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749 3P-7-1 Hotel Thayer/01. Quotes/Proposals/"/>
    </mc:Choice>
  </mc:AlternateContent>
  <xr:revisionPtr revIDLastSave="24" documentId="8_{7FBB705B-1C3B-479A-A1AF-13280910497A}" xr6:coauthVersionLast="47" xr6:coauthVersionMax="47" xr10:uidLastSave="{479CD6ED-E000-4125-9288-9DA444F0B72D}"/>
  <bookViews>
    <workbookView xWindow="28680" yWindow="-120" windowWidth="29040" windowHeight="15720" activeTab="1" xr2:uid="{00000000-000D-0000-FFFF-FFFF00000000}"/>
  </bookViews>
  <sheets>
    <sheet name="Model" sheetId="5" r:id="rId1"/>
    <sheet name="Model CONFIRM" sheetId="6" r:id="rId2"/>
    <sheet name="Production" sheetId="2" r:id="rId3"/>
    <sheet name="Internal Team Notes" sheetId="4" r:id="rId4"/>
    <sheet name="WT Glossary" sheetId="3" r:id="rId5"/>
  </sheets>
  <definedNames>
    <definedName name="_xlnm.Print_Area" localSheetId="0">Model!$A$1:$K$80</definedName>
    <definedName name="_xlnm.Print_Area" localSheetId="1">'Model CONFIRM'!$A$1:$K$80</definedName>
    <definedName name="_xlnm.Print_Area" localSheetId="2">Production!$A$1:$K$89</definedName>
    <definedName name="_xlnm.Print_Titles" localSheetId="0">Model!$14:$15</definedName>
    <definedName name="_xlnm.Print_Titles" localSheetId="1">'Model CONFIRM'!$14:$15</definedName>
    <definedName name="_xlnm.Print_Titles" localSheetId="2">Production!$14:$15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6" l="1"/>
  <c r="O25" i="6"/>
  <c r="N25" i="6"/>
  <c r="M25" i="6"/>
  <c r="K25" i="6"/>
  <c r="O24" i="6"/>
  <c r="N24" i="6"/>
  <c r="M24" i="6"/>
  <c r="K24" i="6"/>
  <c r="K23" i="6"/>
  <c r="K22" i="6"/>
  <c r="N21" i="6"/>
  <c r="O21" i="6" s="1"/>
  <c r="K21" i="6"/>
  <c r="M20" i="6"/>
  <c r="I20" i="6"/>
  <c r="R19" i="6"/>
  <c r="S19" i="6" s="1"/>
  <c r="N19" i="6"/>
  <c r="O19" i="6" s="1"/>
  <c r="K19" i="6"/>
  <c r="I19" i="6"/>
  <c r="N18" i="6"/>
  <c r="O18" i="6" s="1"/>
  <c r="K18" i="6"/>
  <c r="M17" i="6"/>
  <c r="I17" i="6"/>
  <c r="R16" i="6"/>
  <c r="S16" i="6" s="1"/>
  <c r="S23" i="6" s="1"/>
  <c r="N16" i="6"/>
  <c r="O16" i="6" s="1"/>
  <c r="K16" i="6"/>
  <c r="I16" i="6"/>
  <c r="M20" i="5"/>
  <c r="O23" i="6" l="1"/>
  <c r="N21" i="5"/>
  <c r="O21" i="5" s="1"/>
  <c r="K21" i="5"/>
  <c r="I20" i="5"/>
  <c r="R19" i="5"/>
  <c r="S19" i="5" s="1"/>
  <c r="N19" i="5"/>
  <c r="O19" i="5" s="1"/>
  <c r="K19" i="5"/>
  <c r="I19" i="5"/>
  <c r="O35" i="2" l="1"/>
  <c r="O36" i="2"/>
  <c r="N36" i="2"/>
  <c r="M36" i="2"/>
  <c r="N35" i="2"/>
  <c r="M35" i="2"/>
  <c r="O25" i="5"/>
  <c r="O24" i="5"/>
  <c r="N25" i="5"/>
  <c r="N24" i="5"/>
  <c r="M25" i="5"/>
  <c r="M24" i="5"/>
  <c r="M17" i="5"/>
  <c r="I17" i="5"/>
  <c r="M30" i="2"/>
  <c r="I30" i="2"/>
  <c r="M26" i="2"/>
  <c r="I26" i="2"/>
  <c r="M23" i="2"/>
  <c r="I23" i="2"/>
  <c r="M20" i="2"/>
  <c r="M17" i="2"/>
  <c r="S29" i="2"/>
  <c r="N18" i="5"/>
  <c r="O18" i="5" s="1"/>
  <c r="R16" i="5"/>
  <c r="S16" i="5" s="1"/>
  <c r="S23" i="5" s="1"/>
  <c r="N16" i="5"/>
  <c r="O16" i="5" s="1"/>
  <c r="R29" i="2"/>
  <c r="R25" i="2"/>
  <c r="S25" i="2" s="1"/>
  <c r="R22" i="2"/>
  <c r="S22" i="2" s="1"/>
  <c r="R19" i="2"/>
  <c r="S19" i="2" s="1"/>
  <c r="R16" i="2"/>
  <c r="S16" i="2" s="1"/>
  <c r="N32" i="2"/>
  <c r="O32" i="2" s="1"/>
  <c r="N31" i="2"/>
  <c r="O31" i="2" s="1"/>
  <c r="N29" i="2"/>
  <c r="O29" i="2" s="1"/>
  <c r="N28" i="2"/>
  <c r="O28" i="2" s="1"/>
  <c r="N27" i="2"/>
  <c r="O27" i="2" s="1"/>
  <c r="N25" i="2"/>
  <c r="O25" i="2" s="1"/>
  <c r="N24" i="2"/>
  <c r="O24" i="2" s="1"/>
  <c r="N22" i="2"/>
  <c r="O22" i="2" s="1"/>
  <c r="N21" i="2"/>
  <c r="O21" i="2" s="1"/>
  <c r="N19" i="2"/>
  <c r="O19" i="2" s="1"/>
  <c r="N16" i="2"/>
  <c r="O16" i="2" s="1"/>
  <c r="K31" i="2"/>
  <c r="K29" i="2"/>
  <c r="I29" i="2"/>
  <c r="K25" i="5"/>
  <c r="K24" i="5"/>
  <c r="K23" i="5"/>
  <c r="K22" i="5"/>
  <c r="K18" i="5"/>
  <c r="K16" i="5"/>
  <c r="I16" i="5"/>
  <c r="K32" i="2"/>
  <c r="K28" i="2"/>
  <c r="K34" i="2"/>
  <c r="I20" i="2"/>
  <c r="I17" i="2"/>
  <c r="K27" i="2"/>
  <c r="K25" i="2"/>
  <c r="I25" i="2"/>
  <c r="K24" i="2"/>
  <c r="K22" i="2"/>
  <c r="I22" i="2"/>
  <c r="K21" i="2"/>
  <c r="K19" i="2"/>
  <c r="I19" i="2"/>
  <c r="N18" i="2"/>
  <c r="O18" i="2" s="1"/>
  <c r="K18" i="2"/>
  <c r="K16" i="2"/>
  <c r="K36" i="2"/>
  <c r="K35" i="2"/>
  <c r="K33" i="2"/>
  <c r="I16" i="2"/>
  <c r="K27" i="5" l="1"/>
  <c r="O23" i="5"/>
  <c r="K38" i="2"/>
  <c r="O34" i="2"/>
  <c r="S34" i="2"/>
</calcChain>
</file>

<file path=xl/sharedStrings.xml><?xml version="1.0" encoding="utf-8"?>
<sst xmlns="http://schemas.openxmlformats.org/spreadsheetml/2006/main" count="450" uniqueCount="183">
  <si>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</si>
  <si>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</si>
  <si>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</si>
  <si>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</si>
  <si>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</si>
  <si>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</si>
  <si>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</si>
  <si>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</si>
  <si>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</si>
  <si>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</si>
  <si>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</si>
  <si>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</si>
  <si>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</si>
  <si>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</si>
  <si>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</si>
  <si>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</si>
  <si>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</si>
  <si>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</si>
  <si>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</si>
  <si>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</si>
  <si>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</si>
  <si>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</si>
  <si>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</si>
  <si>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</si>
  <si>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</si>
  <si>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</si>
  <si>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</si>
  <si>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</si>
  <si>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</si>
  <si>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</si>
  <si>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</si>
  <si>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</si>
  <si>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</si>
  <si>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</si>
  <si>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</si>
  <si>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</si>
  <si>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</si>
  <si>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</si>
  <si>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</si>
  <si>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</si>
  <si>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</si>
  <si>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</si>
  <si>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</si>
  <si>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</si>
  <si>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</si>
  <si>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</si>
  <si>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</si>
  <si>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</si>
  <si>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</si>
  <si>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</si>
  <si>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</si>
  <si>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</si>
  <si>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</si>
  <si>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</si>
  <si>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</si>
  <si>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</si>
  <si>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</si>
  <si>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</si>
  <si>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</si>
  <si>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</si>
  <si>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</si>
  <si>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</si>
  <si>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</si>
  <si>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</si>
  <si>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</si>
  <si>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</si>
  <si>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</si>
  <si>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</si>
  <si>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</si>
  <si>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</si>
  <si>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</si>
  <si>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</si>
  <si>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</si>
  <si>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</si>
  <si>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</si>
  <si>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</si>
  <si>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</si>
  <si>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</si>
  <si>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</si>
  <si>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</si>
  <si>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</si>
  <si>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</si>
  <si>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</si>
  <si>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</si>
  <si>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</si>
  <si>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</si>
  <si>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</si>
  <si>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</si>
  <si>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</si>
  <si>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</si>
  <si>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</si>
  <si>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</si>
  <si>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</si>
  <si>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</si>
  <si>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</si>
  <si>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</si>
  <si>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</si>
  <si>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</si>
  <si>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</si>
  <si>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</si>
  <si>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</si>
  <si>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</si>
  <si>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</si>
  <si>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</si>
  <si>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</si>
  <si>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</si>
  <si>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</si>
  <si>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</si>
  <si>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</si>
  <si>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</si>
  <si>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</si>
  <si>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</si>
  <si>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</si>
  <si>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</si>
  <si>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</si>
  <si>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</si>
  <si>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</si>
  <si>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</si>
  <si>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</si>
  <si>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</si>
  <si>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</si>
  <si>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</si>
  <si>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</si>
  <si>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</si>
  <si>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</si>
  <si>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</si>
  <si>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</si>
  <si>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</si>
  <si>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</si>
  <si>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</si>
  <si>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</si>
  <si>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</si>
  <si>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</si>
  <si>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</si>
  <si>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</si>
  <si>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</si>
  <si>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</si>
  <si>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</si>
  <si>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</si>
  <si>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</si>
  <si>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</si>
  <si>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</si>
  <si>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</si>
  <si>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3P-7-1 Hotel Thayer</t>
  </si>
  <si>
    <t>West Point, NY</t>
  </si>
  <si>
    <t>Michelle Schwandt</t>
  </si>
  <si>
    <t>mschwandt@christinariverexchange.com</t>
  </si>
  <si>
    <t>CRE</t>
  </si>
  <si>
    <t>Custom Single Roller Shade, Fascia, Manual Bead Chain Clutch Control, Inside Mount</t>
  </si>
  <si>
    <t>GR-401</t>
  </si>
  <si>
    <t>Fabric: Tusk LF Pepper                                                                   Hardware: White</t>
  </si>
  <si>
    <t>25-749a</t>
  </si>
  <si>
    <t>Production Quote</t>
  </si>
  <si>
    <t>Vertical Trim Banding for Above to be Included 6" from both Left &amp; Right Edges of Shade</t>
  </si>
  <si>
    <t>***Our standard metal bead chain for both roman and roller shades is unfinished stainless steel</t>
  </si>
  <si>
    <t>COM:  Samuel &amp; Sons Torero Embroidered 02 Obsidian 1/2" Trim</t>
  </si>
  <si>
    <t>GR-400 / GR-402</t>
  </si>
  <si>
    <t>400.01 / 402.01</t>
  </si>
  <si>
    <t>***GR-402 valance has been included as an option on the GR-400 roman shade, not a standalone valance as specified, for cost savings. If a standalone valance is required, surcharges will apply.</t>
  </si>
  <si>
    <t>Multi Channel Battery Powered Wireless Wall Switch Controller</t>
  </si>
  <si>
    <t>White</t>
  </si>
  <si>
    <t>***ADA motorized shades have been budgeted with rechargeable battery powered motorized operation with wall switch control. Motor spec not provided at time of quote.</t>
  </si>
  <si>
    <t>25-749b</t>
  </si>
  <si>
    <t>Model Quote</t>
  </si>
  <si>
    <t xml:space="preserve">***Roman shade COM fabric has been estimated using railroaded orientation since fabric has no repeats, to place seams horizontally at battens as opposed to visible verical seams. </t>
  </si>
  <si>
    <t>Install</t>
  </si>
  <si>
    <t>Takedown &amp; Disposal</t>
  </si>
  <si>
    <t>Custom Single Roller Shade, Manual Bead Chain Clutch Control, Inside Mount</t>
  </si>
  <si>
    <t>Mileage</t>
  </si>
  <si>
    <t>Time</t>
  </si>
  <si>
    <t>PD</t>
  </si>
  <si>
    <t>Budgeting JPY</t>
  </si>
  <si>
    <t>Budgeting 1 Trip for Take Down &amp; 3 for Install</t>
  </si>
  <si>
    <t>Existing treatments to be taken down and left within each room. Disposal by OTHERS.</t>
  </si>
  <si>
    <t>Custom Flat Roman Shade, Flap Valance, 3 Pass BO Lining, Manual Clutch Operation, Inside Mount</t>
  </si>
  <si>
    <t>COM:  Architex Turn In Linen                                              54" Goods, No Repeat, Railroaded</t>
  </si>
  <si>
    <t>Installation Fee to Include Take Down &amp; Disposal of Existing Treatments</t>
  </si>
  <si>
    <t>***REV1:  Added bathroom products per recent measure trip.</t>
  </si>
  <si>
    <t>Custom Flat Roman Shade, Flap Valance, 3 Pass BO Lining, Battery Powered Motorized Operation, Inside Mount</t>
  </si>
  <si>
    <t>Custom Single Roller Shade, Battery Powered Motorized Operation, Inside Mount</t>
  </si>
  <si>
    <t>Installation Fee to Include Take Down of Existing Treatments</t>
  </si>
  <si>
    <t>***REV1: discount applied to roman shades</t>
  </si>
  <si>
    <t>CUST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</si>
</sst>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0"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80">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2"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1"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44" fontId="1" fillId="0" borderId="0" xfId="1" applyFont="1" applyFill="1" applyBorder="1"/>
    <xf numFmtId="0" fontId="1" fillId="0" borderId="10" xfId="0" applyFont="1" applyBorder="1" applyAlignment="1">
      <alignment horizontal="center"/>
    </xf>
    <xf numFmtId="0" fontId="1" fillId="0" borderId="10" xfId="0" applyFont="1" applyBorder="1" applyAlignment="1">
      <alignment horizontal="center" wrapText="1"/>
    </xf>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applyAlignment="1">
      <alignment horizontal="center"/>
    </xf>
    <xf numFmtId="0" fontId="1" fillId="0" borderId="3" xfId="0" applyFont="1" applyBorder="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44" fontId="1" fillId="0" borderId="0" xfId="1" applyFont="1" applyFill="1" applyBorder="1" applyAlignment="1">
      <alignment horizontal="center"/>
    </xf>
    <xf numFmtId="0" fontId="1" fillId="0" borderId="24" xfId="0" applyFont="1" applyBorder="1" applyAlignment="1">
      <alignment horizontal="center" wrapText="1"/>
    </xf>
    <xf numFmtId="0" fontId="1" fillId="0" borderId="24" xfId="0" applyFont="1" applyBorder="1" applyAlignment="1">
      <alignment horizontal="center"/>
    </xf>
    <xf numFmtId="164" fontId="1" fillId="0" borderId="24" xfId="1" applyNumberFormat="1" applyFont="1" applyFill="1" applyBorder="1" applyAlignment="1">
      <alignment horizontal="center"/>
    </xf>
    <xf numFmtId="164" fontId="1" fillId="0" borderId="24" xfId="1" applyNumberFormat="1" applyFont="1" applyFill="1" applyBorder="1"/>
    <xf numFmtId="164" fontId="1" fillId="0" borderId="10" xfId="1" applyNumberFormat="1" applyFont="1" applyFill="1" applyBorder="1" applyAlignment="1">
      <alignment horizontal="center"/>
    </xf>
    <xf numFmtId="164" fontId="1" fillId="0" borderId="10" xfId="1" applyNumberFormat="1" applyFont="1" applyFill="1" applyBorder="1"/>
    <xf numFmtId="0" fontId="1" fillId="0" borderId="28" xfId="0" applyFont="1" applyBorder="1" applyAlignment="1">
      <alignment horizontal="center"/>
    </xf>
    <xf numFmtId="0" fontId="1" fillId="0" borderId="28" xfId="0" applyFont="1" applyBorder="1" applyAlignment="1">
      <alignment horizontal="center" wrapText="1"/>
    </xf>
    <xf numFmtId="164" fontId="1" fillId="0" borderId="28" xfId="1" applyNumberFormat="1" applyFont="1" applyFill="1" applyBorder="1" applyAlignment="1">
      <alignment horizontal="center"/>
    </xf>
    <xf numFmtId="164" fontId="1" fillId="0" borderId="28" xfId="1" applyNumberFormat="1" applyFont="1" applyFill="1" applyBorder="1"/>
    <xf numFmtId="0" fontId="16" fillId="0" borderId="0" xfId="0" applyFont="1" applyAlignment="1">
      <alignment horizontal="center"/>
    </xf>
    <xf numFmtId="0" fontId="1" fillId="0" borderId="25" xfId="0" applyFont="1" applyBorder="1" applyAlignment="1">
      <alignment horizontal="center" wrapText="1"/>
    </xf>
    <xf numFmtId="0" fontId="1" fillId="0" borderId="7" xfId="0" applyFont="1" applyBorder="1" applyAlignment="1">
      <alignment horizontal="center" wrapText="1"/>
    </xf>
    <xf numFmtId="0" fontId="39" fillId="0" borderId="0" xfId="0" applyFont="1"/>
    <xf numFmtId="0" fontId="5" fillId="0" borderId="0" xfId="0" applyFont="1" applyAlignment="1">
      <alignment horizontal="right"/>
    </xf>
    <xf numFmtId="44" fontId="4" fillId="0" borderId="0" xfId="1" applyFont="1"/>
    <xf numFmtId="0" fontId="31" fillId="0" borderId="1" xfId="0" applyFont="1" applyBorder="1" applyAlignment="1">
      <alignment horizontal="center"/>
    </xf>
    <xf numFmtId="0" fontId="31" fillId="0" borderId="1" xfId="0" applyFont="1" applyBorder="1" applyAlignment="1">
      <alignment horizontal="center" wrapText="1"/>
    </xf>
    <xf numFmtId="0" fontId="31" fillId="0" borderId="25" xfId="0" applyFont="1" applyBorder="1" applyAlignment="1">
      <alignment horizontal="center" wrapText="1"/>
    </xf>
    <xf numFmtId="164" fontId="31" fillId="0" borderId="3" xfId="1" applyNumberFormat="1" applyFont="1" applyFill="1" applyBorder="1" applyAlignment="1">
      <alignment horizontal="center"/>
    </xf>
    <xf numFmtId="164" fontId="31" fillId="0" borderId="3" xfId="1" applyNumberFormat="1" applyFont="1" applyFill="1" applyBorder="1"/>
    <xf numFmtId="0" fontId="31" fillId="0" borderId="10" xfId="0" applyFont="1" applyBorder="1" applyAlignment="1">
      <alignment horizontal="center"/>
    </xf>
    <xf numFmtId="0" fontId="31" fillId="0" borderId="10" xfId="0" applyFont="1" applyBorder="1" applyAlignment="1">
      <alignment horizontal="center" wrapText="1"/>
    </xf>
    <xf numFmtId="164" fontId="31" fillId="0" borderId="10" xfId="1" applyNumberFormat="1" applyFont="1" applyFill="1" applyBorder="1" applyAlignment="1">
      <alignment horizontal="center"/>
    </xf>
    <xf numFmtId="164" fontId="31" fillId="0" borderId="10" xfId="1" applyNumberFormat="1" applyFont="1" applyFill="1" applyBorder="1"/>
    <xf numFmtId="164" fontId="31" fillId="0" borderId="1" xfId="1" applyNumberFormat="1" applyFont="1" applyFill="1" applyBorder="1" applyAlignment="1">
      <alignment horizontal="center"/>
    </xf>
    <xf numFmtId="164" fontId="31" fillId="0" borderId="1" xfId="1" applyNumberFormat="1" applyFont="1" applyFill="1" applyBorder="1"/>
    <xf numFmtId="0" fontId="31" fillId="0" borderId="3" xfId="0" applyFont="1" applyBorder="1" applyAlignment="1">
      <alignment horizontal="center"/>
    </xf>
    <xf numFmtId="164" fontId="31" fillId="0" borderId="24" xfId="1" applyNumberFormat="1" applyFont="1" applyFill="1" applyBorder="1" applyAlignment="1">
      <alignment horizontal="center"/>
    </xf>
    <xf numFmtId="164" fontId="31" fillId="0" borderId="24" xfId="1" applyNumberFormat="1" applyFont="1" applyFill="1" applyBorder="1"/>
    <xf numFmtId="0" fontId="20" fillId="0" borderId="0" xfId="0" applyFont="1" applyAlignment="1">
      <alignment horizontal="left"/>
    </xf>
    <xf numFmtId="164" fontId="5" fillId="0" borderId="0" xfId="0" applyNumberFormat="1" applyFont="1" applyAlignment="1">
      <alignment horizontal="center"/>
    </xf>
    <xf numFmtId="164" fontId="8" fillId="0" borderId="0" xfId="1" applyNumberFormat="1" applyFont="1" applyFill="1" applyBorder="1"/>
    <xf numFmtId="165" fontId="2" fillId="0" borderId="12" xfId="0" applyNumberFormat="1" applyFont="1" applyBorder="1" applyAlignment="1">
      <alignment horizontal="left" wrapText="1"/>
    </xf>
    <xf numFmtId="0" fontId="0" fillId="0" borderId="12" xfId="0" applyBorder="1" applyAlignment="1">
      <alignmen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29" xfId="0" applyFont="1" applyBorder="1" applyAlignment="1">
      <alignment horizontal="center"/>
    </xf>
    <xf numFmtId="0" fontId="1" fillId="0" borderId="0" xfId="0" applyFont="1" applyAlignment="1">
      <alignment horizontal="center"/>
    </xf>
    <xf numFmtId="0" fontId="1" fillId="0" borderId="30" xfId="0" applyFont="1" applyBorder="1" applyAlignment="1">
      <alignment horizontal="center"/>
    </xf>
    <xf numFmtId="0" fontId="1" fillId="0" borderId="3" xfId="0" applyFont="1" applyBorder="1" applyAlignment="1">
      <alignment horizontal="center"/>
    </xf>
    <xf numFmtId="0" fontId="1" fillId="0" borderId="26" xfId="0" applyFont="1" applyBorder="1" applyAlignment="1">
      <alignment horizontal="center"/>
    </xf>
    <xf numFmtId="0" fontId="0" fillId="0" borderId="22" xfId="0" applyBorder="1" applyAlignment="1">
      <alignment horizontal="center"/>
    </xf>
    <xf numFmtId="0" fontId="0" fillId="0" borderId="27" xfId="0" applyBorder="1" applyAlignment="1">
      <alignment horizontal="center"/>
    </xf>
    <xf numFmtId="0" fontId="9" fillId="0" borderId="0" xfId="0" applyFont="1" applyAlignment="1">
      <alignment horizontal="left" vertical="top" wrapText="1"/>
    </xf>
    <xf numFmtId="0" fontId="7" fillId="0" borderId="0" xfId="0" applyFont="1" applyAlignment="1">
      <alignment wrapText="1"/>
    </xf>
    <xf numFmtId="0" fontId="30" fillId="0" borderId="0" xfId="0" applyFont="1" applyAlignment="1">
      <alignment horizontal="left" wrapText="1"/>
    </xf>
    <xf numFmtId="0" fontId="0" fillId="0" borderId="0" xfId="0" applyAlignment="1">
      <alignment wrapText="1"/>
    </xf>
    <xf numFmtId="0" fontId="7" fillId="0" borderId="13" xfId="0" applyFont="1" applyBorder="1" applyAlignment="1">
      <alignment horizontal="center"/>
    </xf>
    <xf numFmtId="0" fontId="0" fillId="0" borderId="14" xfId="0" applyBorder="1"/>
    <xf numFmtId="0" fontId="0" fillId="0" borderId="15" xfId="0" applyBorder="1"/>
    <xf numFmtId="0" fontId="31" fillId="0" borderId="0" xfId="0" applyFont="1" applyAlignment="1">
      <alignment wrapText="1"/>
    </xf>
    <xf numFmtId="0" fontId="38" fillId="0" borderId="16" xfId="0" applyFont="1"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0" xfId="0" applyAlignment="1">
      <alignment horizontal="center"/>
    </xf>
    <xf numFmtId="0" fontId="0" fillId="0" borderId="30" xfId="0" applyBorder="1" applyAlignment="1">
      <alignment horizontal="center"/>
    </xf>
    <xf numFmtId="0" fontId="0" fillId="0" borderId="3" xfId="0" applyBorder="1" applyAlignment="1">
      <alignment horizontal="center"/>
    </xf>
    <xf numFmtId="44" fontId="8" fillId="0" borderId="0" xfId="1" applyFont="1" applyFill="1" applyBorder="1"/>
    <xf numFmtId="44" fontId="5" fillId="2" borderId="8" xfId="1" applyFont="1" applyFill="1" applyBorder="1" applyAlignment="1">
      <alignment horizontal="center"/>
    </xf>
    <xf numFmtId="0" fontId="5" fillId="2" borderId="31" xfId="0" applyFont="1" applyFill="1" applyBorder="1" applyAlignment="1">
      <alignment horizontal="center"/>
    </xf>
    <xf numFmtId="164" fontId="1" fillId="0" borderId="7" xfId="1" applyNumberFormat="1" applyFont="1" applyFill="1" applyBorder="1"/>
    <xf numFmtId="164" fontId="1" fillId="0" borderId="8" xfId="1" applyNumberFormat="1" applyFont="1" applyFill="1" applyBorder="1"/>
    <xf numFmtId="164" fontId="1" fillId="0" borderId="32" xfId="1" applyNumberFormat="1" applyFont="1" applyFill="1" applyBorder="1"/>
    <xf numFmtId="164" fontId="31" fillId="0" borderId="25" xfId="1" applyNumberFormat="1" applyFont="1" applyFill="1" applyBorder="1"/>
    <xf numFmtId="164" fontId="31" fillId="0" borderId="8" xfId="1" applyNumberFormat="1" applyFont="1" applyFill="1" applyBorder="1"/>
    <xf numFmtId="164" fontId="31" fillId="0" borderId="32" xfId="1" applyNumberFormat="1" applyFont="1" applyFill="1" applyBorder="1"/>
    <xf numFmtId="164" fontId="1" fillId="0" borderId="29" xfId="1" applyNumberFormat="1" applyFont="1" applyFill="1" applyBorder="1"/>
    <xf numFmtId="164" fontId="1" fillId="0" borderId="26" xfId="1" applyNumberFormat="1" applyFont="1" applyFill="1" applyBorder="1"/>
    <xf numFmtId="164" fontId="8" fillId="0" borderId="5" xfId="1" applyNumberFormat="1" applyFont="1" applyFill="1" applyBorder="1"/>
    <xf numFmtId="0" fontId="5" fillId="3" borderId="3" xfId="0" applyFont="1" applyFill="1" applyBorder="1" applyAlignment="1">
      <alignment horizontal="center"/>
    </xf>
    <xf numFmtId="44" fontId="1" fillId="3" borderId="3" xfId="1" applyFont="1" applyFill="1" applyBorder="1"/>
    <xf numFmtId="44" fontId="7" fillId="3" borderId="3" xfId="1" applyFont="1" applyFill="1" applyBorder="1"/>
    <xf numFmtId="44" fontId="8" fillId="3" borderId="3" xfId="0" applyNumberFormat="1" applyFont="1" applyFill="1" applyBorder="1"/>
    <xf numFmtId="0" fontId="8" fillId="3" borderId="3" xfId="0"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2" name="Picture 1">
          <a:extLst>
            <a:ext uri="{FF2B5EF4-FFF2-40B4-BE49-F238E27FC236}">
              <a16:creationId xmlns:a16="http://schemas.microsoft.com/office/drawing/2014/main" id="{F34B4987-1AB8-42E9-B512-D7A43F9543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78921</xdr:rowOff>
    </xdr:to>
    <xdr:pic>
      <xdr:nvPicPr>
        <xdr:cNvPr id="3" name="Picture 2">
          <a:extLst>
            <a:ext uri="{FF2B5EF4-FFF2-40B4-BE49-F238E27FC236}">
              <a16:creationId xmlns:a16="http://schemas.microsoft.com/office/drawing/2014/main" id="{A119C4C9-A474-49C4-9960-1AE87AA51F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4" name="Picture 1">
          <a:extLst>
            <a:ext uri="{FF2B5EF4-FFF2-40B4-BE49-F238E27FC236}">
              <a16:creationId xmlns:a16="http://schemas.microsoft.com/office/drawing/2014/main" id="{6A083C86-88E9-4B21-B28C-0F5399C349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536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136071</xdr:rowOff>
    </xdr:to>
    <xdr:pic>
      <xdr:nvPicPr>
        <xdr:cNvPr id="5" name="Picture 2">
          <a:extLst>
            <a:ext uri="{FF2B5EF4-FFF2-40B4-BE49-F238E27FC236}">
              <a16:creationId xmlns:a16="http://schemas.microsoft.com/office/drawing/2014/main" id="{DE0226C1-F62A-4E87-B031-7A56B82038D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2" name="Picture 1">
          <a:extLst>
            <a:ext uri="{FF2B5EF4-FFF2-40B4-BE49-F238E27FC236}">
              <a16:creationId xmlns:a16="http://schemas.microsoft.com/office/drawing/2014/main" id="{D2CFDEBF-BDE8-462A-95F7-227268987F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78921</xdr:rowOff>
    </xdr:to>
    <xdr:pic>
      <xdr:nvPicPr>
        <xdr:cNvPr id="3" name="Picture 2">
          <a:extLst>
            <a:ext uri="{FF2B5EF4-FFF2-40B4-BE49-F238E27FC236}">
              <a16:creationId xmlns:a16="http://schemas.microsoft.com/office/drawing/2014/main" id="{6190D737-1B14-4F2F-AEFD-1E34CC7AEF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4" name="Picture 1">
          <a:extLst>
            <a:ext uri="{FF2B5EF4-FFF2-40B4-BE49-F238E27FC236}">
              <a16:creationId xmlns:a16="http://schemas.microsoft.com/office/drawing/2014/main" id="{68EE9FB6-0032-4F72-BBCA-C57A055367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536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136071</xdr:rowOff>
    </xdr:to>
    <xdr:pic>
      <xdr:nvPicPr>
        <xdr:cNvPr id="5" name="Picture 2">
          <a:extLst>
            <a:ext uri="{FF2B5EF4-FFF2-40B4-BE49-F238E27FC236}">
              <a16:creationId xmlns:a16="http://schemas.microsoft.com/office/drawing/2014/main" id="{E096A7A0-2CF2-4800-9435-E3E5BEB2C2C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78921</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136071</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moore@readwindow.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wmoore@readwindow.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37D4-3E88-4155-BE68-66B94B99AA70}">
  <sheetPr>
    <tabColor indexed="51"/>
    <pageSetUpPr fitToPage="1"/>
  </sheetPr>
  <dimension ref="A1:T252"/>
  <sheetViews>
    <sheetView topLeftCell="A15" zoomScaleNormal="100" zoomScaleSheetLayoutView="100" workbookViewId="0">
      <selection activeCell="K28" sqref="K28"/>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9" ht="20.100000000000001" customHeight="1" x14ac:dyDescent="0.3">
      <c r="A1" s="12" t="s">
        <v>137</v>
      </c>
      <c r="B1" s="131">
        <v>46001</v>
      </c>
      <c r="C1" s="132"/>
      <c r="D1" s="132"/>
      <c r="E1" s="132"/>
      <c r="F1" s="54" t="s">
        <v>43</v>
      </c>
      <c r="G1" s="71" t="s">
        <v>151</v>
      </c>
      <c r="H1"/>
    </row>
    <row r="2" spans="1:19" ht="20.100000000000001" customHeight="1" x14ac:dyDescent="0.3">
      <c r="A2" s="10" t="s">
        <v>46</v>
      </c>
      <c r="B2" s="12"/>
      <c r="C2" s="12"/>
      <c r="D2" s="11"/>
      <c r="E2" s="11"/>
      <c r="F2" s="54"/>
      <c r="G2" s="72"/>
      <c r="H2" s="11"/>
    </row>
    <row r="3" spans="1:19" s="21" customFormat="1" ht="20.100000000000001" customHeight="1" x14ac:dyDescent="0.3">
      <c r="A3" s="10" t="s">
        <v>22</v>
      </c>
      <c r="B3" s="11"/>
      <c r="C3" s="10"/>
      <c r="D3" s="11"/>
      <c r="E3" s="54"/>
      <c r="F3" s="54" t="s">
        <v>2</v>
      </c>
      <c r="G3" s="71" t="s">
        <v>143</v>
      </c>
      <c r="H3" s="19"/>
      <c r="I3" s="20"/>
      <c r="J3" s="20"/>
    </row>
    <row r="4" spans="1:19" s="21" customFormat="1" ht="20.100000000000001" customHeight="1" x14ac:dyDescent="0.3">
      <c r="A4" s="10" t="s">
        <v>23</v>
      </c>
      <c r="B4" s="11"/>
      <c r="C4" s="11"/>
      <c r="D4" s="11"/>
      <c r="E4" s="57"/>
      <c r="F4" s="57"/>
      <c r="G4" s="71" t="s">
        <v>144</v>
      </c>
      <c r="H4" s="19"/>
      <c r="I4" s="20"/>
      <c r="J4" s="20"/>
    </row>
    <row r="5" spans="1:19" s="21" customFormat="1" ht="15" customHeight="1" x14ac:dyDescent="0.3">
      <c r="A5" s="10"/>
      <c r="B5" s="11"/>
      <c r="C5" s="11"/>
      <c r="D5" s="11"/>
      <c r="E5" s="57"/>
      <c r="H5" s="19"/>
      <c r="I5" s="20"/>
      <c r="J5" s="20"/>
    </row>
    <row r="6" spans="1:19" s="21" customFormat="1" ht="20.100000000000001" customHeight="1" x14ac:dyDescent="0.3">
      <c r="B6" s="20"/>
      <c r="C6" s="20"/>
      <c r="D6" s="20"/>
      <c r="E6" s="20"/>
      <c r="F6" s="54" t="s">
        <v>116</v>
      </c>
      <c r="G6" s="71" t="s">
        <v>147</v>
      </c>
      <c r="H6" s="19"/>
      <c r="I6" s="20"/>
      <c r="J6" s="20"/>
    </row>
    <row r="7" spans="1:19" s="21" customFormat="1" ht="20.100000000000001" customHeight="1" x14ac:dyDescent="0.3">
      <c r="A7" s="20"/>
      <c r="B7" s="20"/>
      <c r="C7" s="20"/>
      <c r="D7" s="20"/>
      <c r="E7" s="54"/>
      <c r="F7" s="54" t="s">
        <v>42</v>
      </c>
      <c r="G7" s="73" t="s">
        <v>145</v>
      </c>
      <c r="H7" s="20"/>
      <c r="I7" s="20"/>
      <c r="J7" s="20"/>
    </row>
    <row r="8" spans="1:19" ht="20.100000000000001" customHeight="1" x14ac:dyDescent="0.3">
      <c r="A8" s="10"/>
      <c r="D8" s="13"/>
      <c r="E8" s="54"/>
      <c r="F8" s="54"/>
      <c r="G8" s="74" t="s">
        <v>146</v>
      </c>
      <c r="H8" s="1"/>
    </row>
    <row r="9" spans="1:19" ht="10.15" customHeight="1" x14ac:dyDescent="0.25">
      <c r="A9" s="10"/>
      <c r="D9" s="13"/>
      <c r="E9" s="13"/>
      <c r="F9" s="70"/>
      <c r="G9" s="73"/>
      <c r="H9" s="1"/>
    </row>
    <row r="10" spans="1:19" s="21" customFormat="1" ht="20.100000000000001" customHeight="1" x14ac:dyDescent="0.3">
      <c r="A10" s="20"/>
      <c r="B10" s="20"/>
      <c r="C10" s="20"/>
      <c r="D10" s="20"/>
      <c r="E10" s="54"/>
      <c r="F10" s="54" t="s">
        <v>13</v>
      </c>
      <c r="G10" s="73" t="s">
        <v>28</v>
      </c>
      <c r="H10" s="20"/>
      <c r="I10" s="20"/>
      <c r="J10" s="20"/>
    </row>
    <row r="11" spans="1:19" ht="20.100000000000001" customHeight="1" x14ac:dyDescent="0.25">
      <c r="A11" s="10"/>
      <c r="D11" s="13"/>
      <c r="E11" s="54"/>
      <c r="F11"/>
      <c r="G11" s="73" t="s">
        <v>29</v>
      </c>
      <c r="H11" s="133" t="s">
        <v>117</v>
      </c>
      <c r="I11" s="133"/>
      <c r="M11" s="75" t="s">
        <v>118</v>
      </c>
    </row>
    <row r="12" spans="1:19" ht="20.100000000000001" customHeight="1" x14ac:dyDescent="0.3">
      <c r="A12" s="10"/>
      <c r="D12" s="13"/>
      <c r="E12" s="54"/>
      <c r="F12" s="108" t="s">
        <v>163</v>
      </c>
      <c r="G12" s="74" t="s">
        <v>30</v>
      </c>
      <c r="H12" s="134"/>
      <c r="I12" s="134"/>
    </row>
    <row r="13" spans="1:19" ht="15" customHeight="1" x14ac:dyDescent="0.35">
      <c r="A13" s="14"/>
      <c r="B13" s="14"/>
      <c r="C13" s="14"/>
      <c r="D13" s="11"/>
      <c r="E13" s="11"/>
      <c r="F13" s="20"/>
      <c r="G13" s="34"/>
      <c r="M13" s="15" t="s">
        <v>165</v>
      </c>
      <c r="N13" s="15" t="s">
        <v>35</v>
      </c>
      <c r="Q13" s="112" t="s">
        <v>166</v>
      </c>
      <c r="R13" s="15" t="s">
        <v>35</v>
      </c>
    </row>
    <row r="14" spans="1:19" s="16" customFormat="1" ht="14.45" customHeight="1" x14ac:dyDescent="0.2">
      <c r="A14" s="26"/>
      <c r="B14" s="26"/>
      <c r="C14" s="55"/>
      <c r="D14" s="135" t="s">
        <v>44</v>
      </c>
      <c r="E14" s="136"/>
      <c r="F14" s="56"/>
      <c r="G14" s="26" t="s">
        <v>14</v>
      </c>
      <c r="H14" s="26" t="s">
        <v>15</v>
      </c>
      <c r="I14" s="26" t="s">
        <v>16</v>
      </c>
      <c r="J14" s="27" t="s">
        <v>17</v>
      </c>
      <c r="K14" s="27" t="s">
        <v>17</v>
      </c>
      <c r="L14" s="15"/>
      <c r="M14" s="15" t="s">
        <v>32</v>
      </c>
      <c r="N14" s="15" t="s">
        <v>34</v>
      </c>
      <c r="P14" s="111"/>
      <c r="Q14" s="15" t="s">
        <v>32</v>
      </c>
      <c r="R14" s="15" t="s">
        <v>34</v>
      </c>
    </row>
    <row r="15" spans="1:19" s="16" customFormat="1" ht="24.95" customHeight="1" thickBot="1" x14ac:dyDescent="0.25">
      <c r="A15" s="28" t="s">
        <v>0</v>
      </c>
      <c r="B15" s="28" t="s">
        <v>3</v>
      </c>
      <c r="C15" s="28" t="s">
        <v>36</v>
      </c>
      <c r="D15" s="69" t="s">
        <v>114</v>
      </c>
      <c r="E15" s="69" t="s">
        <v>115</v>
      </c>
      <c r="F15" s="29" t="s">
        <v>1</v>
      </c>
      <c r="G15" s="28" t="s">
        <v>18</v>
      </c>
      <c r="H15" s="28" t="s">
        <v>16</v>
      </c>
      <c r="I15" s="28" t="s">
        <v>19</v>
      </c>
      <c r="J15" s="28" t="s">
        <v>20</v>
      </c>
      <c r="K15" s="28" t="s">
        <v>19</v>
      </c>
      <c r="L15" s="15"/>
      <c r="M15" s="15" t="s">
        <v>33</v>
      </c>
      <c r="N15" s="49">
        <v>0.5</v>
      </c>
      <c r="O15" s="15" t="s">
        <v>19</v>
      </c>
      <c r="P15" s="111"/>
      <c r="Q15" s="15" t="s">
        <v>33</v>
      </c>
      <c r="R15" s="49">
        <v>0.5</v>
      </c>
      <c r="S15" s="15" t="s">
        <v>19</v>
      </c>
    </row>
    <row r="16" spans="1:19" s="8" customFormat="1" ht="40.15" customHeight="1" thickTop="1" x14ac:dyDescent="0.2">
      <c r="A16" s="80">
        <v>2</v>
      </c>
      <c r="B16" s="81" t="s">
        <v>156</v>
      </c>
      <c r="C16" s="81" t="s">
        <v>157</v>
      </c>
      <c r="D16" s="80">
        <v>58</v>
      </c>
      <c r="E16" s="80">
        <v>59</v>
      </c>
      <c r="F16" s="110" t="s">
        <v>174</v>
      </c>
      <c r="G16" s="98" t="s">
        <v>175</v>
      </c>
      <c r="H16" s="99">
        <v>4</v>
      </c>
      <c r="I16" s="99">
        <f>H16*A16</f>
        <v>8</v>
      </c>
      <c r="J16" s="100">
        <v>619</v>
      </c>
      <c r="K16" s="101">
        <f t="shared" ref="K16" si="0">J16*A16</f>
        <v>1238</v>
      </c>
      <c r="L16" s="83"/>
      <c r="M16" s="93">
        <v>70</v>
      </c>
      <c r="N16" s="94">
        <f t="shared" ref="N16" si="1">SUM(M16/(1-$N$15))</f>
        <v>140</v>
      </c>
      <c r="O16" s="36">
        <f>A16*N16</f>
        <v>280</v>
      </c>
      <c r="P16" s="111"/>
      <c r="Q16" s="93">
        <v>100</v>
      </c>
      <c r="R16" s="94">
        <f>SUM(Q16/(1-$R$15))</f>
        <v>200</v>
      </c>
      <c r="S16" s="36">
        <f>A16*R16</f>
        <v>400</v>
      </c>
    </row>
    <row r="17" spans="1:20" s="8" customFormat="1" ht="40.15" customHeight="1" x14ac:dyDescent="0.2">
      <c r="A17" s="80">
        <v>2</v>
      </c>
      <c r="B17" s="81"/>
      <c r="C17" s="80">
        <v>400.02</v>
      </c>
      <c r="D17" s="80"/>
      <c r="E17" s="80"/>
      <c r="F17" s="109" t="s">
        <v>153</v>
      </c>
      <c r="G17" s="81" t="s">
        <v>155</v>
      </c>
      <c r="H17" s="90">
        <v>6</v>
      </c>
      <c r="I17" s="90">
        <f>H17*A17</f>
        <v>12</v>
      </c>
      <c r="J17" s="91"/>
      <c r="K17" s="92"/>
      <c r="L17" s="83"/>
      <c r="M17" s="111">
        <f>SUM(((88.5/36)*2)*1.05)</f>
        <v>5.1625000000000005</v>
      </c>
    </row>
    <row r="18" spans="1:20" s="8" customFormat="1" ht="40.15" customHeight="1" thickBot="1" x14ac:dyDescent="0.25">
      <c r="A18" s="84">
        <v>2</v>
      </c>
      <c r="B18" s="85" t="s">
        <v>149</v>
      </c>
      <c r="C18" s="84">
        <v>401.01</v>
      </c>
      <c r="D18" s="84">
        <v>58</v>
      </c>
      <c r="E18" s="84">
        <v>59</v>
      </c>
      <c r="F18" s="85" t="s">
        <v>148</v>
      </c>
      <c r="G18" s="85" t="s">
        <v>150</v>
      </c>
      <c r="H18" s="84"/>
      <c r="I18" s="84"/>
      <c r="J18" s="102">
        <v>180</v>
      </c>
      <c r="K18" s="103">
        <f>J18*A18</f>
        <v>360</v>
      </c>
      <c r="L18" s="83"/>
      <c r="M18" s="93">
        <v>70</v>
      </c>
      <c r="N18" s="94">
        <f t="shared" ref="N18" si="2">SUM(M18/(1-$N$15))</f>
        <v>140</v>
      </c>
      <c r="O18" s="36">
        <f>A18*N18</f>
        <v>280</v>
      </c>
    </row>
    <row r="19" spans="1:20" s="8" customFormat="1" ht="40.15" customHeight="1" x14ac:dyDescent="0.2">
      <c r="A19" s="114">
        <v>1</v>
      </c>
      <c r="B19" s="115" t="s">
        <v>156</v>
      </c>
      <c r="C19" s="115" t="s">
        <v>157</v>
      </c>
      <c r="D19" s="114">
        <v>18</v>
      </c>
      <c r="E19" s="114">
        <v>46</v>
      </c>
      <c r="F19" s="116" t="s">
        <v>174</v>
      </c>
      <c r="G19" s="115" t="s">
        <v>175</v>
      </c>
      <c r="H19" s="114">
        <v>1.5</v>
      </c>
      <c r="I19" s="114">
        <f>H19*A19</f>
        <v>1.5</v>
      </c>
      <c r="J19" s="123">
        <v>196</v>
      </c>
      <c r="K19" s="124">
        <f t="shared" ref="K19" si="3">J19*A19</f>
        <v>196</v>
      </c>
      <c r="L19" s="83"/>
      <c r="M19" s="93">
        <v>70</v>
      </c>
      <c r="N19" s="94">
        <f t="shared" ref="N19" si="4">SUM(M19/(1-$N$15))</f>
        <v>140</v>
      </c>
      <c r="O19" s="36">
        <f>A19*N19</f>
        <v>140</v>
      </c>
      <c r="P19" s="111"/>
      <c r="Q19" s="93">
        <v>100</v>
      </c>
      <c r="R19" s="94">
        <f>SUM(Q19/(1-$R$15))</f>
        <v>200</v>
      </c>
      <c r="S19" s="36">
        <f>A19*R19</f>
        <v>200</v>
      </c>
    </row>
    <row r="20" spans="1:20" s="8" customFormat="1" ht="40.15" customHeight="1" x14ac:dyDescent="0.2">
      <c r="A20" s="114">
        <v>1</v>
      </c>
      <c r="B20" s="115"/>
      <c r="C20" s="114">
        <v>400.02</v>
      </c>
      <c r="D20" s="114"/>
      <c r="E20" s="114"/>
      <c r="F20" s="116" t="s">
        <v>153</v>
      </c>
      <c r="G20" s="115" t="s">
        <v>155</v>
      </c>
      <c r="H20" s="125">
        <v>4</v>
      </c>
      <c r="I20" s="125">
        <f>H20*A20</f>
        <v>4</v>
      </c>
      <c r="J20" s="117"/>
      <c r="K20" s="118"/>
      <c r="L20" s="83"/>
      <c r="M20" s="111">
        <f>SUM(((69/36)*2)*1.05)</f>
        <v>4.0250000000000004</v>
      </c>
    </row>
    <row r="21" spans="1:20" s="8" customFormat="1" ht="40.15" customHeight="1" thickBot="1" x14ac:dyDescent="0.25">
      <c r="A21" s="119">
        <v>1</v>
      </c>
      <c r="B21" s="120" t="s">
        <v>149</v>
      </c>
      <c r="C21" s="119">
        <v>401.01</v>
      </c>
      <c r="D21" s="119">
        <v>18</v>
      </c>
      <c r="E21" s="119">
        <v>46</v>
      </c>
      <c r="F21" s="120" t="s">
        <v>148</v>
      </c>
      <c r="G21" s="120" t="s">
        <v>150</v>
      </c>
      <c r="H21" s="119"/>
      <c r="I21" s="119"/>
      <c r="J21" s="121">
        <v>133</v>
      </c>
      <c r="K21" s="122">
        <f>J21*A21</f>
        <v>133</v>
      </c>
      <c r="L21" s="83"/>
      <c r="M21" s="93">
        <v>70</v>
      </c>
      <c r="N21" s="94">
        <f t="shared" ref="N21" si="5">SUM(M21/(1-$N$15))</f>
        <v>140</v>
      </c>
      <c r="O21" s="36">
        <f>A21*N21</f>
        <v>140</v>
      </c>
    </row>
    <row r="22" spans="1:20" s="8" customFormat="1" ht="40.15" customHeight="1" x14ac:dyDescent="0.2">
      <c r="A22" s="104">
        <v>1</v>
      </c>
      <c r="B22" s="137"/>
      <c r="C22" s="138"/>
      <c r="D22" s="138"/>
      <c r="E22" s="139"/>
      <c r="F22" s="105" t="s">
        <v>139</v>
      </c>
      <c r="G22" s="105"/>
      <c r="H22" s="137"/>
      <c r="I22" s="139"/>
      <c r="J22" s="106">
        <v>750</v>
      </c>
      <c r="K22" s="107">
        <f t="shared" ref="K22:K25" si="6">J22*A22</f>
        <v>750</v>
      </c>
      <c r="L22" s="83"/>
      <c r="M22" s="8">
        <v>350</v>
      </c>
      <c r="P22" s="35"/>
      <c r="R22" s="35"/>
    </row>
    <row r="23" spans="1:20" s="8" customFormat="1" ht="40.15" customHeight="1" x14ac:dyDescent="0.2">
      <c r="A23" s="90">
        <v>1</v>
      </c>
      <c r="B23" s="140"/>
      <c r="C23" s="140"/>
      <c r="D23" s="140"/>
      <c r="E23" s="140"/>
      <c r="F23" s="82" t="s">
        <v>176</v>
      </c>
      <c r="G23" s="82" t="s">
        <v>173</v>
      </c>
      <c r="H23" s="140"/>
      <c r="I23" s="140"/>
      <c r="J23" s="91">
        <v>1500</v>
      </c>
      <c r="K23" s="92">
        <f t="shared" si="6"/>
        <v>1500</v>
      </c>
      <c r="L23" s="83"/>
      <c r="O23" s="36">
        <f>SUM(O16:O18)</f>
        <v>560</v>
      </c>
      <c r="P23" s="35"/>
      <c r="R23" s="35"/>
      <c r="S23" s="36">
        <f>SUM(S16:S18)</f>
        <v>400</v>
      </c>
    </row>
    <row r="24" spans="1:20" s="8" customFormat="1" ht="40.15" customHeight="1" x14ac:dyDescent="0.2">
      <c r="A24" s="90">
        <v>1</v>
      </c>
      <c r="B24" s="140"/>
      <c r="C24" s="140"/>
      <c r="D24" s="140"/>
      <c r="E24" s="140"/>
      <c r="F24" s="82" t="s">
        <v>140</v>
      </c>
      <c r="G24" s="82"/>
      <c r="H24" s="140"/>
      <c r="I24" s="140"/>
      <c r="J24" s="91">
        <v>1000</v>
      </c>
      <c r="K24" s="92">
        <f t="shared" si="6"/>
        <v>1000</v>
      </c>
      <c r="L24" s="83"/>
      <c r="M24" s="113">
        <f>250*2*0.71</f>
        <v>355</v>
      </c>
      <c r="N24" s="113">
        <f>4*2*30</f>
        <v>240</v>
      </c>
      <c r="O24" s="113">
        <f>75*2</f>
        <v>150</v>
      </c>
      <c r="P24" s="35"/>
      <c r="R24" s="35"/>
      <c r="S24" s="95"/>
      <c r="T24" s="96"/>
    </row>
    <row r="25" spans="1:20" s="8" customFormat="1" ht="40.15" customHeight="1" thickBot="1" x14ac:dyDescent="0.25">
      <c r="A25" s="79">
        <v>1</v>
      </c>
      <c r="B25" s="141"/>
      <c r="C25" s="142"/>
      <c r="D25" s="142"/>
      <c r="E25" s="143"/>
      <c r="F25" s="86" t="s">
        <v>7</v>
      </c>
      <c r="G25" s="62"/>
      <c r="H25" s="141"/>
      <c r="I25" s="143"/>
      <c r="J25" s="87">
        <v>1000</v>
      </c>
      <c r="K25" s="88">
        <f t="shared" si="6"/>
        <v>1000</v>
      </c>
      <c r="L25" s="83"/>
      <c r="M25" s="113">
        <f>250*2*0.71</f>
        <v>355</v>
      </c>
      <c r="N25" s="113">
        <f>4*2*30</f>
        <v>240</v>
      </c>
      <c r="O25" s="113">
        <f>75*2</f>
        <v>150</v>
      </c>
      <c r="P25" s="35"/>
      <c r="R25" s="35"/>
      <c r="S25" s="95"/>
      <c r="T25" s="96"/>
    </row>
    <row r="26" spans="1:20" s="8" customFormat="1" ht="24.95" customHeight="1" thickBot="1" x14ac:dyDescent="0.25">
      <c r="A26" s="148"/>
      <c r="B26" s="149"/>
      <c r="C26" s="149"/>
      <c r="D26" s="149"/>
      <c r="E26" s="149"/>
      <c r="F26" s="149"/>
      <c r="G26" s="149"/>
      <c r="H26" s="149"/>
      <c r="I26" s="149"/>
      <c r="J26" s="149"/>
      <c r="K26" s="150"/>
      <c r="L26" s="4"/>
      <c r="M26" s="8" t="s">
        <v>168</v>
      </c>
      <c r="N26" s="8" t="s">
        <v>169</v>
      </c>
      <c r="O26" s="8" t="s">
        <v>170</v>
      </c>
      <c r="P26" s="35"/>
    </row>
    <row r="27" spans="1:20" s="8" customFormat="1" ht="34.700000000000003" customHeight="1" thickTop="1" x14ac:dyDescent="0.2">
      <c r="A27" s="33" t="s">
        <v>25</v>
      </c>
      <c r="B27" s="30"/>
      <c r="C27" s="30"/>
      <c r="D27" s="30"/>
      <c r="E27" s="30"/>
      <c r="F27" s="30"/>
      <c r="G27" s="30"/>
      <c r="H27" s="30"/>
      <c r="I27" s="30"/>
      <c r="J27" s="31"/>
      <c r="K27" s="32">
        <f>SUM(K16:K26)</f>
        <v>6177</v>
      </c>
      <c r="L27" s="17"/>
      <c r="M27" s="8" t="s">
        <v>171</v>
      </c>
    </row>
    <row r="28" spans="1:20" s="8" customFormat="1" ht="34.700000000000003" customHeight="1" x14ac:dyDescent="0.2">
      <c r="A28" s="128"/>
      <c r="B28" s="2"/>
      <c r="C28" s="2"/>
      <c r="D28" s="2"/>
      <c r="E28" s="2"/>
      <c r="F28" s="2"/>
      <c r="G28" s="2"/>
      <c r="H28" s="2"/>
      <c r="I28" s="2"/>
      <c r="J28" s="129"/>
      <c r="K28" s="130"/>
      <c r="L28" s="17"/>
    </row>
    <row r="29" spans="1:20" ht="24.95" customHeight="1" x14ac:dyDescent="0.2">
      <c r="A29" s="2"/>
      <c r="B29" s="2"/>
      <c r="C29" s="2"/>
      <c r="D29" s="2"/>
      <c r="E29" s="2"/>
      <c r="F29" s="2"/>
      <c r="G29" s="2"/>
      <c r="H29" s="2"/>
      <c r="I29" s="2"/>
      <c r="J29" s="3"/>
      <c r="K29" s="4"/>
      <c r="L29" s="7"/>
    </row>
    <row r="30" spans="1:20" s="8" customFormat="1" ht="20.100000000000001" customHeight="1" x14ac:dyDescent="0.2">
      <c r="A30" s="89"/>
      <c r="B30" s="146" t="s">
        <v>142</v>
      </c>
      <c r="C30" s="151"/>
      <c r="D30" s="151"/>
      <c r="E30" s="151"/>
      <c r="F30" s="151"/>
      <c r="G30" s="151"/>
      <c r="H30" s="151"/>
      <c r="I30" s="151"/>
      <c r="J30" s="151"/>
      <c r="K30" s="151"/>
      <c r="L30" s="18"/>
    </row>
    <row r="31" spans="1:20" ht="20.100000000000001" customHeight="1" x14ac:dyDescent="0.2">
      <c r="A31" s="89"/>
      <c r="B31" s="146"/>
      <c r="C31" s="151"/>
      <c r="D31" s="151"/>
      <c r="E31" s="151"/>
      <c r="F31" s="151"/>
      <c r="G31" s="151"/>
      <c r="H31" s="151"/>
      <c r="I31" s="151"/>
      <c r="J31" s="151"/>
      <c r="K31" s="151"/>
      <c r="L31" s="77"/>
    </row>
    <row r="32" spans="1:20" ht="20.100000000000001" customHeight="1" x14ac:dyDescent="0.2">
      <c r="A32" s="89"/>
      <c r="B32" s="151"/>
      <c r="C32" s="151"/>
      <c r="D32" s="151"/>
      <c r="E32" s="151"/>
      <c r="F32" s="151"/>
      <c r="G32" s="151"/>
      <c r="H32" s="151"/>
      <c r="I32" s="151"/>
      <c r="J32" s="151"/>
      <c r="K32" s="151"/>
      <c r="L32" s="77"/>
    </row>
    <row r="33" spans="1:12" ht="20.100000000000001" customHeight="1" thickBot="1" x14ac:dyDescent="0.25">
      <c r="A33" s="89"/>
      <c r="B33" s="64"/>
      <c r="C33" s="64"/>
      <c r="D33" s="64"/>
      <c r="E33" s="64"/>
      <c r="F33" s="64"/>
      <c r="G33" s="64"/>
      <c r="H33" s="64"/>
      <c r="I33" s="64"/>
      <c r="J33" s="64"/>
      <c r="K33" s="64"/>
      <c r="L33" s="77"/>
    </row>
    <row r="34" spans="1:12" ht="20.100000000000001" customHeight="1" x14ac:dyDescent="0.2">
      <c r="A34" s="152" t="s">
        <v>138</v>
      </c>
      <c r="B34" s="153"/>
      <c r="C34" s="153"/>
      <c r="D34" s="153"/>
      <c r="E34" s="153"/>
      <c r="F34" s="153"/>
      <c r="G34" s="153"/>
      <c r="H34" s="153"/>
      <c r="I34" s="153"/>
      <c r="J34" s="153"/>
      <c r="K34" s="154"/>
      <c r="L34" s="7"/>
    </row>
    <row r="35" spans="1:12" s="8" customFormat="1" ht="24.95" customHeight="1" x14ac:dyDescent="0.2">
      <c r="A35" s="155"/>
      <c r="B35" s="147"/>
      <c r="C35" s="147"/>
      <c r="D35" s="147"/>
      <c r="E35" s="147"/>
      <c r="F35" s="147"/>
      <c r="G35" s="147"/>
      <c r="H35" s="147"/>
      <c r="I35" s="147"/>
      <c r="J35" s="147"/>
      <c r="K35" s="156"/>
      <c r="L35" s="7"/>
    </row>
    <row r="36" spans="1:12" s="8" customFormat="1" ht="24.95" customHeight="1" x14ac:dyDescent="0.2">
      <c r="A36" s="155"/>
      <c r="B36" s="147"/>
      <c r="C36" s="147"/>
      <c r="D36" s="147"/>
      <c r="E36" s="147"/>
      <c r="F36" s="147"/>
      <c r="G36" s="147"/>
      <c r="H36" s="147"/>
      <c r="I36" s="147"/>
      <c r="J36" s="147"/>
      <c r="K36" s="156"/>
      <c r="L36" s="7"/>
    </row>
    <row r="37" spans="1:12" s="8" customFormat="1" ht="24.95" customHeight="1" x14ac:dyDescent="0.2">
      <c r="A37" s="155"/>
      <c r="B37" s="147"/>
      <c r="C37" s="147"/>
      <c r="D37" s="147"/>
      <c r="E37" s="147"/>
      <c r="F37" s="147"/>
      <c r="G37" s="147"/>
      <c r="H37" s="147"/>
      <c r="I37" s="147"/>
      <c r="J37" s="147"/>
      <c r="K37" s="156"/>
      <c r="L37" s="7"/>
    </row>
    <row r="38" spans="1:12" ht="24.95" customHeight="1" x14ac:dyDescent="0.2">
      <c r="A38" s="155"/>
      <c r="B38" s="147"/>
      <c r="C38" s="147"/>
      <c r="D38" s="147"/>
      <c r="E38" s="147"/>
      <c r="F38" s="147"/>
      <c r="G38" s="147"/>
      <c r="H38" s="147"/>
      <c r="I38" s="147"/>
      <c r="J38" s="147"/>
      <c r="K38" s="156"/>
      <c r="L38" s="7"/>
    </row>
    <row r="39" spans="1:12" ht="24.95" customHeight="1" thickBot="1" x14ac:dyDescent="0.25">
      <c r="A39" s="157"/>
      <c r="B39" s="158"/>
      <c r="C39" s="158"/>
      <c r="D39" s="158"/>
      <c r="E39" s="158"/>
      <c r="F39" s="158"/>
      <c r="G39" s="158"/>
      <c r="H39" s="158"/>
      <c r="I39" s="158"/>
      <c r="J39" s="158"/>
      <c r="K39" s="159"/>
      <c r="L39" s="7"/>
    </row>
    <row r="40" spans="1:12" ht="24.95" customHeight="1" x14ac:dyDescent="0.2">
      <c r="A40" s="2"/>
      <c r="B40" s="2"/>
      <c r="C40" s="2"/>
      <c r="D40" s="2"/>
      <c r="E40" s="2"/>
      <c r="F40" s="2"/>
      <c r="G40" s="2"/>
      <c r="H40" s="2"/>
      <c r="I40" s="2"/>
      <c r="J40" s="3"/>
      <c r="K40" s="4"/>
      <c r="L40" s="7"/>
    </row>
    <row r="41" spans="1:12" ht="24.95" customHeight="1" x14ac:dyDescent="0.25">
      <c r="A41" s="2"/>
      <c r="B41" s="58" t="s">
        <v>45</v>
      </c>
      <c r="C41" s="59"/>
      <c r="D41" s="59"/>
      <c r="E41" s="59"/>
      <c r="F41" s="59"/>
      <c r="G41" s="59"/>
      <c r="H41" s="59"/>
      <c r="I41" s="59"/>
      <c r="J41" s="60"/>
      <c r="K41" s="61"/>
      <c r="L41" s="7"/>
    </row>
    <row r="42" spans="1:12" ht="24.95" customHeight="1" x14ac:dyDescent="0.25">
      <c r="A42" s="2"/>
      <c r="B42" s="58" t="s">
        <v>154</v>
      </c>
      <c r="C42" s="59"/>
      <c r="D42" s="59"/>
      <c r="E42" s="59"/>
      <c r="F42" s="59"/>
      <c r="G42" s="59"/>
      <c r="H42" s="59"/>
      <c r="I42" s="59"/>
      <c r="J42" s="60"/>
      <c r="K42" s="61"/>
      <c r="L42" s="7"/>
    </row>
    <row r="43" spans="1:12" ht="20.100000000000001" customHeight="1" x14ac:dyDescent="0.2">
      <c r="A43" s="2"/>
      <c r="B43" s="146" t="s">
        <v>164</v>
      </c>
      <c r="C43" s="147"/>
      <c r="D43" s="147"/>
      <c r="E43" s="147"/>
      <c r="F43" s="147"/>
      <c r="G43" s="147"/>
      <c r="H43" s="147"/>
      <c r="I43" s="147"/>
      <c r="J43" s="147"/>
      <c r="K43" s="147"/>
      <c r="L43" s="7"/>
    </row>
    <row r="44" spans="1:12" ht="20.100000000000001" customHeight="1" x14ac:dyDescent="0.2">
      <c r="A44" s="2"/>
      <c r="B44" s="147"/>
      <c r="C44" s="147"/>
      <c r="D44" s="147"/>
      <c r="E44" s="147"/>
      <c r="F44" s="147"/>
      <c r="G44" s="147"/>
      <c r="H44" s="147"/>
      <c r="I44" s="147"/>
      <c r="J44" s="147"/>
      <c r="K44" s="147"/>
      <c r="L44" s="7"/>
    </row>
    <row r="45" spans="1:12" ht="20.100000000000001" customHeight="1" x14ac:dyDescent="0.2">
      <c r="A45" s="2"/>
      <c r="B45" s="146" t="s">
        <v>158</v>
      </c>
      <c r="C45" s="147"/>
      <c r="D45" s="147"/>
      <c r="E45" s="147"/>
      <c r="F45" s="147"/>
      <c r="G45" s="147"/>
      <c r="H45" s="147"/>
      <c r="I45" s="147"/>
      <c r="J45" s="147"/>
      <c r="K45" s="147"/>
      <c r="L45" s="7"/>
    </row>
    <row r="46" spans="1:12" ht="20.100000000000001" customHeight="1" x14ac:dyDescent="0.2">
      <c r="A46" s="2"/>
      <c r="B46" s="147"/>
      <c r="C46" s="147"/>
      <c r="D46" s="147"/>
      <c r="E46" s="147"/>
      <c r="F46" s="147"/>
      <c r="G46" s="147"/>
      <c r="H46" s="147"/>
      <c r="I46" s="147"/>
      <c r="J46" s="147"/>
      <c r="K46" s="147"/>
      <c r="L46" s="7"/>
    </row>
    <row r="47" spans="1:12" ht="20.100000000000001" customHeight="1" x14ac:dyDescent="0.2">
      <c r="A47" s="2"/>
      <c r="B47" s="146" t="s">
        <v>161</v>
      </c>
      <c r="C47" s="147"/>
      <c r="D47" s="147"/>
      <c r="E47" s="147"/>
      <c r="F47" s="147"/>
      <c r="G47" s="147"/>
      <c r="H47" s="147"/>
      <c r="I47" s="147"/>
      <c r="J47" s="147"/>
      <c r="K47" s="147"/>
      <c r="L47" s="7"/>
    </row>
    <row r="48" spans="1:12" ht="20.100000000000001" customHeight="1" x14ac:dyDescent="0.2">
      <c r="A48" s="2"/>
      <c r="B48" s="147"/>
      <c r="C48" s="147"/>
      <c r="D48" s="147"/>
      <c r="E48" s="147"/>
      <c r="F48" s="147"/>
      <c r="G48" s="147"/>
      <c r="H48" s="147"/>
      <c r="I48" s="147"/>
      <c r="J48" s="147"/>
      <c r="K48" s="147"/>
      <c r="L48" s="7"/>
    </row>
    <row r="49" spans="1:12" ht="20.100000000000001" customHeight="1" x14ac:dyDescent="0.2">
      <c r="A49" s="89"/>
      <c r="B49" s="146" t="s">
        <v>141</v>
      </c>
      <c r="C49" s="151"/>
      <c r="D49" s="151"/>
      <c r="E49" s="151"/>
      <c r="F49" s="151"/>
      <c r="G49" s="151"/>
      <c r="H49" s="151"/>
      <c r="I49" s="151"/>
      <c r="J49" s="151"/>
      <c r="K49" s="151"/>
      <c r="L49" s="77"/>
    </row>
    <row r="50" spans="1:12" ht="20.100000000000001" customHeight="1" x14ac:dyDescent="0.2">
      <c r="A50" s="89"/>
      <c r="B50" s="151"/>
      <c r="C50" s="151"/>
      <c r="D50" s="151"/>
      <c r="E50" s="151"/>
      <c r="F50" s="151"/>
      <c r="G50" s="151"/>
      <c r="H50" s="151"/>
      <c r="I50" s="151"/>
      <c r="J50" s="151"/>
      <c r="K50" s="151"/>
      <c r="L50" s="77"/>
    </row>
    <row r="51" spans="1:12" ht="24.95" customHeight="1" x14ac:dyDescent="0.25">
      <c r="A51" s="2"/>
      <c r="B51" s="58" t="s">
        <v>177</v>
      </c>
      <c r="C51" s="59"/>
      <c r="D51" s="59"/>
      <c r="E51" s="59"/>
      <c r="F51" s="59"/>
      <c r="G51" s="59"/>
      <c r="H51" s="59"/>
      <c r="I51" s="59"/>
      <c r="J51" s="60"/>
      <c r="K51" s="61"/>
      <c r="L51" s="7"/>
    </row>
    <row r="52" spans="1:12" ht="24.95" customHeight="1" x14ac:dyDescent="0.2">
      <c r="A52" s="89"/>
      <c r="B52"/>
      <c r="C52" s="89"/>
      <c r="D52" s="89"/>
      <c r="E52" s="89"/>
      <c r="F52" s="89"/>
      <c r="G52" s="89"/>
      <c r="H52" s="89"/>
      <c r="I52" s="89"/>
      <c r="J52" s="97"/>
      <c r="K52" s="83"/>
      <c r="L52" s="77"/>
    </row>
    <row r="53" spans="1:12" ht="24.95" customHeight="1" x14ac:dyDescent="0.2">
      <c r="A53" s="2"/>
      <c r="B53" s="2"/>
      <c r="C53" s="2"/>
      <c r="D53" s="2"/>
      <c r="E53" s="2"/>
      <c r="F53" s="2"/>
      <c r="G53" s="2"/>
      <c r="H53" s="2"/>
      <c r="I53" s="2"/>
      <c r="J53" s="3"/>
      <c r="K53" s="4"/>
      <c r="L53" s="7"/>
    </row>
    <row r="54" spans="1:12" s="22" customFormat="1" ht="24.95" customHeight="1" x14ac:dyDescent="0.2">
      <c r="B54" s="48" t="s">
        <v>31</v>
      </c>
      <c r="C54" s="23"/>
      <c r="F54" s="24"/>
      <c r="G54" s="23"/>
      <c r="H54" s="23"/>
      <c r="I54" s="23"/>
      <c r="J54" s="23"/>
      <c r="K54" s="23"/>
      <c r="L54" s="25"/>
    </row>
    <row r="55" spans="1:12" s="8" customFormat="1" ht="20.100000000000001" customHeight="1" x14ac:dyDescent="0.2">
      <c r="A55" s="37">
        <v>1</v>
      </c>
      <c r="B55" s="38" t="s">
        <v>126</v>
      </c>
      <c r="C55" s="2"/>
      <c r="D55" s="2"/>
      <c r="E55" s="2"/>
      <c r="F55" s="2"/>
      <c r="G55" s="2"/>
      <c r="H55" s="2"/>
      <c r="I55" s="2"/>
      <c r="J55" s="3"/>
      <c r="K55" s="47"/>
      <c r="L55" s="2"/>
    </row>
    <row r="56" spans="1:12" s="41" customFormat="1" ht="16.149999999999999" customHeight="1" x14ac:dyDescent="0.2">
      <c r="A56" s="37">
        <v>2</v>
      </c>
      <c r="B56" s="38" t="s">
        <v>119</v>
      </c>
      <c r="C56"/>
      <c r="D56"/>
      <c r="E56"/>
      <c r="F56"/>
      <c r="G56"/>
      <c r="H56"/>
      <c r="I56"/>
      <c r="J56"/>
      <c r="K56"/>
      <c r="L56" s="40"/>
    </row>
    <row r="57" spans="1:12" s="41" customFormat="1" ht="19.149999999999999" customHeight="1" x14ac:dyDescent="0.2">
      <c r="A57" s="37">
        <v>3</v>
      </c>
      <c r="B57" s="38" t="s">
        <v>121</v>
      </c>
      <c r="C57" s="39"/>
      <c r="F57" s="42"/>
      <c r="G57" s="39"/>
      <c r="H57" s="39"/>
      <c r="I57" s="39"/>
      <c r="J57" s="39"/>
      <c r="K57" s="39"/>
      <c r="L57" s="40"/>
    </row>
    <row r="58" spans="1:12" s="41" customFormat="1" ht="20.100000000000001" customHeight="1" x14ac:dyDescent="0.2">
      <c r="A58" s="37">
        <v>4</v>
      </c>
      <c r="B58" s="144" t="s">
        <v>127</v>
      </c>
      <c r="C58" s="144"/>
      <c r="D58" s="144"/>
      <c r="E58" s="144"/>
      <c r="F58" s="144"/>
      <c r="G58" s="144"/>
      <c r="H58" s="144"/>
      <c r="I58" s="144"/>
      <c r="J58" s="145"/>
      <c r="K58" s="145"/>
      <c r="L58" s="40"/>
    </row>
    <row r="59" spans="1:12" ht="20.100000000000001" customHeight="1" x14ac:dyDescent="0.2">
      <c r="A59" s="37"/>
      <c r="B59" s="145"/>
      <c r="C59" s="145"/>
      <c r="D59" s="145"/>
      <c r="E59" s="145"/>
      <c r="F59" s="145"/>
      <c r="G59" s="145"/>
      <c r="H59" s="145"/>
      <c r="I59" s="145"/>
      <c r="J59" s="145"/>
      <c r="K59" s="145"/>
      <c r="L59" s="7"/>
    </row>
    <row r="60" spans="1:12" s="8" customFormat="1" ht="20.100000000000001" customHeight="1" x14ac:dyDescent="0.2">
      <c r="A60" s="2"/>
      <c r="B60" s="145"/>
      <c r="C60" s="145"/>
      <c r="D60" s="145"/>
      <c r="E60" s="145"/>
      <c r="F60" s="145"/>
      <c r="G60" s="145"/>
      <c r="H60" s="145"/>
      <c r="I60" s="145"/>
      <c r="J60" s="145"/>
      <c r="K60" s="145"/>
      <c r="L60" s="2"/>
    </row>
    <row r="61" spans="1:12" s="8" customFormat="1" ht="20.100000000000001" customHeight="1" x14ac:dyDescent="0.2">
      <c r="A61" s="2"/>
      <c r="B61" s="145"/>
      <c r="C61" s="145"/>
      <c r="D61" s="145"/>
      <c r="E61" s="145"/>
      <c r="F61" s="145"/>
      <c r="G61" s="145"/>
      <c r="H61" s="145"/>
      <c r="I61" s="145"/>
      <c r="J61" s="145"/>
      <c r="K61" s="145"/>
      <c r="L61" s="2"/>
    </row>
    <row r="62" spans="1:12" s="41" customFormat="1" ht="20.100000000000001" customHeight="1" x14ac:dyDescent="0.2">
      <c r="A62" s="37">
        <v>5</v>
      </c>
      <c r="B62" s="38" t="s">
        <v>129</v>
      </c>
      <c r="C62" s="39"/>
      <c r="F62" s="42"/>
      <c r="G62" s="39"/>
      <c r="H62" s="39"/>
      <c r="I62" s="39"/>
      <c r="J62" s="39"/>
      <c r="K62" s="39"/>
      <c r="L62" s="40"/>
    </row>
    <row r="63" spans="1:12" s="41" customFormat="1" ht="20.100000000000001" customHeight="1" x14ac:dyDescent="0.2">
      <c r="A63" s="37">
        <v>6</v>
      </c>
      <c r="B63" s="38" t="s">
        <v>6</v>
      </c>
      <c r="C63" s="39"/>
      <c r="F63" s="42"/>
      <c r="G63" s="39"/>
      <c r="H63" s="39"/>
      <c r="I63" s="39"/>
      <c r="J63" s="39"/>
      <c r="K63" s="39"/>
      <c r="L63" s="40"/>
    </row>
    <row r="64" spans="1:12" s="41" customFormat="1" ht="19.149999999999999" customHeight="1" x14ac:dyDescent="0.2">
      <c r="A64" s="37">
        <v>7</v>
      </c>
      <c r="B64" s="38" t="s">
        <v>122</v>
      </c>
      <c r="C64" s="39"/>
      <c r="F64" s="42"/>
      <c r="G64" s="39"/>
      <c r="H64" s="39"/>
      <c r="I64" s="39"/>
      <c r="J64" s="39"/>
      <c r="K64" s="39"/>
      <c r="L64" s="40"/>
    </row>
    <row r="65" spans="1:12" s="41" customFormat="1" ht="19.149999999999999" customHeight="1" x14ac:dyDescent="0.2">
      <c r="A65" s="37">
        <v>8</v>
      </c>
      <c r="B65" s="38" t="s">
        <v>123</v>
      </c>
      <c r="C65" s="39"/>
      <c r="F65" s="42"/>
      <c r="G65" s="39"/>
      <c r="H65" s="39"/>
      <c r="I65" s="39"/>
      <c r="J65" s="39"/>
      <c r="K65" s="39"/>
      <c r="L65" s="40"/>
    </row>
    <row r="66" spans="1:12" s="41" customFormat="1" ht="20.100000000000001" customHeight="1" x14ac:dyDescent="0.2">
      <c r="A66" s="37">
        <v>9</v>
      </c>
      <c r="B66" s="38" t="s">
        <v>8</v>
      </c>
      <c r="C66" s="39"/>
      <c r="F66" s="42"/>
      <c r="G66" s="39"/>
      <c r="H66" s="39"/>
      <c r="I66" s="39"/>
      <c r="J66" s="39"/>
      <c r="K66" s="39"/>
      <c r="L66" s="40"/>
    </row>
    <row r="67" spans="1:12" s="41" customFormat="1" ht="20.100000000000001" customHeight="1" x14ac:dyDescent="0.2">
      <c r="A67" s="37">
        <v>10</v>
      </c>
      <c r="B67" s="38" t="s">
        <v>26</v>
      </c>
      <c r="C67" s="39"/>
      <c r="F67" s="42"/>
      <c r="G67" s="39"/>
      <c r="H67" s="39"/>
      <c r="I67" s="39"/>
      <c r="J67" s="39"/>
      <c r="K67" s="39"/>
      <c r="L67" s="40"/>
    </row>
    <row r="68" spans="1:12" s="41" customFormat="1" ht="20.100000000000001" customHeight="1" x14ac:dyDescent="0.2">
      <c r="A68" s="37">
        <v>11</v>
      </c>
      <c r="B68" s="38" t="s">
        <v>125</v>
      </c>
      <c r="C68" s="39"/>
      <c r="F68" s="42"/>
      <c r="G68" s="39"/>
      <c r="H68" s="39"/>
      <c r="I68" s="39"/>
      <c r="J68" s="39"/>
      <c r="K68" s="39"/>
      <c r="L68" s="40"/>
    </row>
    <row r="69" spans="1:12" s="41" customFormat="1" ht="20.100000000000001" customHeight="1" x14ac:dyDescent="0.2">
      <c r="A69" s="37">
        <v>12</v>
      </c>
      <c r="B69" s="38" t="s">
        <v>9</v>
      </c>
      <c r="C69" s="39"/>
      <c r="F69" s="42"/>
      <c r="G69" s="39"/>
      <c r="H69" s="39"/>
      <c r="I69" s="39"/>
      <c r="J69" s="39"/>
      <c r="K69" s="39"/>
      <c r="L69" s="40"/>
    </row>
    <row r="70" spans="1:12" s="44" customFormat="1" ht="20.100000000000001" customHeight="1" x14ac:dyDescent="0.2">
      <c r="A70" s="37">
        <v>13</v>
      </c>
      <c r="B70" s="38" t="s">
        <v>10</v>
      </c>
      <c r="C70" s="43"/>
      <c r="F70" s="45"/>
      <c r="G70" s="39"/>
      <c r="H70" s="39"/>
      <c r="I70" s="39"/>
      <c r="J70" s="39"/>
      <c r="K70" s="39"/>
      <c r="L70" s="40"/>
    </row>
    <row r="71" spans="1:12" s="44" customFormat="1" ht="20.100000000000001" customHeight="1" x14ac:dyDescent="0.2">
      <c r="A71" s="37">
        <v>14</v>
      </c>
      <c r="B71" s="38" t="s">
        <v>21</v>
      </c>
      <c r="C71" s="43"/>
      <c r="F71" s="45"/>
      <c r="G71" s="39"/>
      <c r="H71" s="39"/>
      <c r="I71" s="39"/>
      <c r="J71" s="39"/>
      <c r="K71" s="39"/>
      <c r="L71" s="40"/>
    </row>
    <row r="72" spans="1:12" s="44" customFormat="1" ht="20.100000000000001" customHeight="1" x14ac:dyDescent="0.2">
      <c r="A72" s="37">
        <v>15</v>
      </c>
      <c r="B72" s="38" t="s">
        <v>128</v>
      </c>
      <c r="C72" s="43"/>
      <c r="F72" s="45"/>
      <c r="G72" s="39"/>
      <c r="H72" s="39"/>
      <c r="I72" s="39"/>
      <c r="J72" s="39"/>
      <c r="K72" s="39"/>
      <c r="L72" s="40"/>
    </row>
    <row r="73" spans="1:12" s="44" customFormat="1" ht="20.100000000000001" customHeight="1" x14ac:dyDescent="0.2">
      <c r="A73" s="37">
        <v>16</v>
      </c>
      <c r="B73" s="38" t="s">
        <v>11</v>
      </c>
      <c r="C73" s="39"/>
      <c r="F73" s="42"/>
      <c r="G73" s="39"/>
      <c r="H73" s="39"/>
      <c r="I73" s="39"/>
      <c r="J73" s="39"/>
      <c r="K73" s="39"/>
      <c r="L73" s="40"/>
    </row>
    <row r="74" spans="1:12" s="44" customFormat="1" ht="20.100000000000001" customHeight="1" x14ac:dyDescent="0.2">
      <c r="A74" s="37">
        <v>17</v>
      </c>
      <c r="B74" s="38" t="s">
        <v>120</v>
      </c>
      <c r="C74" s="39"/>
      <c r="F74" s="42"/>
      <c r="G74" s="39"/>
      <c r="H74" s="39"/>
      <c r="I74" s="39"/>
      <c r="J74" s="39"/>
      <c r="K74" s="39"/>
      <c r="L74" s="40"/>
    </row>
    <row r="75" spans="1:12" s="44" customFormat="1" ht="20.100000000000001" customHeight="1" x14ac:dyDescent="0.2">
      <c r="A75" s="37">
        <v>18</v>
      </c>
      <c r="B75" s="38" t="s">
        <v>12</v>
      </c>
      <c r="C75" s="39"/>
      <c r="F75" s="42"/>
      <c r="G75" s="39"/>
      <c r="H75" s="39"/>
      <c r="I75" s="39"/>
      <c r="J75" s="39"/>
      <c r="K75" s="39"/>
      <c r="L75" s="40"/>
    </row>
    <row r="76" spans="1:12" ht="20.100000000000001" customHeight="1" x14ac:dyDescent="0.2">
      <c r="A76" s="37">
        <v>19</v>
      </c>
      <c r="B76" s="38" t="s">
        <v>27</v>
      </c>
      <c r="C76" s="2"/>
      <c r="F76" s="46"/>
      <c r="G76" s="2"/>
      <c r="H76" s="2"/>
      <c r="I76" s="2"/>
      <c r="J76" s="2"/>
      <c r="K76" s="2"/>
      <c r="L76" s="47"/>
    </row>
    <row r="77" spans="1:12" ht="20.100000000000001" customHeight="1" x14ac:dyDescent="0.2">
      <c r="A77" s="37">
        <v>20</v>
      </c>
      <c r="B77" s="38" t="s">
        <v>4</v>
      </c>
      <c r="C77" s="2"/>
      <c r="D77" s="2"/>
      <c r="E77" s="2"/>
      <c r="F77" s="2"/>
      <c r="G77" s="2"/>
      <c r="H77" s="2"/>
      <c r="I77" s="2"/>
      <c r="J77" s="2"/>
      <c r="K77" s="47"/>
      <c r="L77" s="7"/>
    </row>
    <row r="78" spans="1:12" ht="20.100000000000001" customHeight="1" x14ac:dyDescent="0.2">
      <c r="A78" s="37">
        <v>21</v>
      </c>
      <c r="B78" s="38" t="s">
        <v>5</v>
      </c>
      <c r="C78" s="2"/>
      <c r="D78" s="2"/>
      <c r="E78" s="2"/>
      <c r="F78" s="2"/>
      <c r="G78" s="2"/>
      <c r="H78" s="2"/>
      <c r="I78" s="2"/>
      <c r="J78" s="3"/>
      <c r="K78" s="47"/>
      <c r="L78" s="7"/>
    </row>
    <row r="79" spans="1:12" ht="20.100000000000001" customHeight="1" x14ac:dyDescent="0.2">
      <c r="A79" s="37">
        <v>22</v>
      </c>
      <c r="B79" s="38" t="s">
        <v>24</v>
      </c>
      <c r="C79" s="2"/>
      <c r="D79" s="2"/>
      <c r="E79" s="2"/>
      <c r="F79" s="2"/>
      <c r="G79" s="2"/>
      <c r="H79" s="2"/>
      <c r="I79" s="2"/>
      <c r="J79" s="3"/>
      <c r="K79" s="47"/>
      <c r="L79" s="7"/>
    </row>
    <row r="80" spans="1:12" ht="20.100000000000001" customHeight="1" x14ac:dyDescent="0.2">
      <c r="A80" s="37">
        <v>23</v>
      </c>
      <c r="B80" s="38" t="s">
        <v>124</v>
      </c>
      <c r="C80" s="2"/>
      <c r="D80" s="2"/>
      <c r="E80" s="2"/>
      <c r="F80" s="2"/>
      <c r="G80" s="2"/>
      <c r="H80" s="2"/>
      <c r="I80" s="2"/>
      <c r="J80" s="3"/>
      <c r="K80" s="47"/>
      <c r="L80" s="7"/>
    </row>
    <row r="81" spans="1:12" s="8" customFormat="1" ht="20.100000000000001" customHeight="1" x14ac:dyDescent="0.2">
      <c r="A81" s="37"/>
      <c r="B81" s="38"/>
      <c r="C81" s="2"/>
      <c r="D81" s="2"/>
      <c r="E81" s="2"/>
      <c r="F81" s="2"/>
      <c r="G81" s="2"/>
      <c r="H81" s="2"/>
      <c r="I81" s="2"/>
      <c r="J81" s="3"/>
      <c r="K81" s="47"/>
      <c r="L81" s="2"/>
    </row>
    <row r="82" spans="1:12" ht="20.100000000000001" customHeight="1" x14ac:dyDescent="0.2">
      <c r="A82" s="37"/>
      <c r="B82" s="38"/>
      <c r="C82" s="2"/>
      <c r="D82" s="2"/>
      <c r="E82" s="2"/>
      <c r="F82" s="2"/>
      <c r="G82" s="2"/>
      <c r="H82" s="2"/>
      <c r="I82" s="2"/>
      <c r="J82" s="3"/>
      <c r="K82" s="47"/>
      <c r="L82" s="7"/>
    </row>
    <row r="83" spans="1:12" s="8" customFormat="1" ht="24.95" customHeight="1" x14ac:dyDescent="0.2">
      <c r="A83" s="2"/>
      <c r="B83" s="2"/>
      <c r="C83" s="2"/>
      <c r="D83" s="2"/>
      <c r="E83" s="2"/>
      <c r="F83" s="2"/>
      <c r="G83" s="2"/>
      <c r="H83" s="2"/>
      <c r="I83" s="2"/>
      <c r="J83" s="3"/>
      <c r="K83" s="4"/>
      <c r="L83" s="2"/>
    </row>
    <row r="84" spans="1:12" s="8" customFormat="1" ht="24.95" customHeight="1" x14ac:dyDescent="0.2">
      <c r="A84" s="2"/>
      <c r="B84" s="2"/>
      <c r="C84" s="2"/>
      <c r="D84" s="2"/>
      <c r="E84" s="2"/>
      <c r="F84" s="2"/>
      <c r="G84" s="2"/>
      <c r="H84" s="2"/>
      <c r="I84" s="2"/>
      <c r="J84" s="3"/>
      <c r="K84" s="4"/>
      <c r="L84" s="2"/>
    </row>
    <row r="85" spans="1:12" s="8" customFormat="1" ht="24.95" customHeight="1" x14ac:dyDescent="0.2">
      <c r="A85" s="2"/>
      <c r="B85" s="2"/>
      <c r="C85" s="2"/>
      <c r="D85" s="2"/>
      <c r="E85" s="2"/>
      <c r="F85" s="2"/>
      <c r="G85" s="2"/>
      <c r="H85" s="2"/>
      <c r="I85" s="2"/>
      <c r="J85" s="3"/>
      <c r="K85" s="4"/>
      <c r="L85" s="18"/>
    </row>
    <row r="86" spans="1:12" ht="24.95" customHeight="1" x14ac:dyDescent="0.2">
      <c r="A86" s="2"/>
      <c r="B86" s="2"/>
      <c r="C86" s="2"/>
      <c r="D86" s="2"/>
      <c r="E86" s="2"/>
      <c r="F86" s="2"/>
      <c r="G86" s="2"/>
      <c r="H86" s="2"/>
      <c r="I86" s="2"/>
      <c r="J86" s="3"/>
      <c r="K86" s="4"/>
      <c r="L86" s="7"/>
    </row>
    <row r="87" spans="1:12" ht="24.95" customHeight="1" x14ac:dyDescent="0.2">
      <c r="A87" s="2"/>
      <c r="B87" s="2"/>
      <c r="C87" s="2"/>
      <c r="D87" s="2"/>
      <c r="E87" s="2"/>
      <c r="F87" s="2"/>
      <c r="G87" s="2"/>
      <c r="H87" s="2"/>
      <c r="I87" s="2"/>
      <c r="J87" s="3"/>
      <c r="K87" s="4"/>
      <c r="L87" s="7"/>
    </row>
    <row r="88" spans="1:12" ht="24.95" customHeight="1" x14ac:dyDescent="0.2">
      <c r="A88" s="2"/>
      <c r="B88" s="2"/>
      <c r="C88" s="2"/>
      <c r="D88" s="2"/>
      <c r="E88" s="2"/>
      <c r="F88" s="2"/>
      <c r="G88" s="2"/>
      <c r="H88" s="2"/>
      <c r="I88" s="2"/>
      <c r="J88" s="3"/>
      <c r="K88" s="4"/>
      <c r="L88" s="7"/>
    </row>
    <row r="89" spans="1:12" s="8" customFormat="1" ht="24.95" customHeight="1" x14ac:dyDescent="0.2">
      <c r="A89" s="2"/>
      <c r="B89" s="2"/>
      <c r="C89" s="2"/>
      <c r="D89" s="2"/>
      <c r="E89" s="2"/>
      <c r="F89" s="2"/>
      <c r="G89" s="2"/>
      <c r="H89" s="2"/>
      <c r="I89" s="2"/>
      <c r="J89" s="3"/>
      <c r="K89" s="4"/>
      <c r="L89" s="2"/>
    </row>
    <row r="90" spans="1:12" s="8" customFormat="1" ht="24.95" customHeight="1" x14ac:dyDescent="0.2">
      <c r="A90" s="2"/>
      <c r="B90" s="2"/>
      <c r="C90" s="2"/>
      <c r="D90" s="2"/>
      <c r="E90" s="2"/>
      <c r="F90" s="2"/>
      <c r="G90" s="2"/>
      <c r="H90" s="2"/>
      <c r="I90" s="2"/>
      <c r="J90" s="3"/>
      <c r="K90" s="4"/>
      <c r="L90" s="2"/>
    </row>
    <row r="91" spans="1:12" ht="24.95" customHeight="1" x14ac:dyDescent="0.2">
      <c r="A91" s="2"/>
      <c r="B91" s="2"/>
      <c r="C91" s="2"/>
      <c r="D91" s="2"/>
      <c r="E91" s="2"/>
      <c r="F91" s="2"/>
      <c r="G91" s="2"/>
      <c r="H91" s="2"/>
      <c r="I91" s="2"/>
      <c r="J91" s="3"/>
      <c r="K91" s="4"/>
      <c r="L91" s="7"/>
    </row>
    <row r="92" spans="1:12" ht="24.95" customHeight="1" x14ac:dyDescent="0.2">
      <c r="A92" s="1"/>
      <c r="B92" s="1"/>
      <c r="C92" s="1"/>
      <c r="D92" s="2"/>
      <c r="E92" s="2"/>
      <c r="F92" s="2"/>
      <c r="G92" s="2"/>
      <c r="H92" s="2"/>
      <c r="I92" s="2"/>
      <c r="J92" s="3"/>
      <c r="K92" s="4"/>
      <c r="L92" s="7"/>
    </row>
    <row r="93" spans="1:12" s="8" customFormat="1" ht="24.95" customHeight="1" x14ac:dyDescent="0.2">
      <c r="A93" s="2"/>
      <c r="B93" s="2"/>
      <c r="C93" s="2"/>
      <c r="D93" s="2"/>
      <c r="E93" s="2"/>
      <c r="F93" s="2"/>
      <c r="G93" s="2"/>
      <c r="H93" s="2"/>
      <c r="I93" s="2"/>
      <c r="J93" s="3"/>
      <c r="K93" s="4"/>
      <c r="L93" s="18"/>
    </row>
    <row r="94" spans="1:12" ht="24.95" customHeight="1" x14ac:dyDescent="0.2">
      <c r="A94" s="2"/>
      <c r="B94" s="2"/>
      <c r="C94" s="2"/>
      <c r="D94" s="2"/>
      <c r="E94" s="2"/>
      <c r="F94" s="2"/>
      <c r="G94" s="2"/>
      <c r="H94" s="2"/>
      <c r="I94" s="2"/>
      <c r="J94" s="3"/>
      <c r="K94" s="4"/>
      <c r="L94" s="7"/>
    </row>
    <row r="95" spans="1:12" ht="24.95" customHeight="1" x14ac:dyDescent="0.2">
      <c r="A95" s="2"/>
      <c r="B95" s="2"/>
      <c r="C95" s="2"/>
      <c r="D95" s="2"/>
      <c r="E95" s="2"/>
      <c r="F95" s="2"/>
      <c r="G95" s="2"/>
      <c r="H95" s="2"/>
      <c r="I95" s="2"/>
      <c r="J95" s="3"/>
      <c r="K95" s="4"/>
      <c r="L95" s="7"/>
    </row>
    <row r="96" spans="1:12" ht="24.95" customHeight="1" x14ac:dyDescent="0.2">
      <c r="A96" s="2"/>
      <c r="B96" s="2"/>
      <c r="C96" s="2"/>
      <c r="D96" s="2"/>
      <c r="E96" s="2"/>
      <c r="F96" s="2"/>
      <c r="G96" s="2"/>
      <c r="H96" s="2"/>
      <c r="I96" s="2"/>
      <c r="J96" s="3"/>
      <c r="K96" s="4"/>
      <c r="L96" s="7"/>
    </row>
    <row r="97" spans="1:12" s="8" customFormat="1" ht="24.95" customHeight="1" x14ac:dyDescent="0.2">
      <c r="A97" s="2"/>
      <c r="B97" s="2"/>
      <c r="C97" s="2"/>
      <c r="D97" s="2"/>
      <c r="E97" s="2"/>
      <c r="F97" s="2"/>
      <c r="G97" s="2"/>
      <c r="H97" s="2"/>
      <c r="I97" s="2"/>
      <c r="J97" s="3"/>
      <c r="K97" s="4"/>
      <c r="L97" s="2"/>
    </row>
    <row r="98" spans="1:12" s="8" customFormat="1" ht="24.95" customHeight="1" x14ac:dyDescent="0.2">
      <c r="A98" s="2"/>
      <c r="B98" s="2"/>
      <c r="C98" s="2"/>
      <c r="D98" s="2"/>
      <c r="E98" s="2"/>
      <c r="F98" s="2"/>
      <c r="G98" s="2"/>
      <c r="H98" s="2"/>
      <c r="I98" s="2"/>
      <c r="J98" s="3"/>
      <c r="K98" s="4"/>
      <c r="L98" s="2"/>
    </row>
    <row r="99" spans="1:12" s="8" customFormat="1" ht="24.95" customHeight="1" x14ac:dyDescent="0.2">
      <c r="A99" s="2"/>
      <c r="B99" s="2"/>
      <c r="C99" s="2"/>
      <c r="D99" s="2"/>
      <c r="E99" s="2"/>
      <c r="F99" s="2"/>
      <c r="G99" s="2"/>
      <c r="H99" s="2"/>
      <c r="I99" s="2"/>
      <c r="J99" s="3"/>
      <c r="K99" s="4"/>
      <c r="L99" s="18"/>
    </row>
    <row r="100" spans="1:12" ht="24.95" customHeight="1" x14ac:dyDescent="0.2">
      <c r="A100" s="2"/>
      <c r="B100" s="2"/>
      <c r="C100" s="2"/>
      <c r="D100" s="2"/>
      <c r="E100" s="2"/>
      <c r="F100" s="2"/>
      <c r="G100" s="2"/>
      <c r="H100" s="2"/>
      <c r="I100" s="2"/>
      <c r="J100" s="3"/>
      <c r="K100" s="4"/>
      <c r="L100" s="7"/>
    </row>
    <row r="101" spans="1:12" ht="24.95" customHeight="1" x14ac:dyDescent="0.2">
      <c r="A101" s="2"/>
      <c r="B101" s="2"/>
      <c r="C101" s="2"/>
      <c r="D101" s="2"/>
      <c r="E101" s="2"/>
      <c r="F101" s="2"/>
      <c r="G101" s="2"/>
      <c r="H101" s="2"/>
      <c r="I101" s="2"/>
      <c r="J101" s="3"/>
      <c r="K101" s="4"/>
      <c r="L101" s="7"/>
    </row>
    <row r="102" spans="1:12" ht="24.95" customHeight="1" x14ac:dyDescent="0.2">
      <c r="A102" s="2"/>
      <c r="B102" s="2"/>
      <c r="C102" s="2"/>
      <c r="D102" s="2"/>
      <c r="E102" s="2"/>
      <c r="F102" s="2"/>
      <c r="G102" s="2"/>
      <c r="H102" s="2"/>
      <c r="I102" s="2"/>
      <c r="J102" s="3"/>
      <c r="K102" s="4"/>
      <c r="L102" s="7"/>
    </row>
    <row r="103" spans="1:12" s="8" customFormat="1" ht="24.95" customHeight="1" x14ac:dyDescent="0.2">
      <c r="A103" s="2"/>
      <c r="B103" s="2"/>
      <c r="C103" s="2"/>
      <c r="D103" s="2"/>
      <c r="E103" s="2"/>
      <c r="F103" s="2"/>
      <c r="G103" s="2"/>
      <c r="H103" s="2"/>
      <c r="I103" s="2"/>
      <c r="J103" s="3"/>
      <c r="K103" s="4"/>
      <c r="L103" s="2"/>
    </row>
    <row r="104" spans="1:12" s="8" customFormat="1" ht="24.95" customHeight="1" x14ac:dyDescent="0.2">
      <c r="A104" s="2"/>
      <c r="B104" s="2"/>
      <c r="C104" s="2"/>
      <c r="D104" s="2"/>
      <c r="E104" s="2"/>
      <c r="F104" s="2"/>
      <c r="G104" s="2"/>
      <c r="H104" s="2"/>
      <c r="I104" s="2"/>
      <c r="J104" s="3"/>
      <c r="K104" s="4"/>
      <c r="L104" s="2"/>
    </row>
    <row r="105" spans="1:12" ht="24.95" customHeight="1" x14ac:dyDescent="0.2">
      <c r="A105" s="2"/>
      <c r="B105" s="2"/>
      <c r="C105" s="2"/>
      <c r="D105" s="2"/>
      <c r="E105" s="2"/>
      <c r="F105" s="2"/>
      <c r="G105" s="2"/>
      <c r="H105" s="2"/>
      <c r="I105" s="2"/>
      <c r="J105" s="3"/>
      <c r="K105" s="4"/>
      <c r="L105" s="7"/>
    </row>
    <row r="106" spans="1:12" ht="24.95" customHeight="1" x14ac:dyDescent="0.2">
      <c r="A106" s="1"/>
      <c r="B106" s="1"/>
      <c r="C106" s="1"/>
      <c r="D106" s="2"/>
      <c r="E106" s="2"/>
      <c r="F106" s="2"/>
      <c r="G106" s="2"/>
      <c r="H106" s="2"/>
      <c r="I106" s="2"/>
      <c r="J106" s="3"/>
      <c r="K106" s="4"/>
      <c r="L106" s="7"/>
    </row>
    <row r="107" spans="1:12" ht="24.95" customHeight="1" x14ac:dyDescent="0.2">
      <c r="A107" s="2"/>
      <c r="B107" s="2"/>
      <c r="C107" s="2"/>
      <c r="D107" s="2"/>
      <c r="E107" s="2"/>
      <c r="F107" s="2"/>
      <c r="G107" s="2"/>
      <c r="H107" s="2"/>
      <c r="I107" s="2"/>
      <c r="J107" s="5"/>
      <c r="K107" s="6"/>
      <c r="L107" s="7"/>
    </row>
    <row r="108" spans="1:12" ht="24.95"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sheetData>
  <mergeCells count="20">
    <mergeCell ref="B58:K61"/>
    <mergeCell ref="B43:K44"/>
    <mergeCell ref="A26:K26"/>
    <mergeCell ref="B30:K32"/>
    <mergeCell ref="A34:K39"/>
    <mergeCell ref="B45:K46"/>
    <mergeCell ref="B47:K48"/>
    <mergeCell ref="B49:K50"/>
    <mergeCell ref="B23:E23"/>
    <mergeCell ref="H23:I23"/>
    <mergeCell ref="B24:E24"/>
    <mergeCell ref="H24:I24"/>
    <mergeCell ref="B25:E25"/>
    <mergeCell ref="H25:I25"/>
    <mergeCell ref="B1:E1"/>
    <mergeCell ref="H11:I11"/>
    <mergeCell ref="H12:I12"/>
    <mergeCell ref="D14:E14"/>
    <mergeCell ref="B22:E22"/>
    <mergeCell ref="H22:I22"/>
  </mergeCells>
  <hyperlinks>
    <hyperlink ref="G12" r:id="rId1" xr:uid="{53D59AE1-2784-49A1-83BD-07A1D5163F06}"/>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80"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B27E-4860-43EA-83A1-AC8A9890E6E1}">
  <sheetPr>
    <tabColor indexed="51"/>
    <pageSetUpPr fitToPage="1"/>
  </sheetPr>
  <dimension ref="A1:T252"/>
  <sheetViews>
    <sheetView tabSelected="1" zoomScaleNormal="100" zoomScaleSheetLayoutView="100" workbookViewId="0">
      <selection activeCell="N34" sqref="N34"/>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9" ht="20.100000000000001" customHeight="1" x14ac:dyDescent="0.3">
      <c r="A1" s="12" t="s">
        <v>137</v>
      </c>
      <c r="B1" s="131">
        <v>46001</v>
      </c>
      <c r="C1" s="132"/>
      <c r="D1" s="132"/>
      <c r="E1" s="132"/>
      <c r="F1" s="54" t="s">
        <v>43</v>
      </c>
      <c r="G1" s="71" t="s">
        <v>151</v>
      </c>
      <c r="H1"/>
    </row>
    <row r="2" spans="1:19" ht="20.100000000000001" customHeight="1" x14ac:dyDescent="0.3">
      <c r="A2" s="10" t="s">
        <v>46</v>
      </c>
      <c r="B2" s="12"/>
      <c r="C2" s="12"/>
      <c r="D2" s="11"/>
      <c r="E2" s="11"/>
      <c r="F2" s="54"/>
      <c r="G2" s="72"/>
      <c r="H2" s="11"/>
    </row>
    <row r="3" spans="1:19" s="21" customFormat="1" ht="20.100000000000001" customHeight="1" x14ac:dyDescent="0.3">
      <c r="A3" s="10" t="s">
        <v>22</v>
      </c>
      <c r="B3" s="11"/>
      <c r="C3" s="10"/>
      <c r="D3" s="11"/>
      <c r="E3" s="54"/>
      <c r="F3" s="54" t="s">
        <v>2</v>
      </c>
      <c r="G3" s="71" t="s">
        <v>143</v>
      </c>
      <c r="H3" s="19"/>
      <c r="I3" s="20"/>
      <c r="J3" s="20"/>
    </row>
    <row r="4" spans="1:19" s="21" customFormat="1" ht="20.100000000000001" customHeight="1" x14ac:dyDescent="0.3">
      <c r="A4" s="10" t="s">
        <v>23</v>
      </c>
      <c r="B4" s="11"/>
      <c r="C4" s="11"/>
      <c r="D4" s="11"/>
      <c r="E4" s="57"/>
      <c r="F4" s="57"/>
      <c r="G4" s="71" t="s">
        <v>144</v>
      </c>
      <c r="H4" s="19"/>
      <c r="I4" s="20"/>
      <c r="J4" s="20"/>
    </row>
    <row r="5" spans="1:19" s="21" customFormat="1" ht="15" customHeight="1" x14ac:dyDescent="0.3">
      <c r="A5" s="10"/>
      <c r="B5" s="11"/>
      <c r="C5" s="11"/>
      <c r="D5" s="11"/>
      <c r="E5" s="57"/>
      <c r="H5" s="19"/>
      <c r="I5" s="20"/>
      <c r="J5" s="20"/>
    </row>
    <row r="6" spans="1:19" s="21" customFormat="1" ht="20.100000000000001" customHeight="1" x14ac:dyDescent="0.3">
      <c r="B6" s="20"/>
      <c r="C6" s="20"/>
      <c r="D6" s="20"/>
      <c r="E6" s="20"/>
      <c r="F6" s="54" t="s">
        <v>116</v>
      </c>
      <c r="G6" s="71" t="s">
        <v>147</v>
      </c>
      <c r="H6" s="19"/>
      <c r="I6" s="20"/>
      <c r="J6" s="20"/>
    </row>
    <row r="7" spans="1:19" s="21" customFormat="1" ht="20.100000000000001" customHeight="1" x14ac:dyDescent="0.3">
      <c r="A7" s="20"/>
      <c r="B7" s="20"/>
      <c r="C7" s="20"/>
      <c r="D7" s="20"/>
      <c r="E7" s="54"/>
      <c r="F7" s="54" t="s">
        <v>42</v>
      </c>
      <c r="G7" s="73" t="s">
        <v>145</v>
      </c>
      <c r="H7" s="20"/>
      <c r="I7" s="20"/>
      <c r="J7" s="20"/>
    </row>
    <row r="8" spans="1:19" ht="20.100000000000001" customHeight="1" x14ac:dyDescent="0.3">
      <c r="A8" s="10"/>
      <c r="D8" s="13"/>
      <c r="E8" s="54"/>
      <c r="F8" s="54"/>
      <c r="G8" s="74" t="s">
        <v>146</v>
      </c>
      <c r="H8" s="1"/>
    </row>
    <row r="9" spans="1:19" ht="10.15" customHeight="1" x14ac:dyDescent="0.25">
      <c r="A9" s="10"/>
      <c r="D9" s="13"/>
      <c r="E9" s="13"/>
      <c r="F9" s="70"/>
      <c r="G9" s="73"/>
      <c r="H9" s="1"/>
    </row>
    <row r="10" spans="1:19" s="21" customFormat="1" ht="20.100000000000001" customHeight="1" x14ac:dyDescent="0.3">
      <c r="A10" s="20"/>
      <c r="B10" s="20"/>
      <c r="C10" s="20"/>
      <c r="D10" s="20"/>
      <c r="E10" s="54"/>
      <c r="F10" s="54" t="s">
        <v>13</v>
      </c>
      <c r="G10" s="73" t="s">
        <v>28</v>
      </c>
      <c r="H10" s="20"/>
      <c r="I10" s="20"/>
      <c r="J10" s="20"/>
    </row>
    <row r="11" spans="1:19" ht="20.100000000000001" customHeight="1" x14ac:dyDescent="0.25">
      <c r="A11" s="10"/>
      <c r="D11" s="13"/>
      <c r="E11" s="54"/>
      <c r="F11"/>
      <c r="G11" s="73" t="s">
        <v>29</v>
      </c>
      <c r="H11" s="133" t="s">
        <v>117</v>
      </c>
      <c r="I11" s="133"/>
      <c r="M11" s="75" t="s">
        <v>118</v>
      </c>
    </row>
    <row r="12" spans="1:19" ht="20.100000000000001" customHeight="1" x14ac:dyDescent="0.3">
      <c r="A12" s="10"/>
      <c r="D12" s="13"/>
      <c r="E12" s="54"/>
      <c r="F12" s="108" t="s">
        <v>163</v>
      </c>
      <c r="G12" s="74" t="s">
        <v>30</v>
      </c>
      <c r="H12" s="134"/>
      <c r="I12" s="134"/>
    </row>
    <row r="13" spans="1:19" ht="15" customHeight="1" x14ac:dyDescent="0.35">
      <c r="A13" s="14"/>
      <c r="B13" s="14"/>
      <c r="C13" s="14"/>
      <c r="D13" s="11"/>
      <c r="E13" s="11"/>
      <c r="F13" s="20"/>
      <c r="G13" s="34"/>
      <c r="M13" s="15" t="s">
        <v>165</v>
      </c>
      <c r="N13" s="15" t="s">
        <v>35</v>
      </c>
      <c r="Q13" s="112" t="s">
        <v>166</v>
      </c>
      <c r="R13" s="15" t="s">
        <v>35</v>
      </c>
    </row>
    <row r="14" spans="1:19" s="16" customFormat="1" ht="14.45" customHeight="1" x14ac:dyDescent="0.2">
      <c r="A14" s="26"/>
      <c r="B14" s="26"/>
      <c r="C14" s="55"/>
      <c r="D14" s="135" t="s">
        <v>44</v>
      </c>
      <c r="E14" s="136"/>
      <c r="F14" s="56"/>
      <c r="G14" s="26" t="s">
        <v>14</v>
      </c>
      <c r="H14" s="26" t="s">
        <v>15</v>
      </c>
      <c r="I14" s="26" t="s">
        <v>16</v>
      </c>
      <c r="J14" s="27" t="s">
        <v>17</v>
      </c>
      <c r="K14" s="164" t="s">
        <v>17</v>
      </c>
      <c r="L14" s="175"/>
      <c r="M14" s="15" t="s">
        <v>32</v>
      </c>
      <c r="N14" s="15" t="s">
        <v>34</v>
      </c>
      <c r="P14" s="111"/>
      <c r="Q14" s="15" t="s">
        <v>32</v>
      </c>
      <c r="R14" s="15" t="s">
        <v>34</v>
      </c>
    </row>
    <row r="15" spans="1:19" s="16" customFormat="1" ht="24.95" customHeight="1" thickBot="1" x14ac:dyDescent="0.25">
      <c r="A15" s="28" t="s">
        <v>0</v>
      </c>
      <c r="B15" s="28" t="s">
        <v>3</v>
      </c>
      <c r="C15" s="28" t="s">
        <v>36</v>
      </c>
      <c r="D15" s="69" t="s">
        <v>114</v>
      </c>
      <c r="E15" s="69" t="s">
        <v>115</v>
      </c>
      <c r="F15" s="29" t="s">
        <v>1</v>
      </c>
      <c r="G15" s="28" t="s">
        <v>18</v>
      </c>
      <c r="H15" s="28" t="s">
        <v>16</v>
      </c>
      <c r="I15" s="28" t="s">
        <v>19</v>
      </c>
      <c r="J15" s="28" t="s">
        <v>20</v>
      </c>
      <c r="K15" s="165" t="s">
        <v>19</v>
      </c>
      <c r="L15" s="175" t="s">
        <v>182</v>
      </c>
      <c r="M15" s="15" t="s">
        <v>33</v>
      </c>
      <c r="N15" s="49">
        <v>0.5</v>
      </c>
      <c r="O15" s="15" t="s">
        <v>19</v>
      </c>
      <c r="P15" s="111"/>
      <c r="Q15" s="15" t="s">
        <v>33</v>
      </c>
      <c r="R15" s="49">
        <v>0.5</v>
      </c>
      <c r="S15" s="15" t="s">
        <v>19</v>
      </c>
    </row>
    <row r="16" spans="1:19" s="8" customFormat="1" ht="40.15" customHeight="1" thickTop="1" x14ac:dyDescent="0.2">
      <c r="A16" s="80">
        <v>2</v>
      </c>
      <c r="B16" s="81" t="s">
        <v>156</v>
      </c>
      <c r="C16" s="81" t="s">
        <v>157</v>
      </c>
      <c r="D16" s="80">
        <v>58</v>
      </c>
      <c r="E16" s="80">
        <v>59</v>
      </c>
      <c r="F16" s="110" t="s">
        <v>174</v>
      </c>
      <c r="G16" s="98" t="s">
        <v>175</v>
      </c>
      <c r="H16" s="99">
        <v>4</v>
      </c>
      <c r="I16" s="99">
        <f>H16*A16</f>
        <v>8</v>
      </c>
      <c r="J16" s="100">
        <v>619</v>
      </c>
      <c r="K16" s="166">
        <f t="shared" ref="K16" si="0">J16*A16</f>
        <v>1238</v>
      </c>
      <c r="L16" s="176">
        <v>1238</v>
      </c>
      <c r="M16" s="93">
        <v>70</v>
      </c>
      <c r="N16" s="94">
        <f t="shared" ref="N16" si="1">SUM(M16/(1-$N$15))</f>
        <v>140</v>
      </c>
      <c r="O16" s="36">
        <f>A16*N16</f>
        <v>280</v>
      </c>
      <c r="P16" s="111"/>
      <c r="Q16" s="93">
        <v>100</v>
      </c>
      <c r="R16" s="94">
        <f>SUM(Q16/(1-$R$15))</f>
        <v>200</v>
      </c>
      <c r="S16" s="36">
        <f>A16*R16</f>
        <v>400</v>
      </c>
    </row>
    <row r="17" spans="1:20" s="8" customFormat="1" ht="40.15" customHeight="1" x14ac:dyDescent="0.2">
      <c r="A17" s="80">
        <v>2</v>
      </c>
      <c r="B17" s="81"/>
      <c r="C17" s="80">
        <v>400.02</v>
      </c>
      <c r="D17" s="80"/>
      <c r="E17" s="80"/>
      <c r="F17" s="109" t="s">
        <v>153</v>
      </c>
      <c r="G17" s="81" t="s">
        <v>155</v>
      </c>
      <c r="H17" s="90">
        <v>6</v>
      </c>
      <c r="I17" s="90">
        <f>H17*A17</f>
        <v>12</v>
      </c>
      <c r="J17" s="91"/>
      <c r="K17" s="167"/>
      <c r="L17" s="176"/>
      <c r="M17" s="111">
        <f>SUM(((88.5/36)*2)*1.05)</f>
        <v>5.1625000000000005</v>
      </c>
    </row>
    <row r="18" spans="1:20" s="8" customFormat="1" ht="40.15" customHeight="1" thickBot="1" x14ac:dyDescent="0.25">
      <c r="A18" s="84">
        <v>2</v>
      </c>
      <c r="B18" s="85" t="s">
        <v>149</v>
      </c>
      <c r="C18" s="84">
        <v>401.01</v>
      </c>
      <c r="D18" s="84">
        <v>58</v>
      </c>
      <c r="E18" s="84">
        <v>59</v>
      </c>
      <c r="F18" s="85" t="s">
        <v>148</v>
      </c>
      <c r="G18" s="85" t="s">
        <v>150</v>
      </c>
      <c r="H18" s="84"/>
      <c r="I18" s="84"/>
      <c r="J18" s="102">
        <v>180</v>
      </c>
      <c r="K18" s="168">
        <f>J18*A18</f>
        <v>360</v>
      </c>
      <c r="L18" s="176">
        <v>360</v>
      </c>
      <c r="M18" s="93">
        <v>70</v>
      </c>
      <c r="N18" s="94">
        <f t="shared" ref="N18:N19" si="2">SUM(M18/(1-$N$15))</f>
        <v>140</v>
      </c>
      <c r="O18" s="36">
        <f>A18*N18</f>
        <v>280</v>
      </c>
    </row>
    <row r="19" spans="1:20" s="8" customFormat="1" ht="40.15" customHeight="1" x14ac:dyDescent="0.2">
      <c r="A19" s="114">
        <v>1</v>
      </c>
      <c r="B19" s="115" t="s">
        <v>156</v>
      </c>
      <c r="C19" s="115" t="s">
        <v>157</v>
      </c>
      <c r="D19" s="114">
        <v>18</v>
      </c>
      <c r="E19" s="114">
        <v>46</v>
      </c>
      <c r="F19" s="116" t="s">
        <v>174</v>
      </c>
      <c r="G19" s="115" t="s">
        <v>175</v>
      </c>
      <c r="H19" s="114">
        <v>1.5</v>
      </c>
      <c r="I19" s="114">
        <f>H19*A19</f>
        <v>1.5</v>
      </c>
      <c r="J19" s="123">
        <v>196</v>
      </c>
      <c r="K19" s="169">
        <f t="shared" ref="K19" si="3">J19*A19</f>
        <v>196</v>
      </c>
      <c r="L19" s="176">
        <v>196</v>
      </c>
      <c r="M19" s="93">
        <v>70</v>
      </c>
      <c r="N19" s="94">
        <f t="shared" si="2"/>
        <v>140</v>
      </c>
      <c r="O19" s="36">
        <f>A19*N19</f>
        <v>140</v>
      </c>
      <c r="P19" s="111"/>
      <c r="Q19" s="93">
        <v>100</v>
      </c>
      <c r="R19" s="94">
        <f>SUM(Q19/(1-$R$15))</f>
        <v>200</v>
      </c>
      <c r="S19" s="36">
        <f>A19*R19</f>
        <v>200</v>
      </c>
    </row>
    <row r="20" spans="1:20" s="8" customFormat="1" ht="40.15" customHeight="1" x14ac:dyDescent="0.2">
      <c r="A20" s="114">
        <v>1</v>
      </c>
      <c r="B20" s="115"/>
      <c r="C20" s="114">
        <v>400.02</v>
      </c>
      <c r="D20" s="114"/>
      <c r="E20" s="114"/>
      <c r="F20" s="116" t="s">
        <v>153</v>
      </c>
      <c r="G20" s="115" t="s">
        <v>155</v>
      </c>
      <c r="H20" s="125">
        <v>4</v>
      </c>
      <c r="I20" s="125">
        <f>H20*A20</f>
        <v>4</v>
      </c>
      <c r="J20" s="117"/>
      <c r="K20" s="170"/>
      <c r="L20" s="176"/>
      <c r="M20" s="111">
        <f>SUM(((69/36)*2)*1.05)</f>
        <v>4.0250000000000004</v>
      </c>
    </row>
    <row r="21" spans="1:20" s="8" customFormat="1" ht="40.15" customHeight="1" thickBot="1" x14ac:dyDescent="0.25">
      <c r="A21" s="119">
        <v>1</v>
      </c>
      <c r="B21" s="120" t="s">
        <v>149</v>
      </c>
      <c r="C21" s="119">
        <v>401.01</v>
      </c>
      <c r="D21" s="119">
        <v>18</v>
      </c>
      <c r="E21" s="119">
        <v>46</v>
      </c>
      <c r="F21" s="120" t="s">
        <v>148</v>
      </c>
      <c r="G21" s="120" t="s">
        <v>150</v>
      </c>
      <c r="H21" s="119"/>
      <c r="I21" s="119"/>
      <c r="J21" s="121">
        <v>133</v>
      </c>
      <c r="K21" s="171">
        <f>J21*A21</f>
        <v>133</v>
      </c>
      <c r="L21" s="176">
        <v>133</v>
      </c>
      <c r="M21" s="93">
        <v>70</v>
      </c>
      <c r="N21" s="94">
        <f t="shared" ref="N21" si="4">SUM(M21/(1-$N$15))</f>
        <v>140</v>
      </c>
      <c r="O21" s="36">
        <f>A21*N21</f>
        <v>140</v>
      </c>
    </row>
    <row r="22" spans="1:20" s="8" customFormat="1" ht="40.15" customHeight="1" x14ac:dyDescent="0.2">
      <c r="A22" s="104">
        <v>1</v>
      </c>
      <c r="B22" s="137"/>
      <c r="C22" s="138"/>
      <c r="D22" s="138"/>
      <c r="E22" s="139"/>
      <c r="F22" s="105" t="s">
        <v>139</v>
      </c>
      <c r="G22" s="105"/>
      <c r="H22" s="137"/>
      <c r="I22" s="139"/>
      <c r="J22" s="106">
        <v>750</v>
      </c>
      <c r="K22" s="172">
        <f t="shared" ref="K22:K25" si="5">J22*A22</f>
        <v>750</v>
      </c>
      <c r="L22" s="176">
        <v>750</v>
      </c>
      <c r="M22" s="8">
        <v>350</v>
      </c>
      <c r="P22" s="35"/>
      <c r="R22" s="35"/>
    </row>
    <row r="23" spans="1:20" s="8" customFormat="1" ht="40.15" customHeight="1" x14ac:dyDescent="0.2">
      <c r="A23" s="90">
        <v>1</v>
      </c>
      <c r="B23" s="140"/>
      <c r="C23" s="140"/>
      <c r="D23" s="140"/>
      <c r="E23" s="140"/>
      <c r="F23" s="82" t="s">
        <v>176</v>
      </c>
      <c r="G23" s="82" t="s">
        <v>173</v>
      </c>
      <c r="H23" s="140"/>
      <c r="I23" s="140"/>
      <c r="J23" s="91">
        <v>1500</v>
      </c>
      <c r="K23" s="167">
        <f t="shared" si="5"/>
        <v>1500</v>
      </c>
      <c r="L23" s="176">
        <v>1500</v>
      </c>
      <c r="O23" s="36">
        <f>SUM(O16:O18)</f>
        <v>560</v>
      </c>
      <c r="P23" s="35"/>
      <c r="R23" s="35"/>
      <c r="S23" s="36">
        <f>SUM(S16:S18)</f>
        <v>400</v>
      </c>
    </row>
    <row r="24" spans="1:20" s="8" customFormat="1" ht="40.15" customHeight="1" x14ac:dyDescent="0.2">
      <c r="A24" s="90">
        <v>1</v>
      </c>
      <c r="B24" s="140"/>
      <c r="C24" s="140"/>
      <c r="D24" s="140"/>
      <c r="E24" s="140"/>
      <c r="F24" s="82" t="s">
        <v>140</v>
      </c>
      <c r="G24" s="82"/>
      <c r="H24" s="140"/>
      <c r="I24" s="140"/>
      <c r="J24" s="91">
        <v>1000</v>
      </c>
      <c r="K24" s="167">
        <f t="shared" si="5"/>
        <v>1000</v>
      </c>
      <c r="L24" s="176">
        <v>1000</v>
      </c>
      <c r="M24" s="113">
        <f>250*2*0.71</f>
        <v>355</v>
      </c>
      <c r="N24" s="113">
        <f>4*2*30</f>
        <v>240</v>
      </c>
      <c r="O24" s="113">
        <f>75*2</f>
        <v>150</v>
      </c>
      <c r="P24" s="35"/>
      <c r="R24" s="35"/>
      <c r="S24" s="95"/>
      <c r="T24" s="96"/>
    </row>
    <row r="25" spans="1:20" s="8" customFormat="1" ht="40.15" customHeight="1" thickBot="1" x14ac:dyDescent="0.25">
      <c r="A25" s="79">
        <v>1</v>
      </c>
      <c r="B25" s="141"/>
      <c r="C25" s="142"/>
      <c r="D25" s="142"/>
      <c r="E25" s="143"/>
      <c r="F25" s="86" t="s">
        <v>7</v>
      </c>
      <c r="G25" s="62"/>
      <c r="H25" s="141"/>
      <c r="I25" s="143"/>
      <c r="J25" s="87">
        <v>1000</v>
      </c>
      <c r="K25" s="173">
        <f t="shared" si="5"/>
        <v>1000</v>
      </c>
      <c r="L25" s="176">
        <v>1000</v>
      </c>
      <c r="M25" s="113">
        <f>250*2*0.71</f>
        <v>355</v>
      </c>
      <c r="N25" s="113">
        <f>4*2*30</f>
        <v>240</v>
      </c>
      <c r="O25" s="113">
        <f>75*2</f>
        <v>150</v>
      </c>
      <c r="P25" s="35"/>
      <c r="R25" s="35"/>
      <c r="S25" s="95"/>
      <c r="T25" s="96"/>
    </row>
    <row r="26" spans="1:20" s="8" customFormat="1" ht="24.95" customHeight="1" thickBot="1" x14ac:dyDescent="0.25">
      <c r="A26" s="148"/>
      <c r="B26" s="149"/>
      <c r="C26" s="149"/>
      <c r="D26" s="149"/>
      <c r="E26" s="149"/>
      <c r="F26" s="149"/>
      <c r="G26" s="149"/>
      <c r="H26" s="149"/>
      <c r="I26" s="149"/>
      <c r="J26" s="149"/>
      <c r="K26" s="149"/>
      <c r="L26" s="177"/>
      <c r="M26" s="8" t="s">
        <v>168</v>
      </c>
      <c r="N26" s="8" t="s">
        <v>169</v>
      </c>
      <c r="O26" s="8" t="s">
        <v>170</v>
      </c>
      <c r="P26" s="35"/>
    </row>
    <row r="27" spans="1:20" s="8" customFormat="1" ht="34.700000000000003" customHeight="1" thickTop="1" x14ac:dyDescent="0.2">
      <c r="A27" s="33" t="s">
        <v>25</v>
      </c>
      <c r="B27" s="30"/>
      <c r="C27" s="30"/>
      <c r="D27" s="30"/>
      <c r="E27" s="30"/>
      <c r="F27" s="30"/>
      <c r="G27" s="30"/>
      <c r="H27" s="30"/>
      <c r="I27" s="30"/>
      <c r="J27" s="31"/>
      <c r="K27" s="174">
        <f>SUM(K16:K26)</f>
        <v>6177</v>
      </c>
      <c r="L27" s="178">
        <v>6177</v>
      </c>
      <c r="M27" s="8" t="s">
        <v>171</v>
      </c>
    </row>
    <row r="28" spans="1:20" s="8" customFormat="1" ht="34.700000000000003" customHeight="1" x14ac:dyDescent="0.2">
      <c r="A28" s="128"/>
      <c r="B28" s="2"/>
      <c r="C28" s="2"/>
      <c r="D28" s="2"/>
      <c r="E28" s="2"/>
      <c r="F28" s="2"/>
      <c r="G28" s="2"/>
      <c r="H28" s="2"/>
      <c r="I28" s="2"/>
      <c r="J28" s="129"/>
      <c r="K28" s="163">
        <v>156.66999999999999</v>
      </c>
      <c r="L28" s="178">
        <v>156.66999999999999</v>
      </c>
    </row>
    <row r="29" spans="1:20" ht="24.95" customHeight="1" x14ac:dyDescent="0.2">
      <c r="A29" s="2"/>
      <c r="B29" s="2"/>
      <c r="C29" s="2"/>
      <c r="D29" s="2"/>
      <c r="E29" s="2"/>
      <c r="F29" s="2"/>
      <c r="G29" s="2"/>
      <c r="H29" s="2"/>
      <c r="I29" s="2"/>
      <c r="J29" s="3"/>
      <c r="K29" s="66">
        <v>6333.67</v>
      </c>
      <c r="L29" s="179">
        <v>6333.67</v>
      </c>
    </row>
    <row r="30" spans="1:20" s="8" customFormat="1" ht="20.100000000000001" customHeight="1" x14ac:dyDescent="0.2">
      <c r="A30" s="89"/>
      <c r="B30" s="146" t="s">
        <v>142</v>
      </c>
      <c r="C30" s="151"/>
      <c r="D30" s="151"/>
      <c r="E30" s="151"/>
      <c r="F30" s="151"/>
      <c r="G30" s="151"/>
      <c r="H30" s="151"/>
      <c r="I30" s="151"/>
      <c r="J30" s="151"/>
      <c r="K30" s="151"/>
      <c r="L30" s="18"/>
    </row>
    <row r="31" spans="1:20" ht="20.100000000000001" customHeight="1" x14ac:dyDescent="0.2">
      <c r="A31" s="89"/>
      <c r="B31" s="146"/>
      <c r="C31" s="151"/>
      <c r="D31" s="151"/>
      <c r="E31" s="151"/>
      <c r="F31" s="151"/>
      <c r="G31" s="151"/>
      <c r="H31" s="151"/>
      <c r="I31" s="151"/>
      <c r="J31" s="151"/>
      <c r="K31" s="151"/>
      <c r="L31" s="77"/>
    </row>
    <row r="32" spans="1:20" ht="20.100000000000001" customHeight="1" x14ac:dyDescent="0.2">
      <c r="A32" s="89"/>
      <c r="B32" s="151"/>
      <c r="C32" s="151"/>
      <c r="D32" s="151"/>
      <c r="E32" s="151"/>
      <c r="F32" s="151"/>
      <c r="G32" s="151"/>
      <c r="H32" s="151"/>
      <c r="I32" s="151"/>
      <c r="J32" s="151"/>
      <c r="K32" s="151"/>
      <c r="L32" s="77"/>
    </row>
    <row r="33" spans="1:12" ht="20.100000000000001" customHeight="1" thickBot="1" x14ac:dyDescent="0.25">
      <c r="A33" s="89"/>
      <c r="B33" s="64"/>
      <c r="C33" s="64"/>
      <c r="D33" s="64"/>
      <c r="E33" s="64"/>
      <c r="F33" s="64"/>
      <c r="G33" s="64"/>
      <c r="H33" s="64"/>
      <c r="I33" s="64"/>
      <c r="J33" s="64"/>
      <c r="K33" s="64"/>
      <c r="L33" s="77"/>
    </row>
    <row r="34" spans="1:12" ht="20.100000000000001" customHeight="1" x14ac:dyDescent="0.2">
      <c r="A34" s="152" t="s">
        <v>138</v>
      </c>
      <c r="B34" s="153"/>
      <c r="C34" s="153"/>
      <c r="D34" s="153"/>
      <c r="E34" s="153"/>
      <c r="F34" s="153"/>
      <c r="G34" s="153"/>
      <c r="H34" s="153"/>
      <c r="I34" s="153"/>
      <c r="J34" s="153"/>
      <c r="K34" s="154"/>
      <c r="L34" s="7"/>
    </row>
    <row r="35" spans="1:12" s="8" customFormat="1" ht="24.95" customHeight="1" x14ac:dyDescent="0.2">
      <c r="A35" s="155"/>
      <c r="B35" s="147"/>
      <c r="C35" s="147"/>
      <c r="D35" s="147"/>
      <c r="E35" s="147"/>
      <c r="F35" s="147"/>
      <c r="G35" s="147"/>
      <c r="H35" s="147"/>
      <c r="I35" s="147"/>
      <c r="J35" s="147"/>
      <c r="K35" s="156"/>
      <c r="L35" s="7"/>
    </row>
    <row r="36" spans="1:12" s="8" customFormat="1" ht="24.95" customHeight="1" x14ac:dyDescent="0.2">
      <c r="A36" s="155"/>
      <c r="B36" s="147"/>
      <c r="C36" s="147"/>
      <c r="D36" s="147"/>
      <c r="E36" s="147"/>
      <c r="F36" s="147"/>
      <c r="G36" s="147"/>
      <c r="H36" s="147"/>
      <c r="I36" s="147"/>
      <c r="J36" s="147"/>
      <c r="K36" s="156"/>
      <c r="L36" s="7"/>
    </row>
    <row r="37" spans="1:12" s="8" customFormat="1" ht="24.95" customHeight="1" x14ac:dyDescent="0.2">
      <c r="A37" s="155"/>
      <c r="B37" s="147"/>
      <c r="C37" s="147"/>
      <c r="D37" s="147"/>
      <c r="E37" s="147"/>
      <c r="F37" s="147"/>
      <c r="G37" s="147"/>
      <c r="H37" s="147"/>
      <c r="I37" s="147"/>
      <c r="J37" s="147"/>
      <c r="K37" s="156"/>
      <c r="L37" s="7"/>
    </row>
    <row r="38" spans="1:12" ht="24.95" customHeight="1" x14ac:dyDescent="0.2">
      <c r="A38" s="155"/>
      <c r="B38" s="147"/>
      <c r="C38" s="147"/>
      <c r="D38" s="147"/>
      <c r="E38" s="147"/>
      <c r="F38" s="147"/>
      <c r="G38" s="147"/>
      <c r="H38" s="147"/>
      <c r="I38" s="147"/>
      <c r="J38" s="147"/>
      <c r="K38" s="156"/>
      <c r="L38" s="7"/>
    </row>
    <row r="39" spans="1:12" ht="24.95" customHeight="1" thickBot="1" x14ac:dyDescent="0.25">
      <c r="A39" s="157"/>
      <c r="B39" s="158"/>
      <c r="C39" s="158"/>
      <c r="D39" s="158"/>
      <c r="E39" s="158"/>
      <c r="F39" s="158"/>
      <c r="G39" s="158"/>
      <c r="H39" s="158"/>
      <c r="I39" s="158"/>
      <c r="J39" s="158"/>
      <c r="K39" s="159"/>
      <c r="L39" s="7"/>
    </row>
    <row r="40" spans="1:12" ht="24.95" customHeight="1" x14ac:dyDescent="0.2">
      <c r="A40" s="2"/>
      <c r="B40" s="2"/>
      <c r="C40" s="2"/>
      <c r="D40" s="2"/>
      <c r="E40" s="2"/>
      <c r="F40" s="2"/>
      <c r="G40" s="2"/>
      <c r="H40" s="2"/>
      <c r="I40" s="2"/>
      <c r="J40" s="3"/>
      <c r="K40" s="4"/>
      <c r="L40" s="7"/>
    </row>
    <row r="41" spans="1:12" ht="24.95" customHeight="1" x14ac:dyDescent="0.25">
      <c r="A41" s="2"/>
      <c r="B41" s="58" t="s">
        <v>45</v>
      </c>
      <c r="C41" s="59"/>
      <c r="D41" s="59"/>
      <c r="E41" s="59"/>
      <c r="F41" s="59"/>
      <c r="G41" s="59"/>
      <c r="H41" s="59"/>
      <c r="I41" s="59"/>
      <c r="J41" s="60"/>
      <c r="K41" s="61"/>
      <c r="L41" s="7"/>
    </row>
    <row r="42" spans="1:12" ht="24.95" customHeight="1" x14ac:dyDescent="0.25">
      <c r="A42" s="2"/>
      <c r="B42" s="58" t="s">
        <v>154</v>
      </c>
      <c r="C42" s="59"/>
      <c r="D42" s="59"/>
      <c r="E42" s="59"/>
      <c r="F42" s="59"/>
      <c r="G42" s="59"/>
      <c r="H42" s="59"/>
      <c r="I42" s="59"/>
      <c r="J42" s="60"/>
      <c r="K42" s="61"/>
      <c r="L42" s="7"/>
    </row>
    <row r="43" spans="1:12" ht="20.100000000000001" customHeight="1" x14ac:dyDescent="0.2">
      <c r="A43" s="2"/>
      <c r="B43" s="146" t="s">
        <v>164</v>
      </c>
      <c r="C43" s="147"/>
      <c r="D43" s="147"/>
      <c r="E43" s="147"/>
      <c r="F43" s="147"/>
      <c r="G43" s="147"/>
      <c r="H43" s="147"/>
      <c r="I43" s="147"/>
      <c r="J43" s="147"/>
      <c r="K43" s="147"/>
      <c r="L43" s="7"/>
    </row>
    <row r="44" spans="1:12" ht="20.100000000000001" customHeight="1" x14ac:dyDescent="0.2">
      <c r="A44" s="2"/>
      <c r="B44" s="147"/>
      <c r="C44" s="147"/>
      <c r="D44" s="147"/>
      <c r="E44" s="147"/>
      <c r="F44" s="147"/>
      <c r="G44" s="147"/>
      <c r="H44" s="147"/>
      <c r="I44" s="147"/>
      <c r="J44" s="147"/>
      <c r="K44" s="147"/>
      <c r="L44" s="7"/>
    </row>
    <row r="45" spans="1:12" ht="20.100000000000001" customHeight="1" x14ac:dyDescent="0.2">
      <c r="A45" s="2"/>
      <c r="B45" s="146" t="s">
        <v>158</v>
      </c>
      <c r="C45" s="147"/>
      <c r="D45" s="147"/>
      <c r="E45" s="147"/>
      <c r="F45" s="147"/>
      <c r="G45" s="147"/>
      <c r="H45" s="147"/>
      <c r="I45" s="147"/>
      <c r="J45" s="147"/>
      <c r="K45" s="147"/>
      <c r="L45" s="7"/>
    </row>
    <row r="46" spans="1:12" ht="20.100000000000001" customHeight="1" x14ac:dyDescent="0.2">
      <c r="A46" s="2"/>
      <c r="B46" s="147"/>
      <c r="C46" s="147"/>
      <c r="D46" s="147"/>
      <c r="E46" s="147"/>
      <c r="F46" s="147"/>
      <c r="G46" s="147"/>
      <c r="H46" s="147"/>
      <c r="I46" s="147"/>
      <c r="J46" s="147"/>
      <c r="K46" s="147"/>
      <c r="L46" s="7"/>
    </row>
    <row r="47" spans="1:12" ht="20.100000000000001" customHeight="1" x14ac:dyDescent="0.2">
      <c r="A47" s="2"/>
      <c r="B47" s="146" t="s">
        <v>161</v>
      </c>
      <c r="C47" s="147"/>
      <c r="D47" s="147"/>
      <c r="E47" s="147"/>
      <c r="F47" s="147"/>
      <c r="G47" s="147"/>
      <c r="H47" s="147"/>
      <c r="I47" s="147"/>
      <c r="J47" s="147"/>
      <c r="K47" s="147"/>
      <c r="L47" s="7"/>
    </row>
    <row r="48" spans="1:12" ht="20.100000000000001" customHeight="1" x14ac:dyDescent="0.2">
      <c r="A48" s="2"/>
      <c r="B48" s="147"/>
      <c r="C48" s="147"/>
      <c r="D48" s="147"/>
      <c r="E48" s="147"/>
      <c r="F48" s="147"/>
      <c r="G48" s="147"/>
      <c r="H48" s="147"/>
      <c r="I48" s="147"/>
      <c r="J48" s="147"/>
      <c r="K48" s="147"/>
      <c r="L48" s="7"/>
    </row>
    <row r="49" spans="1:12" ht="20.100000000000001" customHeight="1" x14ac:dyDescent="0.2">
      <c r="A49" s="89"/>
      <c r="B49" s="146" t="s">
        <v>141</v>
      </c>
      <c r="C49" s="151"/>
      <c r="D49" s="151"/>
      <c r="E49" s="151"/>
      <c r="F49" s="151"/>
      <c r="G49" s="151"/>
      <c r="H49" s="151"/>
      <c r="I49" s="151"/>
      <c r="J49" s="151"/>
      <c r="K49" s="151"/>
      <c r="L49" s="77"/>
    </row>
    <row r="50" spans="1:12" ht="20.100000000000001" customHeight="1" x14ac:dyDescent="0.2">
      <c r="A50" s="89"/>
      <c r="B50" s="151"/>
      <c r="C50" s="151"/>
      <c r="D50" s="151"/>
      <c r="E50" s="151"/>
      <c r="F50" s="151"/>
      <c r="G50" s="151"/>
      <c r="H50" s="151"/>
      <c r="I50" s="151"/>
      <c r="J50" s="151"/>
      <c r="K50" s="151"/>
      <c r="L50" s="77"/>
    </row>
    <row r="51" spans="1:12" ht="24.95" customHeight="1" x14ac:dyDescent="0.25">
      <c r="A51" s="2"/>
      <c r="B51" s="58" t="s">
        <v>177</v>
      </c>
      <c r="C51" s="59"/>
      <c r="D51" s="59"/>
      <c r="E51" s="59"/>
      <c r="F51" s="59"/>
      <c r="G51" s="59"/>
      <c r="H51" s="59"/>
      <c r="I51" s="59"/>
      <c r="J51" s="60"/>
      <c r="K51" s="61"/>
      <c r="L51" s="7"/>
    </row>
    <row r="52" spans="1:12" ht="24.95" customHeight="1" x14ac:dyDescent="0.2">
      <c r="A52" s="89"/>
      <c r="B52"/>
      <c r="C52" s="89"/>
      <c r="D52" s="89"/>
      <c r="E52" s="89"/>
      <c r="F52" s="89"/>
      <c r="G52" s="89"/>
      <c r="H52" s="89"/>
      <c r="I52" s="89"/>
      <c r="J52" s="97"/>
      <c r="K52" s="83"/>
      <c r="L52" s="77"/>
    </row>
    <row r="53" spans="1:12" ht="24.95" customHeight="1" x14ac:dyDescent="0.2">
      <c r="A53" s="2"/>
      <c r="B53" s="2"/>
      <c r="C53" s="2"/>
      <c r="D53" s="2"/>
      <c r="E53" s="2"/>
      <c r="F53" s="2"/>
      <c r="G53" s="2"/>
      <c r="H53" s="2"/>
      <c r="I53" s="2"/>
      <c r="J53" s="3"/>
      <c r="K53" s="4"/>
      <c r="L53" s="7"/>
    </row>
    <row r="54" spans="1:12" s="22" customFormat="1" ht="24.95" customHeight="1" x14ac:dyDescent="0.2">
      <c r="B54" s="48" t="s">
        <v>31</v>
      </c>
      <c r="C54" s="23"/>
      <c r="F54" s="24"/>
      <c r="G54" s="23"/>
      <c r="H54" s="23"/>
      <c r="I54" s="23"/>
      <c r="J54" s="23"/>
      <c r="K54" s="23"/>
      <c r="L54" s="25"/>
    </row>
    <row r="55" spans="1:12" s="8" customFormat="1" ht="20.100000000000001" customHeight="1" x14ac:dyDescent="0.2">
      <c r="A55" s="37">
        <v>1</v>
      </c>
      <c r="B55" s="38" t="s">
        <v>126</v>
      </c>
      <c r="C55" s="2"/>
      <c r="D55" s="2"/>
      <c r="E55" s="2"/>
      <c r="F55" s="2"/>
      <c r="G55" s="2"/>
      <c r="H55" s="2"/>
      <c r="I55" s="2"/>
      <c r="J55" s="3"/>
      <c r="K55" s="47"/>
      <c r="L55" s="2"/>
    </row>
    <row r="56" spans="1:12" s="41" customFormat="1" ht="16.149999999999999" customHeight="1" x14ac:dyDescent="0.2">
      <c r="A56" s="37">
        <v>2</v>
      </c>
      <c r="B56" s="38" t="s">
        <v>119</v>
      </c>
      <c r="C56"/>
      <c r="D56"/>
      <c r="E56"/>
      <c r="F56"/>
      <c r="G56"/>
      <c r="H56"/>
      <c r="I56"/>
      <c r="J56"/>
      <c r="K56"/>
      <c r="L56" s="40"/>
    </row>
    <row r="57" spans="1:12" s="41" customFormat="1" ht="19.149999999999999" customHeight="1" x14ac:dyDescent="0.2">
      <c r="A57" s="37">
        <v>3</v>
      </c>
      <c r="B57" s="38" t="s">
        <v>121</v>
      </c>
      <c r="C57" s="39"/>
      <c r="F57" s="42"/>
      <c r="G57" s="39"/>
      <c r="H57" s="39"/>
      <c r="I57" s="39"/>
      <c r="J57" s="39"/>
      <c r="K57" s="39"/>
      <c r="L57" s="40"/>
    </row>
    <row r="58" spans="1:12" s="41" customFormat="1" ht="20.100000000000001" customHeight="1" x14ac:dyDescent="0.2">
      <c r="A58" s="37">
        <v>4</v>
      </c>
      <c r="B58" s="144" t="s">
        <v>127</v>
      </c>
      <c r="C58" s="144"/>
      <c r="D58" s="144"/>
      <c r="E58" s="144"/>
      <c r="F58" s="144"/>
      <c r="G58" s="144"/>
      <c r="H58" s="144"/>
      <c r="I58" s="144"/>
      <c r="J58" s="145"/>
      <c r="K58" s="145"/>
      <c r="L58" s="40"/>
    </row>
    <row r="59" spans="1:12" ht="20.100000000000001" customHeight="1" x14ac:dyDescent="0.2">
      <c r="A59" s="37"/>
      <c r="B59" s="145"/>
      <c r="C59" s="145"/>
      <c r="D59" s="145"/>
      <c r="E59" s="145"/>
      <c r="F59" s="145"/>
      <c r="G59" s="145"/>
      <c r="H59" s="145"/>
      <c r="I59" s="145"/>
      <c r="J59" s="145"/>
      <c r="K59" s="145"/>
      <c r="L59" s="7"/>
    </row>
    <row r="60" spans="1:12" s="8" customFormat="1" ht="20.100000000000001" customHeight="1" x14ac:dyDescent="0.2">
      <c r="A60" s="2"/>
      <c r="B60" s="145"/>
      <c r="C60" s="145"/>
      <c r="D60" s="145"/>
      <c r="E60" s="145"/>
      <c r="F60" s="145"/>
      <c r="G60" s="145"/>
      <c r="H60" s="145"/>
      <c r="I60" s="145"/>
      <c r="J60" s="145"/>
      <c r="K60" s="145"/>
      <c r="L60" s="2"/>
    </row>
    <row r="61" spans="1:12" s="8" customFormat="1" ht="20.100000000000001" customHeight="1" x14ac:dyDescent="0.2">
      <c r="A61" s="2"/>
      <c r="B61" s="145"/>
      <c r="C61" s="145"/>
      <c r="D61" s="145"/>
      <c r="E61" s="145"/>
      <c r="F61" s="145"/>
      <c r="G61" s="145"/>
      <c r="H61" s="145"/>
      <c r="I61" s="145"/>
      <c r="J61" s="145"/>
      <c r="K61" s="145"/>
      <c r="L61" s="2"/>
    </row>
    <row r="62" spans="1:12" s="41" customFormat="1" ht="20.100000000000001" customHeight="1" x14ac:dyDescent="0.2">
      <c r="A62" s="37">
        <v>5</v>
      </c>
      <c r="B62" s="38" t="s">
        <v>129</v>
      </c>
      <c r="C62" s="39"/>
      <c r="F62" s="42"/>
      <c r="G62" s="39"/>
      <c r="H62" s="39"/>
      <c r="I62" s="39"/>
      <c r="J62" s="39"/>
      <c r="K62" s="39"/>
      <c r="L62" s="40"/>
    </row>
    <row r="63" spans="1:12" s="41" customFormat="1" ht="20.100000000000001" customHeight="1" x14ac:dyDescent="0.2">
      <c r="A63" s="37">
        <v>6</v>
      </c>
      <c r="B63" s="38" t="s">
        <v>6</v>
      </c>
      <c r="C63" s="39"/>
      <c r="F63" s="42"/>
      <c r="G63" s="39"/>
      <c r="H63" s="39"/>
      <c r="I63" s="39"/>
      <c r="J63" s="39"/>
      <c r="K63" s="39"/>
      <c r="L63" s="40"/>
    </row>
    <row r="64" spans="1:12" s="41" customFormat="1" ht="19.149999999999999" customHeight="1" x14ac:dyDescent="0.2">
      <c r="A64" s="37">
        <v>7</v>
      </c>
      <c r="B64" s="38" t="s">
        <v>122</v>
      </c>
      <c r="C64" s="39"/>
      <c r="F64" s="42"/>
      <c r="G64" s="39"/>
      <c r="H64" s="39"/>
      <c r="I64" s="39"/>
      <c r="J64" s="39"/>
      <c r="K64" s="39"/>
      <c r="L64" s="40"/>
    </row>
    <row r="65" spans="1:12" s="41" customFormat="1" ht="19.149999999999999" customHeight="1" x14ac:dyDescent="0.2">
      <c r="A65" s="37">
        <v>8</v>
      </c>
      <c r="B65" s="38" t="s">
        <v>123</v>
      </c>
      <c r="C65" s="39"/>
      <c r="F65" s="42"/>
      <c r="G65" s="39"/>
      <c r="H65" s="39"/>
      <c r="I65" s="39"/>
      <c r="J65" s="39"/>
      <c r="K65" s="39"/>
      <c r="L65" s="40"/>
    </row>
    <row r="66" spans="1:12" s="41" customFormat="1" ht="20.100000000000001" customHeight="1" x14ac:dyDescent="0.2">
      <c r="A66" s="37">
        <v>9</v>
      </c>
      <c r="B66" s="38" t="s">
        <v>8</v>
      </c>
      <c r="C66" s="39"/>
      <c r="F66" s="42"/>
      <c r="G66" s="39"/>
      <c r="H66" s="39"/>
      <c r="I66" s="39"/>
      <c r="J66" s="39"/>
      <c r="K66" s="39"/>
      <c r="L66" s="40"/>
    </row>
    <row r="67" spans="1:12" s="41" customFormat="1" ht="20.100000000000001" customHeight="1" x14ac:dyDescent="0.2">
      <c r="A67" s="37">
        <v>10</v>
      </c>
      <c r="B67" s="38" t="s">
        <v>26</v>
      </c>
      <c r="C67" s="39"/>
      <c r="F67" s="42"/>
      <c r="G67" s="39"/>
      <c r="H67" s="39"/>
      <c r="I67" s="39"/>
      <c r="J67" s="39"/>
      <c r="K67" s="39"/>
      <c r="L67" s="40"/>
    </row>
    <row r="68" spans="1:12" s="41" customFormat="1" ht="20.100000000000001" customHeight="1" x14ac:dyDescent="0.2">
      <c r="A68" s="37">
        <v>11</v>
      </c>
      <c r="B68" s="38" t="s">
        <v>125</v>
      </c>
      <c r="C68" s="39"/>
      <c r="F68" s="42"/>
      <c r="G68" s="39"/>
      <c r="H68" s="39"/>
      <c r="I68" s="39"/>
      <c r="J68" s="39"/>
      <c r="K68" s="39"/>
      <c r="L68" s="40"/>
    </row>
    <row r="69" spans="1:12" s="41" customFormat="1" ht="20.100000000000001" customHeight="1" x14ac:dyDescent="0.2">
      <c r="A69" s="37">
        <v>12</v>
      </c>
      <c r="B69" s="38" t="s">
        <v>9</v>
      </c>
      <c r="C69" s="39"/>
      <c r="F69" s="42"/>
      <c r="G69" s="39"/>
      <c r="H69" s="39"/>
      <c r="I69" s="39"/>
      <c r="J69" s="39"/>
      <c r="K69" s="39"/>
      <c r="L69" s="40"/>
    </row>
    <row r="70" spans="1:12" s="44" customFormat="1" ht="20.100000000000001" customHeight="1" x14ac:dyDescent="0.2">
      <c r="A70" s="37">
        <v>13</v>
      </c>
      <c r="B70" s="38" t="s">
        <v>10</v>
      </c>
      <c r="C70" s="43"/>
      <c r="F70" s="45"/>
      <c r="G70" s="39"/>
      <c r="H70" s="39"/>
      <c r="I70" s="39"/>
      <c r="J70" s="39"/>
      <c r="K70" s="39"/>
      <c r="L70" s="40"/>
    </row>
    <row r="71" spans="1:12" s="44" customFormat="1" ht="20.100000000000001" customHeight="1" x14ac:dyDescent="0.2">
      <c r="A71" s="37">
        <v>14</v>
      </c>
      <c r="B71" s="38" t="s">
        <v>21</v>
      </c>
      <c r="C71" s="43"/>
      <c r="F71" s="45"/>
      <c r="G71" s="39"/>
      <c r="H71" s="39"/>
      <c r="I71" s="39"/>
      <c r="J71" s="39"/>
      <c r="K71" s="39"/>
      <c r="L71" s="40"/>
    </row>
    <row r="72" spans="1:12" s="44" customFormat="1" ht="20.100000000000001" customHeight="1" x14ac:dyDescent="0.2">
      <c r="A72" s="37">
        <v>15</v>
      </c>
      <c r="B72" s="38" t="s">
        <v>128</v>
      </c>
      <c r="C72" s="43"/>
      <c r="F72" s="45"/>
      <c r="G72" s="39"/>
      <c r="H72" s="39"/>
      <c r="I72" s="39"/>
      <c r="J72" s="39"/>
      <c r="K72" s="39"/>
      <c r="L72" s="40"/>
    </row>
    <row r="73" spans="1:12" s="44" customFormat="1" ht="20.100000000000001" customHeight="1" x14ac:dyDescent="0.2">
      <c r="A73" s="37">
        <v>16</v>
      </c>
      <c r="B73" s="38" t="s">
        <v>11</v>
      </c>
      <c r="C73" s="39"/>
      <c r="F73" s="42"/>
      <c r="G73" s="39"/>
      <c r="H73" s="39"/>
      <c r="I73" s="39"/>
      <c r="J73" s="39"/>
      <c r="K73" s="39"/>
      <c r="L73" s="40"/>
    </row>
    <row r="74" spans="1:12" s="44" customFormat="1" ht="20.100000000000001" customHeight="1" x14ac:dyDescent="0.2">
      <c r="A74" s="37">
        <v>17</v>
      </c>
      <c r="B74" s="38" t="s">
        <v>120</v>
      </c>
      <c r="C74" s="39"/>
      <c r="F74" s="42"/>
      <c r="G74" s="39"/>
      <c r="H74" s="39"/>
      <c r="I74" s="39"/>
      <c r="J74" s="39"/>
      <c r="K74" s="39"/>
      <c r="L74" s="40"/>
    </row>
    <row r="75" spans="1:12" s="44" customFormat="1" ht="20.100000000000001" customHeight="1" x14ac:dyDescent="0.2">
      <c r="A75" s="37">
        <v>18</v>
      </c>
      <c r="B75" s="38" t="s">
        <v>12</v>
      </c>
      <c r="C75" s="39"/>
      <c r="F75" s="42"/>
      <c r="G75" s="39"/>
      <c r="H75" s="39"/>
      <c r="I75" s="39"/>
      <c r="J75" s="39"/>
      <c r="K75" s="39"/>
      <c r="L75" s="40"/>
    </row>
    <row r="76" spans="1:12" ht="20.100000000000001" customHeight="1" x14ac:dyDescent="0.2">
      <c r="A76" s="37">
        <v>19</v>
      </c>
      <c r="B76" s="38" t="s">
        <v>27</v>
      </c>
      <c r="C76" s="2"/>
      <c r="F76" s="46"/>
      <c r="G76" s="2"/>
      <c r="H76" s="2"/>
      <c r="I76" s="2"/>
      <c r="J76" s="2"/>
      <c r="K76" s="2"/>
      <c r="L76" s="47"/>
    </row>
    <row r="77" spans="1:12" ht="20.100000000000001" customHeight="1" x14ac:dyDescent="0.2">
      <c r="A77" s="37">
        <v>20</v>
      </c>
      <c r="B77" s="38" t="s">
        <v>4</v>
      </c>
      <c r="C77" s="2"/>
      <c r="D77" s="2"/>
      <c r="E77" s="2"/>
      <c r="F77" s="2"/>
      <c r="G77" s="2"/>
      <c r="H77" s="2"/>
      <c r="I77" s="2"/>
      <c r="J77" s="2"/>
      <c r="K77" s="47"/>
      <c r="L77" s="7"/>
    </row>
    <row r="78" spans="1:12" ht="20.100000000000001" customHeight="1" x14ac:dyDescent="0.2">
      <c r="A78" s="37">
        <v>21</v>
      </c>
      <c r="B78" s="38" t="s">
        <v>5</v>
      </c>
      <c r="C78" s="2"/>
      <c r="D78" s="2"/>
      <c r="E78" s="2"/>
      <c r="F78" s="2"/>
      <c r="G78" s="2"/>
      <c r="H78" s="2"/>
      <c r="I78" s="2"/>
      <c r="J78" s="3"/>
      <c r="K78" s="47"/>
      <c r="L78" s="7"/>
    </row>
    <row r="79" spans="1:12" ht="20.100000000000001" customHeight="1" x14ac:dyDescent="0.2">
      <c r="A79" s="37">
        <v>22</v>
      </c>
      <c r="B79" s="38" t="s">
        <v>24</v>
      </c>
      <c r="C79" s="2"/>
      <c r="D79" s="2"/>
      <c r="E79" s="2"/>
      <c r="F79" s="2"/>
      <c r="G79" s="2"/>
      <c r="H79" s="2"/>
      <c r="I79" s="2"/>
      <c r="J79" s="3"/>
      <c r="K79" s="47"/>
      <c r="L79" s="7"/>
    </row>
    <row r="80" spans="1:12" ht="20.100000000000001" customHeight="1" x14ac:dyDescent="0.2">
      <c r="A80" s="37">
        <v>23</v>
      </c>
      <c r="B80" s="38" t="s">
        <v>124</v>
      </c>
      <c r="C80" s="2"/>
      <c r="D80" s="2"/>
      <c r="E80" s="2"/>
      <c r="F80" s="2"/>
      <c r="G80" s="2"/>
      <c r="H80" s="2"/>
      <c r="I80" s="2"/>
      <c r="J80" s="3"/>
      <c r="K80" s="47"/>
      <c r="L80" s="7"/>
    </row>
    <row r="81" spans="1:12" s="8" customFormat="1" ht="20.100000000000001" customHeight="1" x14ac:dyDescent="0.2">
      <c r="A81" s="37"/>
      <c r="B81" s="38"/>
      <c r="C81" s="2"/>
      <c r="D81" s="2"/>
      <c r="E81" s="2"/>
      <c r="F81" s="2"/>
      <c r="G81" s="2"/>
      <c r="H81" s="2"/>
      <c r="I81" s="2"/>
      <c r="J81" s="3"/>
      <c r="K81" s="47"/>
      <c r="L81" s="2"/>
    </row>
    <row r="82" spans="1:12" ht="20.100000000000001" customHeight="1" x14ac:dyDescent="0.2">
      <c r="A82" s="37"/>
      <c r="B82" s="38"/>
      <c r="C82" s="2"/>
      <c r="D82" s="2"/>
      <c r="E82" s="2"/>
      <c r="F82" s="2"/>
      <c r="G82" s="2"/>
      <c r="H82" s="2"/>
      <c r="I82" s="2"/>
      <c r="J82" s="3"/>
      <c r="K82" s="47"/>
      <c r="L82" s="7"/>
    </row>
    <row r="83" spans="1:12" s="8" customFormat="1" ht="24.95" customHeight="1" x14ac:dyDescent="0.2">
      <c r="A83" s="2"/>
      <c r="B83" s="2"/>
      <c r="C83" s="2"/>
      <c r="D83" s="2"/>
      <c r="E83" s="2"/>
      <c r="F83" s="2"/>
      <c r="G83" s="2"/>
      <c r="H83" s="2"/>
      <c r="I83" s="2"/>
      <c r="J83" s="3"/>
      <c r="K83" s="4"/>
      <c r="L83" s="2"/>
    </row>
    <row r="84" spans="1:12" s="8" customFormat="1" ht="24.95" customHeight="1" x14ac:dyDescent="0.2">
      <c r="A84" s="2"/>
      <c r="B84" s="2"/>
      <c r="C84" s="2"/>
      <c r="D84" s="2"/>
      <c r="E84" s="2"/>
      <c r="F84" s="2"/>
      <c r="G84" s="2"/>
      <c r="H84" s="2"/>
      <c r="I84" s="2"/>
      <c r="J84" s="3"/>
      <c r="K84" s="4"/>
      <c r="L84" s="2"/>
    </row>
    <row r="85" spans="1:12" s="8" customFormat="1" ht="24.95" customHeight="1" x14ac:dyDescent="0.2">
      <c r="A85" s="2"/>
      <c r="B85" s="2"/>
      <c r="C85" s="2"/>
      <c r="D85" s="2"/>
      <c r="E85" s="2"/>
      <c r="F85" s="2"/>
      <c r="G85" s="2"/>
      <c r="H85" s="2"/>
      <c r="I85" s="2"/>
      <c r="J85" s="3"/>
      <c r="K85" s="4"/>
      <c r="L85" s="18"/>
    </row>
    <row r="86" spans="1:12" ht="24.95" customHeight="1" x14ac:dyDescent="0.2">
      <c r="A86" s="2"/>
      <c r="B86" s="2"/>
      <c r="C86" s="2"/>
      <c r="D86" s="2"/>
      <c r="E86" s="2"/>
      <c r="F86" s="2"/>
      <c r="G86" s="2"/>
      <c r="H86" s="2"/>
      <c r="I86" s="2"/>
      <c r="J86" s="3"/>
      <c r="K86" s="4"/>
      <c r="L86" s="7"/>
    </row>
    <row r="87" spans="1:12" ht="24.95" customHeight="1" x14ac:dyDescent="0.2">
      <c r="A87" s="2"/>
      <c r="B87" s="2"/>
      <c r="C87" s="2"/>
      <c r="D87" s="2"/>
      <c r="E87" s="2"/>
      <c r="F87" s="2"/>
      <c r="G87" s="2"/>
      <c r="H87" s="2"/>
      <c r="I87" s="2"/>
      <c r="J87" s="3"/>
      <c r="K87" s="4"/>
      <c r="L87" s="7"/>
    </row>
    <row r="88" spans="1:12" ht="24.95" customHeight="1" x14ac:dyDescent="0.2">
      <c r="A88" s="2"/>
      <c r="B88" s="2"/>
      <c r="C88" s="2"/>
      <c r="D88" s="2"/>
      <c r="E88" s="2"/>
      <c r="F88" s="2"/>
      <c r="G88" s="2"/>
      <c r="H88" s="2"/>
      <c r="I88" s="2"/>
      <c r="J88" s="3"/>
      <c r="K88" s="4"/>
      <c r="L88" s="7"/>
    </row>
    <row r="89" spans="1:12" s="8" customFormat="1" ht="24.95" customHeight="1" x14ac:dyDescent="0.2">
      <c r="A89" s="2"/>
      <c r="B89" s="2"/>
      <c r="C89" s="2"/>
      <c r="D89" s="2"/>
      <c r="E89" s="2"/>
      <c r="F89" s="2"/>
      <c r="G89" s="2"/>
      <c r="H89" s="2"/>
      <c r="I89" s="2"/>
      <c r="J89" s="3"/>
      <c r="K89" s="4"/>
      <c r="L89" s="2"/>
    </row>
    <row r="90" spans="1:12" s="8" customFormat="1" ht="24.95" customHeight="1" x14ac:dyDescent="0.2">
      <c r="A90" s="2"/>
      <c r="B90" s="2"/>
      <c r="C90" s="2"/>
      <c r="D90" s="2"/>
      <c r="E90" s="2"/>
      <c r="F90" s="2"/>
      <c r="G90" s="2"/>
      <c r="H90" s="2"/>
      <c r="I90" s="2"/>
      <c r="J90" s="3"/>
      <c r="K90" s="4"/>
      <c r="L90" s="2"/>
    </row>
    <row r="91" spans="1:12" ht="24.95" customHeight="1" x14ac:dyDescent="0.2">
      <c r="A91" s="2"/>
      <c r="B91" s="2"/>
      <c r="C91" s="2"/>
      <c r="D91" s="2"/>
      <c r="E91" s="2"/>
      <c r="F91" s="2"/>
      <c r="G91" s="2"/>
      <c r="H91" s="2"/>
      <c r="I91" s="2"/>
      <c r="J91" s="3"/>
      <c r="K91" s="4"/>
      <c r="L91" s="7"/>
    </row>
    <row r="92" spans="1:12" ht="24.95" customHeight="1" x14ac:dyDescent="0.2">
      <c r="A92" s="1"/>
      <c r="B92" s="1"/>
      <c r="C92" s="1"/>
      <c r="D92" s="2"/>
      <c r="E92" s="2"/>
      <c r="F92" s="2"/>
      <c r="G92" s="2"/>
      <c r="H92" s="2"/>
      <c r="I92" s="2"/>
      <c r="J92" s="3"/>
      <c r="K92" s="4"/>
      <c r="L92" s="7"/>
    </row>
    <row r="93" spans="1:12" s="8" customFormat="1" ht="24.95" customHeight="1" x14ac:dyDescent="0.2">
      <c r="A93" s="2"/>
      <c r="B93" s="2"/>
      <c r="C93" s="2"/>
      <c r="D93" s="2"/>
      <c r="E93" s="2"/>
      <c r="F93" s="2"/>
      <c r="G93" s="2"/>
      <c r="H93" s="2"/>
      <c r="I93" s="2"/>
      <c r="J93" s="3"/>
      <c r="K93" s="4"/>
      <c r="L93" s="18"/>
    </row>
    <row r="94" spans="1:12" ht="24.95" customHeight="1" x14ac:dyDescent="0.2">
      <c r="A94" s="2"/>
      <c r="B94" s="2"/>
      <c r="C94" s="2"/>
      <c r="D94" s="2"/>
      <c r="E94" s="2"/>
      <c r="F94" s="2"/>
      <c r="G94" s="2"/>
      <c r="H94" s="2"/>
      <c r="I94" s="2"/>
      <c r="J94" s="3"/>
      <c r="K94" s="4"/>
      <c r="L94" s="7"/>
    </row>
    <row r="95" spans="1:12" ht="24.95" customHeight="1" x14ac:dyDescent="0.2">
      <c r="A95" s="2"/>
      <c r="B95" s="2"/>
      <c r="C95" s="2"/>
      <c r="D95" s="2"/>
      <c r="E95" s="2"/>
      <c r="F95" s="2"/>
      <c r="G95" s="2"/>
      <c r="H95" s="2"/>
      <c r="I95" s="2"/>
      <c r="J95" s="3"/>
      <c r="K95" s="4"/>
      <c r="L95" s="7"/>
    </row>
    <row r="96" spans="1:12" ht="24.95" customHeight="1" x14ac:dyDescent="0.2">
      <c r="A96" s="2"/>
      <c r="B96" s="2"/>
      <c r="C96" s="2"/>
      <c r="D96" s="2"/>
      <c r="E96" s="2"/>
      <c r="F96" s="2"/>
      <c r="G96" s="2"/>
      <c r="H96" s="2"/>
      <c r="I96" s="2"/>
      <c r="J96" s="3"/>
      <c r="K96" s="4"/>
      <c r="L96" s="7"/>
    </row>
    <row r="97" spans="1:12" s="8" customFormat="1" ht="24.95" customHeight="1" x14ac:dyDescent="0.2">
      <c r="A97" s="2"/>
      <c r="B97" s="2"/>
      <c r="C97" s="2"/>
      <c r="D97" s="2"/>
      <c r="E97" s="2"/>
      <c r="F97" s="2"/>
      <c r="G97" s="2"/>
      <c r="H97" s="2"/>
      <c r="I97" s="2"/>
      <c r="J97" s="3"/>
      <c r="K97" s="4"/>
      <c r="L97" s="2"/>
    </row>
    <row r="98" spans="1:12" s="8" customFormat="1" ht="24.95" customHeight="1" x14ac:dyDescent="0.2">
      <c r="A98" s="2"/>
      <c r="B98" s="2"/>
      <c r="C98" s="2"/>
      <c r="D98" s="2"/>
      <c r="E98" s="2"/>
      <c r="F98" s="2"/>
      <c r="G98" s="2"/>
      <c r="H98" s="2"/>
      <c r="I98" s="2"/>
      <c r="J98" s="3"/>
      <c r="K98" s="4"/>
      <c r="L98" s="2"/>
    </row>
    <row r="99" spans="1:12" s="8" customFormat="1" ht="24.95" customHeight="1" x14ac:dyDescent="0.2">
      <c r="A99" s="2"/>
      <c r="B99" s="2"/>
      <c r="C99" s="2"/>
      <c r="D99" s="2"/>
      <c r="E99" s="2"/>
      <c r="F99" s="2"/>
      <c r="G99" s="2"/>
      <c r="H99" s="2"/>
      <c r="I99" s="2"/>
      <c r="J99" s="3"/>
      <c r="K99" s="4"/>
      <c r="L99" s="18"/>
    </row>
    <row r="100" spans="1:12" ht="24.95" customHeight="1" x14ac:dyDescent="0.2">
      <c r="A100" s="2"/>
      <c r="B100" s="2"/>
      <c r="C100" s="2"/>
      <c r="D100" s="2"/>
      <c r="E100" s="2"/>
      <c r="F100" s="2"/>
      <c r="G100" s="2"/>
      <c r="H100" s="2"/>
      <c r="I100" s="2"/>
      <c r="J100" s="3"/>
      <c r="K100" s="4"/>
      <c r="L100" s="7"/>
    </row>
    <row r="101" spans="1:12" ht="24.95" customHeight="1" x14ac:dyDescent="0.2">
      <c r="A101" s="2"/>
      <c r="B101" s="2"/>
      <c r="C101" s="2"/>
      <c r="D101" s="2"/>
      <c r="E101" s="2"/>
      <c r="F101" s="2"/>
      <c r="G101" s="2"/>
      <c r="H101" s="2"/>
      <c r="I101" s="2"/>
      <c r="J101" s="3"/>
      <c r="K101" s="4"/>
      <c r="L101" s="7"/>
    </row>
    <row r="102" spans="1:12" ht="24.95" customHeight="1" x14ac:dyDescent="0.2">
      <c r="A102" s="2"/>
      <c r="B102" s="2"/>
      <c r="C102" s="2"/>
      <c r="D102" s="2"/>
      <c r="E102" s="2"/>
      <c r="F102" s="2"/>
      <c r="G102" s="2"/>
      <c r="H102" s="2"/>
      <c r="I102" s="2"/>
      <c r="J102" s="3"/>
      <c r="K102" s="4"/>
      <c r="L102" s="7"/>
    </row>
    <row r="103" spans="1:12" s="8" customFormat="1" ht="24.95" customHeight="1" x14ac:dyDescent="0.2">
      <c r="A103" s="2"/>
      <c r="B103" s="2"/>
      <c r="C103" s="2"/>
      <c r="D103" s="2"/>
      <c r="E103" s="2"/>
      <c r="F103" s="2"/>
      <c r="G103" s="2"/>
      <c r="H103" s="2"/>
      <c r="I103" s="2"/>
      <c r="J103" s="3"/>
      <c r="K103" s="4"/>
      <c r="L103" s="2"/>
    </row>
    <row r="104" spans="1:12" s="8" customFormat="1" ht="24.95" customHeight="1" x14ac:dyDescent="0.2">
      <c r="A104" s="2"/>
      <c r="B104" s="2"/>
      <c r="C104" s="2"/>
      <c r="D104" s="2"/>
      <c r="E104" s="2"/>
      <c r="F104" s="2"/>
      <c r="G104" s="2"/>
      <c r="H104" s="2"/>
      <c r="I104" s="2"/>
      <c r="J104" s="3"/>
      <c r="K104" s="4"/>
      <c r="L104" s="2"/>
    </row>
    <row r="105" spans="1:12" ht="24.95" customHeight="1" x14ac:dyDescent="0.2">
      <c r="A105" s="2"/>
      <c r="B105" s="2"/>
      <c r="C105" s="2"/>
      <c r="D105" s="2"/>
      <c r="E105" s="2"/>
      <c r="F105" s="2"/>
      <c r="G105" s="2"/>
      <c r="H105" s="2"/>
      <c r="I105" s="2"/>
      <c r="J105" s="3"/>
      <c r="K105" s="4"/>
      <c r="L105" s="7"/>
    </row>
    <row r="106" spans="1:12" ht="24.95" customHeight="1" x14ac:dyDescent="0.2">
      <c r="A106" s="1"/>
      <c r="B106" s="1"/>
      <c r="C106" s="1"/>
      <c r="D106" s="2"/>
      <c r="E106" s="2"/>
      <c r="F106" s="2"/>
      <c r="G106" s="2"/>
      <c r="H106" s="2"/>
      <c r="I106" s="2"/>
      <c r="J106" s="3"/>
      <c r="K106" s="4"/>
      <c r="L106" s="7"/>
    </row>
    <row r="107" spans="1:12" ht="24.95" customHeight="1" x14ac:dyDescent="0.2">
      <c r="A107" s="2"/>
      <c r="B107" s="2"/>
      <c r="C107" s="2"/>
      <c r="D107" s="2"/>
      <c r="E107" s="2"/>
      <c r="F107" s="2"/>
      <c r="G107" s="2"/>
      <c r="H107" s="2"/>
      <c r="I107" s="2"/>
      <c r="J107" s="5"/>
      <c r="K107" s="6"/>
      <c r="L107" s="7"/>
    </row>
    <row r="108" spans="1:12" ht="24.95"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sheetData>
  <mergeCells count="20">
    <mergeCell ref="B1:E1"/>
    <mergeCell ref="H11:I11"/>
    <mergeCell ref="H12:I12"/>
    <mergeCell ref="D14:E14"/>
    <mergeCell ref="B22:E22"/>
    <mergeCell ref="H22:I22"/>
    <mergeCell ref="B23:E23"/>
    <mergeCell ref="H23:I23"/>
    <mergeCell ref="B24:E24"/>
    <mergeCell ref="H24:I24"/>
    <mergeCell ref="B25:E25"/>
    <mergeCell ref="H25:I25"/>
    <mergeCell ref="B49:K50"/>
    <mergeCell ref="B58:K61"/>
    <mergeCell ref="A26:K26"/>
    <mergeCell ref="B30:K32"/>
    <mergeCell ref="A34:K39"/>
    <mergeCell ref="B43:K44"/>
    <mergeCell ref="B45:K46"/>
    <mergeCell ref="B47:K48"/>
  </mergeCells>
  <hyperlinks>
    <hyperlink ref="G12" r:id="rId1" xr:uid="{14751408-CDF1-404E-82AA-6188604BA061}"/>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80" max="1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61"/>
  <sheetViews>
    <sheetView topLeftCell="A31" zoomScaleNormal="100" zoomScaleSheetLayoutView="100" workbookViewId="0">
      <selection activeCell="H62" sqref="H62"/>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5" max="15" width="10.7109375" customWidth="1"/>
    <col min="19" max="20" width="12.7109375" customWidth="1"/>
  </cols>
  <sheetData>
    <row r="1" spans="1:19" ht="20.100000000000001" customHeight="1" x14ac:dyDescent="0.3">
      <c r="A1" s="12" t="s">
        <v>137</v>
      </c>
      <c r="B1" s="131">
        <v>46001</v>
      </c>
      <c r="C1" s="132"/>
      <c r="D1" s="132"/>
      <c r="E1" s="132"/>
      <c r="F1" s="54" t="s">
        <v>43</v>
      </c>
      <c r="G1" s="71" t="s">
        <v>162</v>
      </c>
      <c r="H1"/>
    </row>
    <row r="2" spans="1:19" ht="20.100000000000001" customHeight="1" x14ac:dyDescent="0.3">
      <c r="A2" s="10" t="s">
        <v>46</v>
      </c>
      <c r="B2" s="12"/>
      <c r="C2" s="12"/>
      <c r="D2" s="11"/>
      <c r="E2" s="11"/>
      <c r="F2" s="54"/>
      <c r="G2" s="72"/>
      <c r="H2" s="11"/>
    </row>
    <row r="3" spans="1:19" s="21" customFormat="1" ht="20.100000000000001" customHeight="1" x14ac:dyDescent="0.3">
      <c r="A3" s="10" t="s">
        <v>22</v>
      </c>
      <c r="B3" s="11"/>
      <c r="C3" s="10"/>
      <c r="D3" s="11"/>
      <c r="E3" s="54"/>
      <c r="F3" s="54" t="s">
        <v>2</v>
      </c>
      <c r="G3" s="71" t="s">
        <v>143</v>
      </c>
      <c r="H3" s="19"/>
      <c r="I3" s="20"/>
      <c r="J3" s="20"/>
    </row>
    <row r="4" spans="1:19" s="21" customFormat="1" ht="20.100000000000001" customHeight="1" x14ac:dyDescent="0.3">
      <c r="A4" s="10" t="s">
        <v>23</v>
      </c>
      <c r="B4" s="11"/>
      <c r="C4" s="11"/>
      <c r="D4" s="11"/>
      <c r="E4" s="57"/>
      <c r="F4" s="57"/>
      <c r="G4" s="71" t="s">
        <v>144</v>
      </c>
      <c r="H4" s="19"/>
      <c r="I4" s="20"/>
      <c r="J4" s="20"/>
    </row>
    <row r="5" spans="1:19" s="21" customFormat="1" ht="15" customHeight="1" x14ac:dyDescent="0.3">
      <c r="A5" s="10"/>
      <c r="B5" s="11"/>
      <c r="C5" s="11"/>
      <c r="D5" s="11"/>
      <c r="E5" s="57"/>
      <c r="H5" s="19"/>
      <c r="I5" s="20"/>
      <c r="J5" s="20"/>
    </row>
    <row r="6" spans="1:19" s="21" customFormat="1" ht="20.100000000000001" customHeight="1" x14ac:dyDescent="0.3">
      <c r="B6" s="20"/>
      <c r="C6" s="20"/>
      <c r="D6" s="20"/>
      <c r="E6" s="20"/>
      <c r="F6" s="54" t="s">
        <v>116</v>
      </c>
      <c r="G6" s="71" t="s">
        <v>147</v>
      </c>
      <c r="H6" s="19"/>
      <c r="I6" s="20"/>
      <c r="J6" s="20"/>
    </row>
    <row r="7" spans="1:19" s="21" customFormat="1" ht="20.100000000000001" customHeight="1" x14ac:dyDescent="0.3">
      <c r="A7" s="20"/>
      <c r="B7" s="20"/>
      <c r="C7" s="20"/>
      <c r="D7" s="20"/>
      <c r="E7" s="54"/>
      <c r="F7" s="54" t="s">
        <v>42</v>
      </c>
      <c r="G7" s="73" t="s">
        <v>145</v>
      </c>
      <c r="H7" s="20"/>
      <c r="I7" s="20"/>
      <c r="J7" s="20"/>
    </row>
    <row r="8" spans="1:19" ht="20.100000000000001" customHeight="1" x14ac:dyDescent="0.3">
      <c r="A8" s="10"/>
      <c r="D8" s="13"/>
      <c r="E8" s="54"/>
      <c r="F8" s="54"/>
      <c r="G8" s="74" t="s">
        <v>146</v>
      </c>
      <c r="H8" s="1"/>
    </row>
    <row r="9" spans="1:19" ht="10.15" customHeight="1" x14ac:dyDescent="0.25">
      <c r="A9" s="10"/>
      <c r="D9" s="13"/>
      <c r="E9" s="13"/>
      <c r="F9" s="70"/>
      <c r="G9" s="73"/>
      <c r="H9" s="1"/>
    </row>
    <row r="10" spans="1:19" s="21" customFormat="1" ht="20.100000000000001" customHeight="1" x14ac:dyDescent="0.3">
      <c r="A10" s="20"/>
      <c r="B10" s="20"/>
      <c r="C10" s="20"/>
      <c r="D10" s="20"/>
      <c r="E10" s="54"/>
      <c r="F10" s="54" t="s">
        <v>13</v>
      </c>
      <c r="G10" s="73" t="s">
        <v>28</v>
      </c>
      <c r="H10" s="20"/>
      <c r="I10" s="20"/>
      <c r="J10" s="20"/>
    </row>
    <row r="11" spans="1:19" ht="20.100000000000001" customHeight="1" x14ac:dyDescent="0.25">
      <c r="A11" s="10"/>
      <c r="D11" s="13"/>
      <c r="E11" s="54"/>
      <c r="F11"/>
      <c r="G11" s="73" t="s">
        <v>29</v>
      </c>
      <c r="H11" s="133" t="s">
        <v>117</v>
      </c>
      <c r="I11" s="133"/>
      <c r="M11" s="75" t="s">
        <v>118</v>
      </c>
    </row>
    <row r="12" spans="1:19" ht="20.100000000000001" customHeight="1" x14ac:dyDescent="0.3">
      <c r="A12" s="10"/>
      <c r="D12" s="13"/>
      <c r="E12" s="54"/>
      <c r="F12" s="108" t="s">
        <v>152</v>
      </c>
      <c r="G12" s="74" t="s">
        <v>30</v>
      </c>
      <c r="H12" s="134"/>
      <c r="I12" s="134"/>
    </row>
    <row r="13" spans="1:19" ht="15" customHeight="1" x14ac:dyDescent="0.35">
      <c r="A13" s="14"/>
      <c r="B13" s="14"/>
      <c r="C13" s="14"/>
      <c r="D13" s="11"/>
      <c r="E13" s="11"/>
      <c r="F13" s="20"/>
      <c r="G13" s="34"/>
      <c r="M13" s="15" t="s">
        <v>165</v>
      </c>
      <c r="N13" s="15" t="s">
        <v>35</v>
      </c>
      <c r="Q13" s="112" t="s">
        <v>166</v>
      </c>
      <c r="R13" s="15" t="s">
        <v>35</v>
      </c>
    </row>
    <row r="14" spans="1:19" s="16" customFormat="1" ht="14.45" customHeight="1" x14ac:dyDescent="0.2">
      <c r="A14" s="26"/>
      <c r="B14" s="26"/>
      <c r="C14" s="55"/>
      <c r="D14" s="135" t="s">
        <v>44</v>
      </c>
      <c r="E14" s="136"/>
      <c r="F14" s="56"/>
      <c r="G14" s="26" t="s">
        <v>14</v>
      </c>
      <c r="H14" s="26" t="s">
        <v>15</v>
      </c>
      <c r="I14" s="26" t="s">
        <v>16</v>
      </c>
      <c r="J14" s="27" t="s">
        <v>17</v>
      </c>
      <c r="K14" s="27" t="s">
        <v>17</v>
      </c>
      <c r="L14" s="15"/>
      <c r="M14" s="15" t="s">
        <v>32</v>
      </c>
      <c r="N14" s="15" t="s">
        <v>34</v>
      </c>
      <c r="P14" s="111"/>
      <c r="Q14" s="15" t="s">
        <v>32</v>
      </c>
      <c r="R14" s="15" t="s">
        <v>34</v>
      </c>
    </row>
    <row r="15" spans="1:19" s="16" customFormat="1" ht="24.95" customHeight="1" thickBot="1" x14ac:dyDescent="0.25">
      <c r="A15" s="28" t="s">
        <v>0</v>
      </c>
      <c r="B15" s="28" t="s">
        <v>3</v>
      </c>
      <c r="C15" s="28" t="s">
        <v>36</v>
      </c>
      <c r="D15" s="69" t="s">
        <v>114</v>
      </c>
      <c r="E15" s="69" t="s">
        <v>115</v>
      </c>
      <c r="F15" s="29" t="s">
        <v>1</v>
      </c>
      <c r="G15" s="28" t="s">
        <v>18</v>
      </c>
      <c r="H15" s="28" t="s">
        <v>16</v>
      </c>
      <c r="I15" s="28" t="s">
        <v>19</v>
      </c>
      <c r="J15" s="28" t="s">
        <v>20</v>
      </c>
      <c r="K15" s="28" t="s">
        <v>19</v>
      </c>
      <c r="L15" s="15"/>
      <c r="M15" s="15" t="s">
        <v>33</v>
      </c>
      <c r="N15" s="49">
        <v>0.25</v>
      </c>
      <c r="O15" s="15" t="s">
        <v>19</v>
      </c>
      <c r="P15" s="111"/>
      <c r="Q15" s="15" t="s">
        <v>33</v>
      </c>
      <c r="R15" s="49">
        <v>0.25</v>
      </c>
      <c r="S15" s="15" t="s">
        <v>19</v>
      </c>
    </row>
    <row r="16" spans="1:19" s="8" customFormat="1" ht="40.15" customHeight="1" thickTop="1" x14ac:dyDescent="0.2">
      <c r="A16" s="80">
        <v>95</v>
      </c>
      <c r="B16" s="81" t="s">
        <v>156</v>
      </c>
      <c r="C16" s="81" t="s">
        <v>157</v>
      </c>
      <c r="D16" s="80">
        <v>58</v>
      </c>
      <c r="E16" s="80">
        <v>59</v>
      </c>
      <c r="F16" s="110" t="s">
        <v>174</v>
      </c>
      <c r="G16" s="98" t="s">
        <v>175</v>
      </c>
      <c r="H16" s="99">
        <v>3.75</v>
      </c>
      <c r="I16" s="99">
        <f>H16*A16</f>
        <v>356.25</v>
      </c>
      <c r="J16" s="126">
        <v>406</v>
      </c>
      <c r="K16" s="127">
        <f t="shared" ref="K16" si="0">J16*A16</f>
        <v>38570</v>
      </c>
      <c r="L16" s="83"/>
      <c r="M16" s="93">
        <v>40</v>
      </c>
      <c r="N16" s="94">
        <f t="shared" ref="N16" si="1">SUM(M16/(1-$N$15))</f>
        <v>53.333333333333336</v>
      </c>
      <c r="O16" s="36">
        <f>A16*N16</f>
        <v>5066.666666666667</v>
      </c>
      <c r="P16" s="111"/>
      <c r="Q16" s="93">
        <v>35</v>
      </c>
      <c r="R16" s="94">
        <f>SUM(Q16/(1-$R$15))</f>
        <v>46.666666666666664</v>
      </c>
      <c r="S16" s="36">
        <f>A16*R16</f>
        <v>4433.333333333333</v>
      </c>
    </row>
    <row r="17" spans="1:19" s="8" customFormat="1" ht="40.15" customHeight="1" x14ac:dyDescent="0.2">
      <c r="A17" s="80">
        <v>95</v>
      </c>
      <c r="B17" s="81"/>
      <c r="C17" s="80">
        <v>400.02</v>
      </c>
      <c r="D17" s="80"/>
      <c r="E17" s="80"/>
      <c r="F17" s="109" t="s">
        <v>153</v>
      </c>
      <c r="G17" s="81" t="s">
        <v>155</v>
      </c>
      <c r="H17" s="90">
        <v>5.25</v>
      </c>
      <c r="I17" s="90">
        <f>H17*A17</f>
        <v>498.75</v>
      </c>
      <c r="J17" s="91"/>
      <c r="K17" s="92"/>
      <c r="L17" s="83"/>
      <c r="M17" s="111">
        <f>SUM(((88.5/36)*2)*1.05)</f>
        <v>5.1625000000000005</v>
      </c>
    </row>
    <row r="18" spans="1:19" s="8" customFormat="1" ht="40.15" customHeight="1" thickBot="1" x14ac:dyDescent="0.25">
      <c r="A18" s="84">
        <v>95</v>
      </c>
      <c r="B18" s="85" t="s">
        <v>149</v>
      </c>
      <c r="C18" s="84">
        <v>401.01</v>
      </c>
      <c r="D18" s="84">
        <v>58</v>
      </c>
      <c r="E18" s="84">
        <v>59</v>
      </c>
      <c r="F18" s="85" t="s">
        <v>167</v>
      </c>
      <c r="G18" s="85" t="s">
        <v>150</v>
      </c>
      <c r="H18" s="84"/>
      <c r="I18" s="84"/>
      <c r="J18" s="102">
        <v>120</v>
      </c>
      <c r="K18" s="103">
        <f>J18*A18</f>
        <v>11400</v>
      </c>
      <c r="L18" s="83"/>
      <c r="M18" s="93">
        <v>40</v>
      </c>
      <c r="N18" s="94">
        <f t="shared" ref="N18" si="2">SUM(M18/(1-$N$15))</f>
        <v>53.333333333333336</v>
      </c>
      <c r="O18" s="36">
        <f>A18*N18</f>
        <v>5066.666666666667</v>
      </c>
    </row>
    <row r="19" spans="1:19" s="8" customFormat="1" ht="40.15" customHeight="1" x14ac:dyDescent="0.2">
      <c r="A19" s="80">
        <v>111</v>
      </c>
      <c r="B19" s="81" t="s">
        <v>156</v>
      </c>
      <c r="C19" s="81" t="s">
        <v>157</v>
      </c>
      <c r="D19" s="80">
        <v>30</v>
      </c>
      <c r="E19" s="80">
        <v>59</v>
      </c>
      <c r="F19" s="109" t="s">
        <v>174</v>
      </c>
      <c r="G19" s="81" t="s">
        <v>175</v>
      </c>
      <c r="H19" s="80">
        <v>2</v>
      </c>
      <c r="I19" s="80">
        <f>H19*A19</f>
        <v>222</v>
      </c>
      <c r="J19" s="123">
        <v>226</v>
      </c>
      <c r="K19" s="124">
        <f t="shared" ref="K19:K36" si="3">J19*A19</f>
        <v>25086</v>
      </c>
      <c r="L19" s="83"/>
      <c r="M19" s="93">
        <v>40</v>
      </c>
      <c r="N19" s="94">
        <f t="shared" ref="N19" si="4">SUM(M19/(1-$N$15))</f>
        <v>53.333333333333336</v>
      </c>
      <c r="O19" s="36">
        <f>A19*N19</f>
        <v>5920</v>
      </c>
      <c r="P19" s="111"/>
      <c r="Q19" s="93">
        <v>35</v>
      </c>
      <c r="R19" s="94">
        <f>SUM(Q19/(1-$R$15))</f>
        <v>46.666666666666664</v>
      </c>
      <c r="S19" s="36">
        <f>A19*R19</f>
        <v>5180</v>
      </c>
    </row>
    <row r="20" spans="1:19" s="8" customFormat="1" ht="40.15" customHeight="1" x14ac:dyDescent="0.2">
      <c r="A20" s="80">
        <v>111</v>
      </c>
      <c r="B20" s="81"/>
      <c r="C20" s="80">
        <v>400.02</v>
      </c>
      <c r="D20" s="80"/>
      <c r="E20" s="80"/>
      <c r="F20" s="109" t="s">
        <v>153</v>
      </c>
      <c r="G20" s="81" t="s">
        <v>155</v>
      </c>
      <c r="H20" s="90">
        <v>5.25</v>
      </c>
      <c r="I20" s="90">
        <f>H20*A20</f>
        <v>582.75</v>
      </c>
      <c r="J20" s="91"/>
      <c r="K20" s="92"/>
      <c r="L20" s="83"/>
      <c r="M20" s="111">
        <f>SUM(((88.5/36)*2)*1.05)</f>
        <v>5.1625000000000005</v>
      </c>
    </row>
    <row r="21" spans="1:19" s="8" customFormat="1" ht="40.15" customHeight="1" thickBot="1" x14ac:dyDescent="0.25">
      <c r="A21" s="84">
        <v>111</v>
      </c>
      <c r="B21" s="85" t="s">
        <v>149</v>
      </c>
      <c r="C21" s="84">
        <v>401.01</v>
      </c>
      <c r="D21" s="84">
        <v>30</v>
      </c>
      <c r="E21" s="84">
        <v>59</v>
      </c>
      <c r="F21" s="85" t="s">
        <v>167</v>
      </c>
      <c r="G21" s="85" t="s">
        <v>150</v>
      </c>
      <c r="H21" s="84"/>
      <c r="I21" s="84"/>
      <c r="J21" s="102">
        <v>98</v>
      </c>
      <c r="K21" s="103">
        <f>J21*A21</f>
        <v>10878</v>
      </c>
      <c r="L21" s="83"/>
      <c r="M21" s="93">
        <v>40</v>
      </c>
      <c r="N21" s="94">
        <f t="shared" ref="N21:N22" si="5">SUM(M21/(1-$N$15))</f>
        <v>53.333333333333336</v>
      </c>
      <c r="O21" s="36">
        <f>A21*N21</f>
        <v>5920</v>
      </c>
    </row>
    <row r="22" spans="1:19" s="8" customFormat="1" ht="40.15" customHeight="1" x14ac:dyDescent="0.2">
      <c r="A22" s="80">
        <v>32</v>
      </c>
      <c r="B22" s="81" t="s">
        <v>156</v>
      </c>
      <c r="C22" s="81" t="s">
        <v>157</v>
      </c>
      <c r="D22" s="80">
        <v>19</v>
      </c>
      <c r="E22" s="80">
        <v>59</v>
      </c>
      <c r="F22" s="109" t="s">
        <v>174</v>
      </c>
      <c r="G22" s="81" t="s">
        <v>175</v>
      </c>
      <c r="H22" s="80">
        <v>1.5</v>
      </c>
      <c r="I22" s="80">
        <f>H22*A22</f>
        <v>48</v>
      </c>
      <c r="J22" s="123">
        <v>160</v>
      </c>
      <c r="K22" s="124">
        <f t="shared" ref="K22" si="6">J22*A22</f>
        <v>5120</v>
      </c>
      <c r="L22" s="83"/>
      <c r="M22" s="93">
        <v>40</v>
      </c>
      <c r="N22" s="94">
        <f t="shared" si="5"/>
        <v>53.333333333333336</v>
      </c>
      <c r="O22" s="36">
        <f>A22*N22</f>
        <v>1706.6666666666667</v>
      </c>
      <c r="P22" s="111"/>
      <c r="Q22" s="93">
        <v>35</v>
      </c>
      <c r="R22" s="94">
        <f>SUM(Q22/(1-$R$15))</f>
        <v>46.666666666666664</v>
      </c>
      <c r="S22" s="36">
        <f>A22*R22</f>
        <v>1493.3333333333333</v>
      </c>
    </row>
    <row r="23" spans="1:19" s="8" customFormat="1" ht="40.15" customHeight="1" x14ac:dyDescent="0.2">
      <c r="A23" s="80">
        <v>32</v>
      </c>
      <c r="B23" s="81"/>
      <c r="C23" s="80">
        <v>400.02</v>
      </c>
      <c r="D23" s="80"/>
      <c r="E23" s="80"/>
      <c r="F23" s="109" t="s">
        <v>153</v>
      </c>
      <c r="G23" s="81" t="s">
        <v>155</v>
      </c>
      <c r="H23" s="90">
        <v>5.25</v>
      </c>
      <c r="I23" s="90">
        <f>H23*A23</f>
        <v>168</v>
      </c>
      <c r="J23" s="91"/>
      <c r="K23" s="92"/>
      <c r="L23" s="83"/>
      <c r="M23" s="111">
        <f>SUM(((88.5/36)*2)*1.05)</f>
        <v>5.1625000000000005</v>
      </c>
    </row>
    <row r="24" spans="1:19" s="8" customFormat="1" ht="40.15" customHeight="1" thickBot="1" x14ac:dyDescent="0.25">
      <c r="A24" s="84">
        <v>32</v>
      </c>
      <c r="B24" s="85" t="s">
        <v>149</v>
      </c>
      <c r="C24" s="84">
        <v>401.01</v>
      </c>
      <c r="D24" s="84">
        <v>19</v>
      </c>
      <c r="E24" s="84">
        <v>59</v>
      </c>
      <c r="F24" s="85" t="s">
        <v>167</v>
      </c>
      <c r="G24" s="85" t="s">
        <v>150</v>
      </c>
      <c r="H24" s="84"/>
      <c r="I24" s="84"/>
      <c r="J24" s="102">
        <v>90</v>
      </c>
      <c r="K24" s="103">
        <f>J24*A24</f>
        <v>2880</v>
      </c>
      <c r="L24" s="83"/>
      <c r="M24" s="93">
        <v>40</v>
      </c>
      <c r="N24" s="94">
        <f t="shared" ref="N24:N25" si="7">SUM(M24/(1-$N$15))</f>
        <v>53.333333333333336</v>
      </c>
      <c r="O24" s="36">
        <f>A24*N24</f>
        <v>1706.6666666666667</v>
      </c>
    </row>
    <row r="25" spans="1:19" s="8" customFormat="1" ht="40.15" customHeight="1" x14ac:dyDescent="0.2">
      <c r="A25" s="80">
        <v>12</v>
      </c>
      <c r="B25" s="81" t="s">
        <v>156</v>
      </c>
      <c r="C25" s="81" t="s">
        <v>157</v>
      </c>
      <c r="D25" s="80">
        <v>58</v>
      </c>
      <c r="E25" s="80">
        <v>59</v>
      </c>
      <c r="F25" s="109" t="s">
        <v>178</v>
      </c>
      <c r="G25" s="81" t="s">
        <v>175</v>
      </c>
      <c r="H25" s="80">
        <v>3.75</v>
      </c>
      <c r="I25" s="80">
        <f>H25*A25</f>
        <v>45</v>
      </c>
      <c r="J25" s="123">
        <v>766</v>
      </c>
      <c r="K25" s="124">
        <f t="shared" ref="K25" si="8">J25*A25</f>
        <v>9192</v>
      </c>
      <c r="L25" s="83"/>
      <c r="M25" s="93">
        <v>60</v>
      </c>
      <c r="N25" s="94">
        <f t="shared" si="7"/>
        <v>80</v>
      </c>
      <c r="O25" s="36">
        <f>A25*N25</f>
        <v>960</v>
      </c>
      <c r="P25" s="111"/>
      <c r="Q25" s="93">
        <v>35</v>
      </c>
      <c r="R25" s="94">
        <f>SUM(Q25/(1-$R$15))</f>
        <v>46.666666666666664</v>
      </c>
      <c r="S25" s="36">
        <f>A25*R25</f>
        <v>560</v>
      </c>
    </row>
    <row r="26" spans="1:19" s="8" customFormat="1" ht="40.15" customHeight="1" x14ac:dyDescent="0.2">
      <c r="A26" s="80">
        <v>12</v>
      </c>
      <c r="B26" s="81"/>
      <c r="C26" s="80">
        <v>400.02</v>
      </c>
      <c r="D26" s="80"/>
      <c r="E26" s="80"/>
      <c r="F26" s="109" t="s">
        <v>153</v>
      </c>
      <c r="G26" s="81" t="s">
        <v>155</v>
      </c>
      <c r="H26" s="90">
        <v>5.25</v>
      </c>
      <c r="I26" s="90">
        <f>H26*A26</f>
        <v>63</v>
      </c>
      <c r="J26" s="91"/>
      <c r="K26" s="92"/>
      <c r="L26" s="83"/>
      <c r="M26" s="111">
        <f>SUM(((88.5/36)*2)*1.05)</f>
        <v>5.1625000000000005</v>
      </c>
    </row>
    <row r="27" spans="1:19" s="8" customFormat="1" ht="40.15" customHeight="1" x14ac:dyDescent="0.2">
      <c r="A27" s="90">
        <v>12</v>
      </c>
      <c r="B27" s="82" t="s">
        <v>149</v>
      </c>
      <c r="C27" s="90">
        <v>401.01</v>
      </c>
      <c r="D27" s="90">
        <v>58</v>
      </c>
      <c r="E27" s="90">
        <v>59</v>
      </c>
      <c r="F27" s="82" t="s">
        <v>179</v>
      </c>
      <c r="G27" s="82" t="s">
        <v>150</v>
      </c>
      <c r="H27" s="90"/>
      <c r="I27" s="90"/>
      <c r="J27" s="91">
        <v>360</v>
      </c>
      <c r="K27" s="92">
        <f>J27*A27</f>
        <v>4320</v>
      </c>
      <c r="L27" s="83"/>
      <c r="M27" s="93">
        <v>60</v>
      </c>
      <c r="N27" s="94">
        <f t="shared" ref="N27:N29" si="9">SUM(M27/(1-$N$15))</f>
        <v>80</v>
      </c>
      <c r="O27" s="36">
        <f>A27*N27</f>
        <v>960</v>
      </c>
    </row>
    <row r="28" spans="1:19" s="8" customFormat="1" ht="40.15" customHeight="1" thickBot="1" x14ac:dyDescent="0.25">
      <c r="A28" s="79">
        <v>12</v>
      </c>
      <c r="B28" s="86"/>
      <c r="C28" s="79"/>
      <c r="D28" s="79"/>
      <c r="E28" s="79"/>
      <c r="F28" s="86" t="s">
        <v>159</v>
      </c>
      <c r="G28" s="85" t="s">
        <v>160</v>
      </c>
      <c r="H28" s="79"/>
      <c r="I28" s="79"/>
      <c r="J28" s="87">
        <v>75</v>
      </c>
      <c r="K28" s="88">
        <f>J28*A28</f>
        <v>900</v>
      </c>
      <c r="L28" s="83"/>
      <c r="M28" s="93">
        <v>25</v>
      </c>
      <c r="N28" s="94">
        <f t="shared" si="9"/>
        <v>33.333333333333336</v>
      </c>
      <c r="O28" s="36">
        <f>A28*N28</f>
        <v>400</v>
      </c>
    </row>
    <row r="29" spans="1:19" s="8" customFormat="1" ht="40.15" customHeight="1" x14ac:dyDescent="0.2">
      <c r="A29" s="80">
        <v>4</v>
      </c>
      <c r="B29" s="81" t="s">
        <v>156</v>
      </c>
      <c r="C29" s="81" t="s">
        <v>157</v>
      </c>
      <c r="D29" s="80">
        <v>30</v>
      </c>
      <c r="E29" s="80">
        <v>59</v>
      </c>
      <c r="F29" s="109" t="s">
        <v>178</v>
      </c>
      <c r="G29" s="81" t="s">
        <v>175</v>
      </c>
      <c r="H29" s="80">
        <v>2</v>
      </c>
      <c r="I29" s="80">
        <f>H29*A29</f>
        <v>8</v>
      </c>
      <c r="J29" s="123">
        <v>525</v>
      </c>
      <c r="K29" s="124">
        <f t="shared" ref="K29" si="10">J29*A29</f>
        <v>2100</v>
      </c>
      <c r="L29" s="83"/>
      <c r="M29" s="93">
        <v>60</v>
      </c>
      <c r="N29" s="94">
        <f t="shared" si="9"/>
        <v>80</v>
      </c>
      <c r="O29" s="36">
        <f>A29*N29</f>
        <v>320</v>
      </c>
      <c r="P29" s="111"/>
      <c r="Q29" s="93">
        <v>50</v>
      </c>
      <c r="R29" s="94">
        <f>SUM(Q29/(1-$R$15))</f>
        <v>66.666666666666671</v>
      </c>
      <c r="S29" s="36">
        <f>A29*R29</f>
        <v>266.66666666666669</v>
      </c>
    </row>
    <row r="30" spans="1:19" s="8" customFormat="1" ht="40.15" customHeight="1" x14ac:dyDescent="0.2">
      <c r="A30" s="80">
        <v>4</v>
      </c>
      <c r="B30" s="81"/>
      <c r="C30" s="80">
        <v>400.02</v>
      </c>
      <c r="D30" s="80"/>
      <c r="E30" s="80"/>
      <c r="F30" s="109" t="s">
        <v>153</v>
      </c>
      <c r="G30" s="81" t="s">
        <v>155</v>
      </c>
      <c r="H30" s="90">
        <v>5.25</v>
      </c>
      <c r="I30" s="90">
        <f>H30*A30</f>
        <v>21</v>
      </c>
      <c r="J30" s="91"/>
      <c r="K30" s="92"/>
      <c r="L30" s="83"/>
      <c r="M30" s="111">
        <f>SUM(((88.5/36)*2)*1.05)</f>
        <v>5.1625000000000005</v>
      </c>
    </row>
    <row r="31" spans="1:19" s="8" customFormat="1" ht="40.15" customHeight="1" x14ac:dyDescent="0.2">
      <c r="A31" s="90">
        <v>4</v>
      </c>
      <c r="B31" s="82" t="s">
        <v>149</v>
      </c>
      <c r="C31" s="90">
        <v>401.01</v>
      </c>
      <c r="D31" s="90">
        <v>30</v>
      </c>
      <c r="E31" s="90">
        <v>59</v>
      </c>
      <c r="F31" s="82" t="s">
        <v>179</v>
      </c>
      <c r="G31" s="82" t="s">
        <v>150</v>
      </c>
      <c r="H31" s="90"/>
      <c r="I31" s="90"/>
      <c r="J31" s="91">
        <v>338</v>
      </c>
      <c r="K31" s="92">
        <f>J31*A31</f>
        <v>1352</v>
      </c>
      <c r="L31" s="83"/>
      <c r="M31" s="93">
        <v>60</v>
      </c>
      <c r="N31" s="94">
        <f t="shared" ref="N31:N32" si="11">SUM(M31/(1-$N$15))</f>
        <v>80</v>
      </c>
      <c r="O31" s="36">
        <f>A31*N31</f>
        <v>320</v>
      </c>
    </row>
    <row r="32" spans="1:19" s="8" customFormat="1" ht="40.15" customHeight="1" thickBot="1" x14ac:dyDescent="0.25">
      <c r="A32" s="79">
        <v>4</v>
      </c>
      <c r="B32" s="86"/>
      <c r="C32" s="79"/>
      <c r="D32" s="79"/>
      <c r="E32" s="79"/>
      <c r="F32" s="86" t="s">
        <v>159</v>
      </c>
      <c r="G32" s="86" t="s">
        <v>160</v>
      </c>
      <c r="H32" s="79"/>
      <c r="I32" s="79"/>
      <c r="J32" s="87">
        <v>75</v>
      </c>
      <c r="K32" s="88">
        <f>J32*A32</f>
        <v>300</v>
      </c>
      <c r="L32" s="83"/>
      <c r="M32" s="93">
        <v>25</v>
      </c>
      <c r="N32" s="94">
        <f t="shared" si="11"/>
        <v>33.333333333333336</v>
      </c>
      <c r="O32" s="36">
        <f>A32*N32</f>
        <v>133.33333333333334</v>
      </c>
    </row>
    <row r="33" spans="1:20" s="8" customFormat="1" ht="40.15" customHeight="1" x14ac:dyDescent="0.2">
      <c r="A33" s="104">
        <v>1</v>
      </c>
      <c r="B33" s="137"/>
      <c r="C33" s="160"/>
      <c r="D33" s="160"/>
      <c r="E33" s="161"/>
      <c r="F33" s="105" t="s">
        <v>139</v>
      </c>
      <c r="G33" s="105"/>
      <c r="H33" s="137"/>
      <c r="I33" s="161"/>
      <c r="J33" s="106">
        <v>750</v>
      </c>
      <c r="K33" s="107">
        <f t="shared" si="3"/>
        <v>750</v>
      </c>
      <c r="L33" s="83"/>
      <c r="M33" s="8">
        <v>350</v>
      </c>
      <c r="P33" s="35"/>
      <c r="R33" s="35"/>
    </row>
    <row r="34" spans="1:20" s="8" customFormat="1" ht="40.15" customHeight="1" x14ac:dyDescent="0.2">
      <c r="A34" s="90">
        <v>1</v>
      </c>
      <c r="B34" s="140"/>
      <c r="C34" s="162"/>
      <c r="D34" s="162"/>
      <c r="E34" s="162"/>
      <c r="F34" s="82" t="s">
        <v>180</v>
      </c>
      <c r="G34" s="82" t="s">
        <v>173</v>
      </c>
      <c r="H34" s="140"/>
      <c r="I34" s="162"/>
      <c r="J34" s="91">
        <v>41000</v>
      </c>
      <c r="K34" s="92">
        <f t="shared" ref="K34" si="12">J34*A34</f>
        <v>41000</v>
      </c>
      <c r="L34" s="83"/>
      <c r="O34" s="36">
        <f>SUM(O16:O32)</f>
        <v>28480.000000000004</v>
      </c>
      <c r="P34" s="35"/>
      <c r="R34" s="35"/>
      <c r="S34" s="36">
        <f>SUM(S16:S29)</f>
        <v>11933.333333333332</v>
      </c>
    </row>
    <row r="35" spans="1:20" s="8" customFormat="1" ht="40.15" customHeight="1" x14ac:dyDescent="0.2">
      <c r="A35" s="90">
        <v>1</v>
      </c>
      <c r="B35" s="140"/>
      <c r="C35" s="162"/>
      <c r="D35" s="162"/>
      <c r="E35" s="162"/>
      <c r="F35" s="82" t="s">
        <v>140</v>
      </c>
      <c r="G35" s="82"/>
      <c r="H35" s="140"/>
      <c r="I35" s="162"/>
      <c r="J35" s="91">
        <v>1250</v>
      </c>
      <c r="K35" s="92">
        <f t="shared" si="3"/>
        <v>1250</v>
      </c>
      <c r="L35" s="83"/>
      <c r="M35" s="113">
        <f>250*2*0.71</f>
        <v>355</v>
      </c>
      <c r="N35" s="113">
        <f>4*2*30</f>
        <v>240</v>
      </c>
      <c r="O35" s="113">
        <f>75*5</f>
        <v>375</v>
      </c>
      <c r="P35" s="35"/>
      <c r="R35" s="35"/>
      <c r="S35" s="95"/>
      <c r="T35" s="96"/>
    </row>
    <row r="36" spans="1:20" s="8" customFormat="1" ht="40.15" customHeight="1" thickBot="1" x14ac:dyDescent="0.25">
      <c r="A36" s="79">
        <v>4</v>
      </c>
      <c r="B36" s="141"/>
      <c r="C36" s="142"/>
      <c r="D36" s="142"/>
      <c r="E36" s="143"/>
      <c r="F36" s="86" t="s">
        <v>7</v>
      </c>
      <c r="G36" s="86" t="s">
        <v>172</v>
      </c>
      <c r="H36" s="141"/>
      <c r="I36" s="143"/>
      <c r="J36" s="87">
        <v>1700</v>
      </c>
      <c r="K36" s="88">
        <f t="shared" si="3"/>
        <v>6800</v>
      </c>
      <c r="L36" s="83"/>
      <c r="M36" s="113">
        <f>250*2*0.71</f>
        <v>355</v>
      </c>
      <c r="N36" s="113">
        <f>4*2*30*2</f>
        <v>480</v>
      </c>
      <c r="O36" s="113">
        <f>75*5*2</f>
        <v>750</v>
      </c>
      <c r="P36" s="35"/>
      <c r="R36" s="35"/>
      <c r="S36" s="95"/>
      <c r="T36" s="96"/>
    </row>
    <row r="37" spans="1:20" s="8" customFormat="1" ht="24.95" customHeight="1" thickBot="1" x14ac:dyDescent="0.25">
      <c r="A37" s="148"/>
      <c r="B37" s="149"/>
      <c r="C37" s="149"/>
      <c r="D37" s="149"/>
      <c r="E37" s="149"/>
      <c r="F37" s="149"/>
      <c r="G37" s="149"/>
      <c r="H37" s="149"/>
      <c r="I37" s="149"/>
      <c r="J37" s="149"/>
      <c r="K37" s="150"/>
      <c r="L37" s="4"/>
      <c r="M37" s="8" t="s">
        <v>168</v>
      </c>
      <c r="N37" s="8" t="s">
        <v>169</v>
      </c>
      <c r="O37" s="8" t="s">
        <v>170</v>
      </c>
      <c r="P37" s="35"/>
    </row>
    <row r="38" spans="1:20" s="8" customFormat="1" ht="34.700000000000003" customHeight="1" thickTop="1" x14ac:dyDescent="0.2">
      <c r="A38" s="33" t="s">
        <v>25</v>
      </c>
      <c r="B38" s="30"/>
      <c r="C38" s="30"/>
      <c r="D38" s="30"/>
      <c r="E38" s="30"/>
      <c r="F38" s="30"/>
      <c r="G38" s="30"/>
      <c r="H38" s="30"/>
      <c r="I38" s="30"/>
      <c r="J38" s="31"/>
      <c r="K38" s="32">
        <f>SUM(K16:K37)</f>
        <v>161898</v>
      </c>
      <c r="L38" s="17"/>
      <c r="M38" s="8" t="s">
        <v>171</v>
      </c>
    </row>
    <row r="39" spans="1:20" ht="24.95" customHeight="1" x14ac:dyDescent="0.2">
      <c r="A39" s="2"/>
      <c r="B39" s="2"/>
      <c r="C39" s="2"/>
      <c r="D39" s="2"/>
      <c r="E39" s="2"/>
      <c r="F39" s="2"/>
      <c r="G39" s="2"/>
      <c r="H39" s="2"/>
      <c r="I39" s="2"/>
      <c r="J39" s="3"/>
      <c r="K39" s="4"/>
      <c r="L39" s="7"/>
    </row>
    <row r="40" spans="1:20" s="8" customFormat="1" ht="20.100000000000001" customHeight="1" x14ac:dyDescent="0.2">
      <c r="A40" s="89"/>
      <c r="B40" s="146" t="s">
        <v>142</v>
      </c>
      <c r="C40" s="151"/>
      <c r="D40" s="151"/>
      <c r="E40" s="151"/>
      <c r="F40" s="151"/>
      <c r="G40" s="151"/>
      <c r="H40" s="151"/>
      <c r="I40" s="151"/>
      <c r="J40" s="151"/>
      <c r="K40" s="151"/>
      <c r="L40" s="18"/>
    </row>
    <row r="41" spans="1:20" ht="20.100000000000001" customHeight="1" x14ac:dyDescent="0.2">
      <c r="A41" s="89"/>
      <c r="B41" s="146"/>
      <c r="C41" s="151"/>
      <c r="D41" s="151"/>
      <c r="E41" s="151"/>
      <c r="F41" s="151"/>
      <c r="G41" s="151"/>
      <c r="H41" s="151"/>
      <c r="I41" s="151"/>
      <c r="J41" s="151"/>
      <c r="K41" s="151"/>
      <c r="L41" s="77"/>
    </row>
    <row r="42" spans="1:20" ht="20.100000000000001" customHeight="1" x14ac:dyDescent="0.2">
      <c r="A42" s="89"/>
      <c r="B42" s="151"/>
      <c r="C42" s="151"/>
      <c r="D42" s="151"/>
      <c r="E42" s="151"/>
      <c r="F42" s="151"/>
      <c r="G42" s="151"/>
      <c r="H42" s="151"/>
      <c r="I42" s="151"/>
      <c r="J42" s="151"/>
      <c r="K42" s="151"/>
      <c r="L42" s="77"/>
    </row>
    <row r="43" spans="1:20" ht="20.100000000000001" customHeight="1" thickBot="1" x14ac:dyDescent="0.25">
      <c r="A43" s="89"/>
      <c r="B43" s="64"/>
      <c r="C43" s="64"/>
      <c r="D43" s="64"/>
      <c r="E43" s="64"/>
      <c r="F43" s="64"/>
      <c r="G43" s="64"/>
      <c r="H43" s="64"/>
      <c r="I43" s="64"/>
      <c r="J43" s="64"/>
      <c r="K43" s="64"/>
      <c r="L43" s="77"/>
    </row>
    <row r="44" spans="1:20" ht="20.100000000000001" customHeight="1" x14ac:dyDescent="0.2">
      <c r="A44" s="152" t="s">
        <v>138</v>
      </c>
      <c r="B44" s="153"/>
      <c r="C44" s="153"/>
      <c r="D44" s="153"/>
      <c r="E44" s="153"/>
      <c r="F44" s="153"/>
      <c r="G44" s="153"/>
      <c r="H44" s="153"/>
      <c r="I44" s="153"/>
      <c r="J44" s="153"/>
      <c r="K44" s="154"/>
      <c r="L44" s="7"/>
    </row>
    <row r="45" spans="1:20" s="8" customFormat="1" ht="24.95" customHeight="1" x14ac:dyDescent="0.2">
      <c r="A45" s="155"/>
      <c r="B45" s="147"/>
      <c r="C45" s="147"/>
      <c r="D45" s="147"/>
      <c r="E45" s="147"/>
      <c r="F45" s="147"/>
      <c r="G45" s="147"/>
      <c r="H45" s="147"/>
      <c r="I45" s="147"/>
      <c r="J45" s="147"/>
      <c r="K45" s="156"/>
      <c r="L45" s="7"/>
    </row>
    <row r="46" spans="1:20" s="8" customFormat="1" ht="24.95" customHeight="1" x14ac:dyDescent="0.2">
      <c r="A46" s="155"/>
      <c r="B46" s="147"/>
      <c r="C46" s="147"/>
      <c r="D46" s="147"/>
      <c r="E46" s="147"/>
      <c r="F46" s="147"/>
      <c r="G46" s="147"/>
      <c r="H46" s="147"/>
      <c r="I46" s="147"/>
      <c r="J46" s="147"/>
      <c r="K46" s="156"/>
      <c r="L46" s="7"/>
    </row>
    <row r="47" spans="1:20" s="8" customFormat="1" ht="24.95" customHeight="1" x14ac:dyDescent="0.2">
      <c r="A47" s="155"/>
      <c r="B47" s="147"/>
      <c r="C47" s="147"/>
      <c r="D47" s="147"/>
      <c r="E47" s="147"/>
      <c r="F47" s="147"/>
      <c r="G47" s="147"/>
      <c r="H47" s="147"/>
      <c r="I47" s="147"/>
      <c r="J47" s="147"/>
      <c r="K47" s="156"/>
      <c r="L47" s="7"/>
    </row>
    <row r="48" spans="1:20" ht="24.95" customHeight="1" x14ac:dyDescent="0.2">
      <c r="A48" s="155"/>
      <c r="B48" s="147"/>
      <c r="C48" s="147"/>
      <c r="D48" s="147"/>
      <c r="E48" s="147"/>
      <c r="F48" s="147"/>
      <c r="G48" s="147"/>
      <c r="H48" s="147"/>
      <c r="I48" s="147"/>
      <c r="J48" s="147"/>
      <c r="K48" s="156"/>
      <c r="L48" s="7"/>
    </row>
    <row r="49" spans="1:12" ht="24.95" customHeight="1" thickBot="1" x14ac:dyDescent="0.25">
      <c r="A49" s="157"/>
      <c r="B49" s="158"/>
      <c r="C49" s="158"/>
      <c r="D49" s="158"/>
      <c r="E49" s="158"/>
      <c r="F49" s="158"/>
      <c r="G49" s="158"/>
      <c r="H49" s="158"/>
      <c r="I49" s="158"/>
      <c r="J49" s="158"/>
      <c r="K49" s="159"/>
      <c r="L49" s="7"/>
    </row>
    <row r="50" spans="1:12" ht="24.95" customHeight="1" x14ac:dyDescent="0.2">
      <c r="A50" s="2"/>
      <c r="B50" s="2"/>
      <c r="C50" s="2"/>
      <c r="D50" s="2"/>
      <c r="E50" s="2"/>
      <c r="F50" s="2"/>
      <c r="G50" s="2"/>
      <c r="H50" s="2"/>
      <c r="I50" s="2"/>
      <c r="J50" s="3"/>
      <c r="K50" s="4"/>
      <c r="L50" s="7"/>
    </row>
    <row r="51" spans="1:12" ht="24.95" customHeight="1" x14ac:dyDescent="0.25">
      <c r="A51" s="2"/>
      <c r="B51" s="58" t="s">
        <v>45</v>
      </c>
      <c r="C51" s="59"/>
      <c r="D51" s="59"/>
      <c r="E51" s="59"/>
      <c r="F51" s="59"/>
      <c r="G51" s="59"/>
      <c r="H51" s="59"/>
      <c r="I51" s="59"/>
      <c r="J51" s="60"/>
      <c r="K51" s="61"/>
      <c r="L51" s="7"/>
    </row>
    <row r="52" spans="1:12" ht="24.95" customHeight="1" x14ac:dyDescent="0.25">
      <c r="A52" s="2"/>
      <c r="B52" s="58" t="s">
        <v>154</v>
      </c>
      <c r="C52" s="59"/>
      <c r="D52" s="59"/>
      <c r="E52" s="59"/>
      <c r="F52" s="59"/>
      <c r="G52" s="59"/>
      <c r="H52" s="59"/>
      <c r="I52" s="59"/>
      <c r="J52" s="60"/>
      <c r="K52" s="61"/>
      <c r="L52" s="7"/>
    </row>
    <row r="53" spans="1:12" ht="20.100000000000001" customHeight="1" x14ac:dyDescent="0.2">
      <c r="A53" s="2"/>
      <c r="B53" s="146" t="s">
        <v>164</v>
      </c>
      <c r="C53" s="147"/>
      <c r="D53" s="147"/>
      <c r="E53" s="147"/>
      <c r="F53" s="147"/>
      <c r="G53" s="147"/>
      <c r="H53" s="147"/>
      <c r="I53" s="147"/>
      <c r="J53" s="147"/>
      <c r="K53" s="147"/>
      <c r="L53" s="7"/>
    </row>
    <row r="54" spans="1:12" ht="20.100000000000001" customHeight="1" x14ac:dyDescent="0.2">
      <c r="A54" s="2"/>
      <c r="B54" s="147"/>
      <c r="C54" s="147"/>
      <c r="D54" s="147"/>
      <c r="E54" s="147"/>
      <c r="F54" s="147"/>
      <c r="G54" s="147"/>
      <c r="H54" s="147"/>
      <c r="I54" s="147"/>
      <c r="J54" s="147"/>
      <c r="K54" s="147"/>
      <c r="L54" s="7"/>
    </row>
    <row r="55" spans="1:12" ht="20.100000000000001" customHeight="1" x14ac:dyDescent="0.2">
      <c r="A55" s="2"/>
      <c r="B55" s="146" t="s">
        <v>158</v>
      </c>
      <c r="C55" s="147"/>
      <c r="D55" s="147"/>
      <c r="E55" s="147"/>
      <c r="F55" s="147"/>
      <c r="G55" s="147"/>
      <c r="H55" s="147"/>
      <c r="I55" s="147"/>
      <c r="J55" s="147"/>
      <c r="K55" s="147"/>
      <c r="L55" s="7"/>
    </row>
    <row r="56" spans="1:12" ht="20.100000000000001" customHeight="1" x14ac:dyDescent="0.2">
      <c r="A56" s="2"/>
      <c r="B56" s="147"/>
      <c r="C56" s="147"/>
      <c r="D56" s="147"/>
      <c r="E56" s="147"/>
      <c r="F56" s="147"/>
      <c r="G56" s="147"/>
      <c r="H56" s="147"/>
      <c r="I56" s="147"/>
      <c r="J56" s="147"/>
      <c r="K56" s="147"/>
      <c r="L56" s="7"/>
    </row>
    <row r="57" spans="1:12" ht="20.100000000000001" customHeight="1" x14ac:dyDescent="0.2">
      <c r="A57" s="2"/>
      <c r="B57" s="146" t="s">
        <v>161</v>
      </c>
      <c r="C57" s="147"/>
      <c r="D57" s="147"/>
      <c r="E57" s="147"/>
      <c r="F57" s="147"/>
      <c r="G57" s="147"/>
      <c r="H57" s="147"/>
      <c r="I57" s="147"/>
      <c r="J57" s="147"/>
      <c r="K57" s="147"/>
      <c r="L57" s="7"/>
    </row>
    <row r="58" spans="1:12" ht="20.100000000000001" customHeight="1" x14ac:dyDescent="0.2">
      <c r="A58" s="2"/>
      <c r="B58" s="147"/>
      <c r="C58" s="147"/>
      <c r="D58" s="147"/>
      <c r="E58" s="147"/>
      <c r="F58" s="147"/>
      <c r="G58" s="147"/>
      <c r="H58" s="147"/>
      <c r="I58" s="147"/>
      <c r="J58" s="147"/>
      <c r="K58" s="147"/>
      <c r="L58" s="7"/>
    </row>
    <row r="59" spans="1:12" ht="20.100000000000001" customHeight="1" x14ac:dyDescent="0.2">
      <c r="A59" s="89"/>
      <c r="B59" s="146" t="s">
        <v>141</v>
      </c>
      <c r="C59" s="151"/>
      <c r="D59" s="151"/>
      <c r="E59" s="151"/>
      <c r="F59" s="151"/>
      <c r="G59" s="151"/>
      <c r="H59" s="151"/>
      <c r="I59" s="151"/>
      <c r="J59" s="151"/>
      <c r="K59" s="151"/>
      <c r="L59" s="77"/>
    </row>
    <row r="60" spans="1:12" ht="20.100000000000001" customHeight="1" x14ac:dyDescent="0.2">
      <c r="A60" s="89"/>
      <c r="B60" s="151"/>
      <c r="C60" s="151"/>
      <c r="D60" s="151"/>
      <c r="E60" s="151"/>
      <c r="F60" s="151"/>
      <c r="G60" s="151"/>
      <c r="H60" s="151"/>
      <c r="I60" s="151"/>
      <c r="J60" s="151"/>
      <c r="K60" s="151"/>
      <c r="L60" s="77"/>
    </row>
    <row r="61" spans="1:12" ht="24.95" customHeight="1" x14ac:dyDescent="0.25">
      <c r="A61" s="2"/>
      <c r="B61" s="58" t="s">
        <v>181</v>
      </c>
      <c r="C61" s="59"/>
      <c r="D61" s="59"/>
      <c r="E61" s="59"/>
      <c r="F61" s="59"/>
      <c r="G61" s="59"/>
      <c r="H61" s="59"/>
      <c r="I61" s="59"/>
      <c r="J61" s="60"/>
      <c r="K61" s="61"/>
      <c r="L61" s="7"/>
    </row>
    <row r="62" spans="1:12" ht="24.95" customHeight="1" x14ac:dyDescent="0.2">
      <c r="A62" s="2"/>
      <c r="B62" s="2"/>
      <c r="C62" s="2"/>
      <c r="D62" s="2"/>
      <c r="E62" s="2"/>
      <c r="F62" s="2"/>
      <c r="G62" s="2"/>
      <c r="H62" s="2"/>
      <c r="I62" s="2"/>
      <c r="J62" s="3"/>
      <c r="K62" s="4"/>
      <c r="L62" s="7"/>
    </row>
    <row r="63" spans="1:12" s="22" customFormat="1" ht="24.95" customHeight="1" x14ac:dyDescent="0.2">
      <c r="B63" s="48" t="s">
        <v>31</v>
      </c>
      <c r="C63" s="23"/>
      <c r="F63" s="24"/>
      <c r="G63" s="23"/>
      <c r="H63" s="23"/>
      <c r="I63" s="23"/>
      <c r="J63" s="23"/>
      <c r="K63" s="23"/>
      <c r="L63" s="25"/>
    </row>
    <row r="64" spans="1:12" s="8" customFormat="1" ht="20.100000000000001" customHeight="1" x14ac:dyDescent="0.2">
      <c r="A64" s="37">
        <v>1</v>
      </c>
      <c r="B64" s="38" t="s">
        <v>126</v>
      </c>
      <c r="C64" s="2"/>
      <c r="D64" s="2"/>
      <c r="E64" s="2"/>
      <c r="F64" s="2"/>
      <c r="G64" s="2"/>
      <c r="H64" s="2"/>
      <c r="I64" s="2"/>
      <c r="J64" s="3"/>
      <c r="K64" s="47"/>
      <c r="L64" s="2"/>
    </row>
    <row r="65" spans="1:12" s="41" customFormat="1" ht="16.149999999999999" customHeight="1" x14ac:dyDescent="0.2">
      <c r="A65" s="37">
        <v>2</v>
      </c>
      <c r="B65" s="38" t="s">
        <v>119</v>
      </c>
      <c r="C65"/>
      <c r="D65"/>
      <c r="E65"/>
      <c r="F65"/>
      <c r="G65"/>
      <c r="H65"/>
      <c r="I65"/>
      <c r="J65"/>
      <c r="K65"/>
      <c r="L65" s="40"/>
    </row>
    <row r="66" spans="1:12" s="41" customFormat="1" ht="19.149999999999999" customHeight="1" x14ac:dyDescent="0.2">
      <c r="A66" s="37">
        <v>3</v>
      </c>
      <c r="B66" s="38" t="s">
        <v>121</v>
      </c>
      <c r="C66" s="39"/>
      <c r="F66" s="42"/>
      <c r="G66" s="39"/>
      <c r="H66" s="39"/>
      <c r="I66" s="39"/>
      <c r="J66" s="39"/>
      <c r="K66" s="39"/>
      <c r="L66" s="40"/>
    </row>
    <row r="67" spans="1:12" s="41" customFormat="1" ht="20.100000000000001" customHeight="1" x14ac:dyDescent="0.2">
      <c r="A67" s="37">
        <v>4</v>
      </c>
      <c r="B67" s="144" t="s">
        <v>127</v>
      </c>
      <c r="C67" s="144"/>
      <c r="D67" s="144"/>
      <c r="E67" s="144"/>
      <c r="F67" s="144"/>
      <c r="G67" s="144"/>
      <c r="H67" s="144"/>
      <c r="I67" s="144"/>
      <c r="J67" s="145"/>
      <c r="K67" s="145"/>
      <c r="L67" s="40"/>
    </row>
    <row r="68" spans="1:12" ht="20.100000000000001" customHeight="1" x14ac:dyDescent="0.2">
      <c r="A68" s="37"/>
      <c r="B68" s="145"/>
      <c r="C68" s="145"/>
      <c r="D68" s="145"/>
      <c r="E68" s="145"/>
      <c r="F68" s="145"/>
      <c r="G68" s="145"/>
      <c r="H68" s="145"/>
      <c r="I68" s="145"/>
      <c r="J68" s="145"/>
      <c r="K68" s="145"/>
      <c r="L68" s="7"/>
    </row>
    <row r="69" spans="1:12" s="8" customFormat="1" ht="20.100000000000001" customHeight="1" x14ac:dyDescent="0.2">
      <c r="A69" s="2"/>
      <c r="B69" s="145"/>
      <c r="C69" s="145"/>
      <c r="D69" s="145"/>
      <c r="E69" s="145"/>
      <c r="F69" s="145"/>
      <c r="G69" s="145"/>
      <c r="H69" s="145"/>
      <c r="I69" s="145"/>
      <c r="J69" s="145"/>
      <c r="K69" s="145"/>
      <c r="L69" s="2"/>
    </row>
    <row r="70" spans="1:12" s="8" customFormat="1" ht="20.100000000000001" customHeight="1" x14ac:dyDescent="0.2">
      <c r="A70" s="2"/>
      <c r="B70" s="145"/>
      <c r="C70" s="145"/>
      <c r="D70" s="145"/>
      <c r="E70" s="145"/>
      <c r="F70" s="145"/>
      <c r="G70" s="145"/>
      <c r="H70" s="145"/>
      <c r="I70" s="145"/>
      <c r="J70" s="145"/>
      <c r="K70" s="145"/>
      <c r="L70" s="2"/>
    </row>
    <row r="71" spans="1:12" s="41" customFormat="1" ht="20.100000000000001" customHeight="1" x14ac:dyDescent="0.2">
      <c r="A71" s="37">
        <v>5</v>
      </c>
      <c r="B71" s="38" t="s">
        <v>129</v>
      </c>
      <c r="C71" s="39"/>
      <c r="F71" s="42"/>
      <c r="G71" s="39"/>
      <c r="H71" s="39"/>
      <c r="I71" s="39"/>
      <c r="J71" s="39"/>
      <c r="K71" s="39"/>
      <c r="L71" s="40"/>
    </row>
    <row r="72" spans="1:12" s="41" customFormat="1" ht="20.100000000000001" customHeight="1" x14ac:dyDescent="0.2">
      <c r="A72" s="37">
        <v>6</v>
      </c>
      <c r="B72" s="38" t="s">
        <v>6</v>
      </c>
      <c r="C72" s="39"/>
      <c r="F72" s="42"/>
      <c r="G72" s="39"/>
      <c r="H72" s="39"/>
      <c r="I72" s="39"/>
      <c r="J72" s="39"/>
      <c r="K72" s="39"/>
      <c r="L72" s="40"/>
    </row>
    <row r="73" spans="1:12" s="41" customFormat="1" ht="19.149999999999999" customHeight="1" x14ac:dyDescent="0.2">
      <c r="A73" s="37">
        <v>7</v>
      </c>
      <c r="B73" s="38" t="s">
        <v>122</v>
      </c>
      <c r="C73" s="39"/>
      <c r="F73" s="42"/>
      <c r="G73" s="39"/>
      <c r="H73" s="39"/>
      <c r="I73" s="39"/>
      <c r="J73" s="39"/>
      <c r="K73" s="39"/>
      <c r="L73" s="40"/>
    </row>
    <row r="74" spans="1:12" s="41" customFormat="1" ht="19.149999999999999" customHeight="1" x14ac:dyDescent="0.2">
      <c r="A74" s="37">
        <v>8</v>
      </c>
      <c r="B74" s="38" t="s">
        <v>123</v>
      </c>
      <c r="C74" s="39"/>
      <c r="F74" s="42"/>
      <c r="G74" s="39"/>
      <c r="H74" s="39"/>
      <c r="I74" s="39"/>
      <c r="J74" s="39"/>
      <c r="K74" s="39"/>
      <c r="L74" s="40"/>
    </row>
    <row r="75" spans="1:12" s="41" customFormat="1" ht="20.100000000000001" customHeight="1" x14ac:dyDescent="0.2">
      <c r="A75" s="37">
        <v>9</v>
      </c>
      <c r="B75" s="38" t="s">
        <v>8</v>
      </c>
      <c r="C75" s="39"/>
      <c r="F75" s="42"/>
      <c r="G75" s="39"/>
      <c r="H75" s="39"/>
      <c r="I75" s="39"/>
      <c r="J75" s="39"/>
      <c r="K75" s="39"/>
      <c r="L75" s="40"/>
    </row>
    <row r="76" spans="1:12" s="41" customFormat="1" ht="20.100000000000001" customHeight="1" x14ac:dyDescent="0.2">
      <c r="A76" s="37">
        <v>10</v>
      </c>
      <c r="B76" s="38" t="s">
        <v>26</v>
      </c>
      <c r="C76" s="39"/>
      <c r="F76" s="42"/>
      <c r="G76" s="39"/>
      <c r="H76" s="39"/>
      <c r="I76" s="39"/>
      <c r="J76" s="39"/>
      <c r="K76" s="39"/>
      <c r="L76" s="40"/>
    </row>
    <row r="77" spans="1:12" s="41" customFormat="1" ht="20.100000000000001" customHeight="1" x14ac:dyDescent="0.2">
      <c r="A77" s="37">
        <v>11</v>
      </c>
      <c r="B77" s="38" t="s">
        <v>125</v>
      </c>
      <c r="C77" s="39"/>
      <c r="F77" s="42"/>
      <c r="G77" s="39"/>
      <c r="H77" s="39"/>
      <c r="I77" s="39"/>
      <c r="J77" s="39"/>
      <c r="K77" s="39"/>
      <c r="L77" s="40"/>
    </row>
    <row r="78" spans="1:12" s="41" customFormat="1" ht="20.100000000000001" customHeight="1" x14ac:dyDescent="0.2">
      <c r="A78" s="37">
        <v>12</v>
      </c>
      <c r="B78" s="38" t="s">
        <v>9</v>
      </c>
      <c r="C78" s="39"/>
      <c r="F78" s="42"/>
      <c r="G78" s="39"/>
      <c r="H78" s="39"/>
      <c r="I78" s="39"/>
      <c r="J78" s="39"/>
      <c r="K78" s="39"/>
      <c r="L78" s="40"/>
    </row>
    <row r="79" spans="1:12" s="44" customFormat="1" ht="20.100000000000001" customHeight="1" x14ac:dyDescent="0.2">
      <c r="A79" s="37">
        <v>13</v>
      </c>
      <c r="B79" s="38" t="s">
        <v>10</v>
      </c>
      <c r="C79" s="43"/>
      <c r="F79" s="45"/>
      <c r="G79" s="39"/>
      <c r="H79" s="39"/>
      <c r="I79" s="39"/>
      <c r="J79" s="39"/>
      <c r="K79" s="39"/>
      <c r="L79" s="40"/>
    </row>
    <row r="80" spans="1:12" s="44" customFormat="1" ht="20.100000000000001" customHeight="1" x14ac:dyDescent="0.2">
      <c r="A80" s="37">
        <v>14</v>
      </c>
      <c r="B80" s="38" t="s">
        <v>21</v>
      </c>
      <c r="C80" s="43"/>
      <c r="F80" s="45"/>
      <c r="G80" s="39"/>
      <c r="H80" s="39"/>
      <c r="I80" s="39"/>
      <c r="J80" s="39"/>
      <c r="K80" s="39"/>
      <c r="L80" s="40"/>
    </row>
    <row r="81" spans="1:12" s="44" customFormat="1" ht="20.100000000000001" customHeight="1" x14ac:dyDescent="0.2">
      <c r="A81" s="37">
        <v>15</v>
      </c>
      <c r="B81" s="38" t="s">
        <v>128</v>
      </c>
      <c r="C81" s="43"/>
      <c r="F81" s="45"/>
      <c r="G81" s="39"/>
      <c r="H81" s="39"/>
      <c r="I81" s="39"/>
      <c r="J81" s="39"/>
      <c r="K81" s="39"/>
      <c r="L81" s="40"/>
    </row>
    <row r="82" spans="1:12" s="44" customFormat="1" ht="20.100000000000001" customHeight="1" x14ac:dyDescent="0.2">
      <c r="A82" s="37">
        <v>16</v>
      </c>
      <c r="B82" s="38" t="s">
        <v>11</v>
      </c>
      <c r="C82" s="39"/>
      <c r="F82" s="42"/>
      <c r="G82" s="39"/>
      <c r="H82" s="39"/>
      <c r="I82" s="39"/>
      <c r="J82" s="39"/>
      <c r="K82" s="39"/>
      <c r="L82" s="40"/>
    </row>
    <row r="83" spans="1:12" s="44" customFormat="1" ht="20.100000000000001" customHeight="1" x14ac:dyDescent="0.2">
      <c r="A83" s="37">
        <v>17</v>
      </c>
      <c r="B83" s="38" t="s">
        <v>120</v>
      </c>
      <c r="C83" s="39"/>
      <c r="F83" s="42"/>
      <c r="G83" s="39"/>
      <c r="H83" s="39"/>
      <c r="I83" s="39"/>
      <c r="J83" s="39"/>
      <c r="K83" s="39"/>
      <c r="L83" s="40"/>
    </row>
    <row r="84" spans="1:12" s="44" customFormat="1" ht="20.100000000000001" customHeight="1" x14ac:dyDescent="0.2">
      <c r="A84" s="37">
        <v>18</v>
      </c>
      <c r="B84" s="38" t="s">
        <v>12</v>
      </c>
      <c r="C84" s="39"/>
      <c r="F84" s="42"/>
      <c r="G84" s="39"/>
      <c r="H84" s="39"/>
      <c r="I84" s="39"/>
      <c r="J84" s="39"/>
      <c r="K84" s="39"/>
      <c r="L84" s="40"/>
    </row>
    <row r="85" spans="1:12" ht="20.100000000000001" customHeight="1" x14ac:dyDescent="0.2">
      <c r="A85" s="37">
        <v>19</v>
      </c>
      <c r="B85" s="38" t="s">
        <v>27</v>
      </c>
      <c r="C85" s="2"/>
      <c r="F85" s="46"/>
      <c r="G85" s="2"/>
      <c r="H85" s="2"/>
      <c r="I85" s="2"/>
      <c r="J85" s="2"/>
      <c r="K85" s="2"/>
      <c r="L85" s="47"/>
    </row>
    <row r="86" spans="1:12" ht="20.100000000000001" customHeight="1" x14ac:dyDescent="0.2">
      <c r="A86" s="37">
        <v>20</v>
      </c>
      <c r="B86" s="38" t="s">
        <v>4</v>
      </c>
      <c r="C86" s="2"/>
      <c r="D86" s="2"/>
      <c r="E86" s="2"/>
      <c r="F86" s="2"/>
      <c r="G86" s="2"/>
      <c r="H86" s="2"/>
      <c r="I86" s="2"/>
      <c r="J86" s="2"/>
      <c r="K86" s="47"/>
      <c r="L86" s="7"/>
    </row>
    <row r="87" spans="1:12" ht="20.100000000000001" customHeight="1" x14ac:dyDescent="0.2">
      <c r="A87" s="37">
        <v>21</v>
      </c>
      <c r="B87" s="38" t="s">
        <v>5</v>
      </c>
      <c r="C87" s="2"/>
      <c r="D87" s="2"/>
      <c r="E87" s="2"/>
      <c r="F87" s="2"/>
      <c r="G87" s="2"/>
      <c r="H87" s="2"/>
      <c r="I87" s="2"/>
      <c r="J87" s="3"/>
      <c r="K87" s="47"/>
      <c r="L87" s="7"/>
    </row>
    <row r="88" spans="1:12" ht="20.100000000000001" customHeight="1" x14ac:dyDescent="0.2">
      <c r="A88" s="37">
        <v>22</v>
      </c>
      <c r="B88" s="38" t="s">
        <v>24</v>
      </c>
      <c r="C88" s="2"/>
      <c r="D88" s="2"/>
      <c r="E88" s="2"/>
      <c r="F88" s="2"/>
      <c r="G88" s="2"/>
      <c r="H88" s="2"/>
      <c r="I88" s="2"/>
      <c r="J88" s="3"/>
      <c r="K88" s="47"/>
      <c r="L88" s="7"/>
    </row>
    <row r="89" spans="1:12" ht="20.100000000000001" customHeight="1" x14ac:dyDescent="0.2">
      <c r="A89" s="37">
        <v>23</v>
      </c>
      <c r="B89" s="38" t="s">
        <v>124</v>
      </c>
      <c r="C89" s="2"/>
      <c r="D89" s="2"/>
      <c r="E89" s="2"/>
      <c r="F89" s="2"/>
      <c r="G89" s="2"/>
      <c r="H89" s="2"/>
      <c r="I89" s="2"/>
      <c r="J89" s="3"/>
      <c r="K89" s="47"/>
      <c r="L89" s="7"/>
    </row>
    <row r="90" spans="1:12" s="8" customFormat="1" ht="20.100000000000001" customHeight="1" x14ac:dyDescent="0.2">
      <c r="A90" s="37"/>
      <c r="B90" s="38"/>
      <c r="C90" s="2"/>
      <c r="D90" s="2"/>
      <c r="E90" s="2"/>
      <c r="F90" s="2"/>
      <c r="G90" s="2"/>
      <c r="H90" s="2"/>
      <c r="I90" s="2"/>
      <c r="J90" s="3"/>
      <c r="K90" s="47"/>
      <c r="L90" s="2"/>
    </row>
    <row r="91" spans="1:12" ht="20.100000000000001" customHeight="1" x14ac:dyDescent="0.2">
      <c r="A91" s="37"/>
      <c r="B91" s="38"/>
      <c r="C91" s="2"/>
      <c r="D91" s="2"/>
      <c r="E91" s="2"/>
      <c r="F91" s="2"/>
      <c r="G91" s="2"/>
      <c r="H91" s="2"/>
      <c r="I91" s="2"/>
      <c r="J91" s="3"/>
      <c r="K91" s="47"/>
      <c r="L91" s="7"/>
    </row>
    <row r="92" spans="1:12" s="8" customFormat="1" ht="24.95" customHeight="1" x14ac:dyDescent="0.2">
      <c r="A92" s="2"/>
      <c r="B92" s="2"/>
      <c r="C92" s="2"/>
      <c r="D92" s="2"/>
      <c r="E92" s="2"/>
      <c r="F92" s="2"/>
      <c r="G92" s="2"/>
      <c r="H92" s="2"/>
      <c r="I92" s="2"/>
      <c r="J92" s="3"/>
      <c r="K92" s="4"/>
      <c r="L92" s="2"/>
    </row>
    <row r="93" spans="1:12" s="8" customFormat="1" ht="24.95" customHeight="1" x14ac:dyDescent="0.2">
      <c r="A93" s="2"/>
      <c r="B93" s="2"/>
      <c r="C93" s="2"/>
      <c r="D93" s="2"/>
      <c r="E93" s="2"/>
      <c r="F93" s="2"/>
      <c r="G93" s="2"/>
      <c r="H93" s="2"/>
      <c r="I93" s="2"/>
      <c r="J93" s="3"/>
      <c r="K93" s="4"/>
      <c r="L93" s="2"/>
    </row>
    <row r="94" spans="1:12" s="8" customFormat="1" ht="24.95" customHeight="1" x14ac:dyDescent="0.2">
      <c r="A94" s="2"/>
      <c r="B94" s="2"/>
      <c r="C94" s="2"/>
      <c r="D94" s="2"/>
      <c r="E94" s="2"/>
      <c r="F94" s="2"/>
      <c r="G94" s="2"/>
      <c r="H94" s="2"/>
      <c r="I94" s="2"/>
      <c r="J94" s="3"/>
      <c r="K94" s="4"/>
      <c r="L94" s="18"/>
    </row>
    <row r="95" spans="1:12" ht="24.95" customHeight="1" x14ac:dyDescent="0.2">
      <c r="A95" s="2"/>
      <c r="B95" s="2"/>
      <c r="C95" s="2"/>
      <c r="D95" s="2"/>
      <c r="E95" s="2"/>
      <c r="F95" s="2"/>
      <c r="G95" s="2"/>
      <c r="H95" s="2"/>
      <c r="I95" s="2"/>
      <c r="J95" s="3"/>
      <c r="K95" s="4"/>
      <c r="L95" s="7"/>
    </row>
    <row r="96" spans="1:12" ht="24.95" customHeight="1" x14ac:dyDescent="0.2">
      <c r="A96" s="2"/>
      <c r="B96" s="2"/>
      <c r="C96" s="2"/>
      <c r="D96" s="2"/>
      <c r="E96" s="2"/>
      <c r="F96" s="2"/>
      <c r="G96" s="2"/>
      <c r="H96" s="2"/>
      <c r="I96" s="2"/>
      <c r="J96" s="3"/>
      <c r="K96" s="4"/>
      <c r="L96" s="7"/>
    </row>
    <row r="97" spans="1:12" ht="24.95" customHeight="1" x14ac:dyDescent="0.2">
      <c r="A97" s="2"/>
      <c r="B97" s="2"/>
      <c r="C97" s="2"/>
      <c r="D97" s="2"/>
      <c r="E97" s="2"/>
      <c r="F97" s="2"/>
      <c r="G97" s="2"/>
      <c r="H97" s="2"/>
      <c r="I97" s="2"/>
      <c r="J97" s="3"/>
      <c r="K97" s="4"/>
      <c r="L97" s="7"/>
    </row>
    <row r="98" spans="1:12" s="8" customFormat="1" ht="24.95" customHeight="1" x14ac:dyDescent="0.2">
      <c r="A98" s="2"/>
      <c r="B98" s="2"/>
      <c r="C98" s="2"/>
      <c r="D98" s="2"/>
      <c r="E98" s="2"/>
      <c r="F98" s="2"/>
      <c r="G98" s="2"/>
      <c r="H98" s="2"/>
      <c r="I98" s="2"/>
      <c r="J98" s="3"/>
      <c r="K98" s="4"/>
      <c r="L98" s="2"/>
    </row>
    <row r="99" spans="1:12" s="8" customFormat="1" ht="24.95" customHeight="1" x14ac:dyDescent="0.2">
      <c r="A99" s="2"/>
      <c r="B99" s="2"/>
      <c r="C99" s="2"/>
      <c r="D99" s="2"/>
      <c r="E99" s="2"/>
      <c r="F99" s="2"/>
      <c r="G99" s="2"/>
      <c r="H99" s="2"/>
      <c r="I99" s="2"/>
      <c r="J99" s="3"/>
      <c r="K99" s="4"/>
      <c r="L99" s="2"/>
    </row>
    <row r="100" spans="1:12" ht="24.95" customHeight="1" x14ac:dyDescent="0.2">
      <c r="A100" s="2"/>
      <c r="B100" s="2"/>
      <c r="C100" s="2"/>
      <c r="D100" s="2"/>
      <c r="E100" s="2"/>
      <c r="F100" s="2"/>
      <c r="G100" s="2"/>
      <c r="H100" s="2"/>
      <c r="I100" s="2"/>
      <c r="J100" s="3"/>
      <c r="K100" s="4"/>
      <c r="L100" s="7"/>
    </row>
    <row r="101" spans="1:12" ht="24.95" customHeight="1" x14ac:dyDescent="0.2">
      <c r="A101" s="1"/>
      <c r="B101" s="1"/>
      <c r="C101" s="1"/>
      <c r="D101" s="2"/>
      <c r="E101" s="2"/>
      <c r="F101" s="2"/>
      <c r="G101" s="2"/>
      <c r="H101" s="2"/>
      <c r="I101" s="2"/>
      <c r="J101" s="3"/>
      <c r="K101" s="4"/>
      <c r="L101" s="7"/>
    </row>
    <row r="102" spans="1:12" s="8" customFormat="1" ht="24.95" customHeight="1" x14ac:dyDescent="0.2">
      <c r="A102" s="2"/>
      <c r="B102" s="2"/>
      <c r="C102" s="2"/>
      <c r="D102" s="2"/>
      <c r="E102" s="2"/>
      <c r="F102" s="2"/>
      <c r="G102" s="2"/>
      <c r="H102" s="2"/>
      <c r="I102" s="2"/>
      <c r="J102" s="3"/>
      <c r="K102" s="4"/>
      <c r="L102" s="18"/>
    </row>
    <row r="103" spans="1:12" ht="24.95" customHeight="1" x14ac:dyDescent="0.2">
      <c r="A103" s="2"/>
      <c r="B103" s="2"/>
      <c r="C103" s="2"/>
      <c r="D103" s="2"/>
      <c r="E103" s="2"/>
      <c r="F103" s="2"/>
      <c r="G103" s="2"/>
      <c r="H103" s="2"/>
      <c r="I103" s="2"/>
      <c r="J103" s="3"/>
      <c r="K103" s="4"/>
      <c r="L103" s="7"/>
    </row>
    <row r="104" spans="1:12" ht="24.95" customHeight="1" x14ac:dyDescent="0.2">
      <c r="A104" s="2"/>
      <c r="B104" s="2"/>
      <c r="C104" s="2"/>
      <c r="D104" s="2"/>
      <c r="E104" s="2"/>
      <c r="F104" s="2"/>
      <c r="G104" s="2"/>
      <c r="H104" s="2"/>
      <c r="I104" s="2"/>
      <c r="J104" s="3"/>
      <c r="K104" s="4"/>
      <c r="L104" s="7"/>
    </row>
    <row r="105" spans="1:12" ht="24.95" customHeight="1" x14ac:dyDescent="0.2">
      <c r="A105" s="2"/>
      <c r="B105" s="2"/>
      <c r="C105" s="2"/>
      <c r="D105" s="2"/>
      <c r="E105" s="2"/>
      <c r="F105" s="2"/>
      <c r="G105" s="2"/>
      <c r="H105" s="2"/>
      <c r="I105" s="2"/>
      <c r="J105" s="3"/>
      <c r="K105" s="4"/>
      <c r="L105" s="7"/>
    </row>
    <row r="106" spans="1:12" s="8" customFormat="1" ht="24.95" customHeight="1" x14ac:dyDescent="0.2">
      <c r="A106" s="2"/>
      <c r="B106" s="2"/>
      <c r="C106" s="2"/>
      <c r="D106" s="2"/>
      <c r="E106" s="2"/>
      <c r="F106" s="2"/>
      <c r="G106" s="2"/>
      <c r="H106" s="2"/>
      <c r="I106" s="2"/>
      <c r="J106" s="3"/>
      <c r="K106" s="4"/>
      <c r="L106" s="2"/>
    </row>
    <row r="107" spans="1:12" s="8" customFormat="1" ht="24.95" customHeight="1" x14ac:dyDescent="0.2">
      <c r="A107" s="2"/>
      <c r="B107" s="2"/>
      <c r="C107" s="2"/>
      <c r="D107" s="2"/>
      <c r="E107" s="2"/>
      <c r="F107" s="2"/>
      <c r="G107" s="2"/>
      <c r="H107" s="2"/>
      <c r="I107" s="2"/>
      <c r="J107" s="3"/>
      <c r="K107" s="4"/>
      <c r="L107" s="2"/>
    </row>
    <row r="108" spans="1:12" s="8" customFormat="1" ht="24.95" customHeight="1" x14ac:dyDescent="0.2">
      <c r="A108" s="2"/>
      <c r="B108" s="2"/>
      <c r="C108" s="2"/>
      <c r="D108" s="2"/>
      <c r="E108" s="2"/>
      <c r="F108" s="2"/>
      <c r="G108" s="2"/>
      <c r="H108" s="2"/>
      <c r="I108" s="2"/>
      <c r="J108" s="3"/>
      <c r="K108" s="4"/>
      <c r="L108" s="18"/>
    </row>
    <row r="109" spans="1:12" ht="24.95" customHeight="1" x14ac:dyDescent="0.2">
      <c r="A109" s="2"/>
      <c r="B109" s="2"/>
      <c r="C109" s="2"/>
      <c r="D109" s="2"/>
      <c r="E109" s="2"/>
      <c r="F109" s="2"/>
      <c r="G109" s="2"/>
      <c r="H109" s="2"/>
      <c r="I109" s="2"/>
      <c r="J109" s="3"/>
      <c r="K109" s="4"/>
      <c r="L109" s="7"/>
    </row>
    <row r="110" spans="1:12" ht="24.95" customHeight="1" x14ac:dyDescent="0.2">
      <c r="A110" s="2"/>
      <c r="B110" s="2"/>
      <c r="C110" s="2"/>
      <c r="D110" s="2"/>
      <c r="E110" s="2"/>
      <c r="F110" s="2"/>
      <c r="G110" s="2"/>
      <c r="H110" s="2"/>
      <c r="I110" s="2"/>
      <c r="J110" s="3"/>
      <c r="K110" s="4"/>
      <c r="L110" s="7"/>
    </row>
    <row r="111" spans="1:12" ht="24.95" customHeight="1" x14ac:dyDescent="0.2">
      <c r="A111" s="2"/>
      <c r="B111" s="2"/>
      <c r="C111" s="2"/>
      <c r="D111" s="2"/>
      <c r="E111" s="2"/>
      <c r="F111" s="2"/>
      <c r="G111" s="2"/>
      <c r="H111" s="2"/>
      <c r="I111" s="2"/>
      <c r="J111" s="3"/>
      <c r="K111" s="4"/>
      <c r="L111" s="7"/>
    </row>
    <row r="112" spans="1:12" s="8" customFormat="1" ht="24.95" customHeight="1" x14ac:dyDescent="0.2">
      <c r="A112" s="2"/>
      <c r="B112" s="2"/>
      <c r="C112" s="2"/>
      <c r="D112" s="2"/>
      <c r="E112" s="2"/>
      <c r="F112" s="2"/>
      <c r="G112" s="2"/>
      <c r="H112" s="2"/>
      <c r="I112" s="2"/>
      <c r="J112" s="3"/>
      <c r="K112" s="4"/>
      <c r="L112" s="2"/>
    </row>
    <row r="113" spans="1:12" s="8" customFormat="1" ht="24.95" customHeight="1" x14ac:dyDescent="0.2">
      <c r="A113" s="2"/>
      <c r="B113" s="2"/>
      <c r="C113" s="2"/>
      <c r="D113" s="2"/>
      <c r="E113" s="2"/>
      <c r="F113" s="2"/>
      <c r="G113" s="2"/>
      <c r="H113" s="2"/>
      <c r="I113" s="2"/>
      <c r="J113" s="3"/>
      <c r="K113" s="4"/>
      <c r="L113" s="2"/>
    </row>
    <row r="114" spans="1:12" ht="24.95" customHeight="1" x14ac:dyDescent="0.2">
      <c r="A114" s="2"/>
      <c r="B114" s="2"/>
      <c r="C114" s="2"/>
      <c r="D114" s="2"/>
      <c r="E114" s="2"/>
      <c r="F114" s="2"/>
      <c r="G114" s="2"/>
      <c r="H114" s="2"/>
      <c r="I114" s="2"/>
      <c r="J114" s="3"/>
      <c r="K114" s="4"/>
      <c r="L114" s="7"/>
    </row>
    <row r="115" spans="1:12" ht="24.95" customHeight="1" x14ac:dyDescent="0.2">
      <c r="A115" s="1"/>
      <c r="B115" s="1"/>
      <c r="C115" s="1"/>
      <c r="D115" s="2"/>
      <c r="E115" s="2"/>
      <c r="F115" s="2"/>
      <c r="G115" s="2"/>
      <c r="H115" s="2"/>
      <c r="I115" s="2"/>
      <c r="J115" s="3"/>
      <c r="K115" s="4"/>
      <c r="L115" s="7"/>
    </row>
    <row r="116" spans="1:12" ht="24.95" customHeight="1" x14ac:dyDescent="0.2">
      <c r="A116" s="2"/>
      <c r="B116" s="2"/>
      <c r="C116" s="2"/>
      <c r="D116" s="2"/>
      <c r="E116" s="2"/>
      <c r="F116" s="2"/>
      <c r="G116" s="2"/>
      <c r="H116" s="2"/>
      <c r="I116" s="2"/>
      <c r="J116" s="5"/>
      <c r="K116" s="6"/>
      <c r="L116" s="7"/>
    </row>
    <row r="117" spans="1:12" ht="24.95"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ht="20.100000000000001" customHeight="1" x14ac:dyDescent="0.2">
      <c r="A150" s="2"/>
      <c r="B150" s="2"/>
      <c r="C150" s="2"/>
      <c r="D150" s="2"/>
      <c r="E150" s="2"/>
      <c r="F150" s="2"/>
      <c r="G150" s="2"/>
      <c r="H150" s="2"/>
      <c r="I150" s="2"/>
      <c r="J150" s="2"/>
      <c r="K150" s="7"/>
      <c r="L150" s="7"/>
    </row>
    <row r="151" spans="1:12" ht="20.100000000000001" customHeight="1" x14ac:dyDescent="0.2">
      <c r="A151" s="2"/>
      <c r="B151" s="2"/>
      <c r="C151" s="2"/>
      <c r="D151" s="2"/>
      <c r="E151" s="2"/>
      <c r="F151" s="2"/>
      <c r="G151" s="2"/>
      <c r="H151" s="2"/>
      <c r="I151" s="2"/>
      <c r="J151" s="2"/>
      <c r="K151" s="7"/>
      <c r="L151" s="7"/>
    </row>
    <row r="152" spans="1:12" ht="20.100000000000001" customHeight="1" x14ac:dyDescent="0.2">
      <c r="A152" s="2"/>
      <c r="B152" s="2"/>
      <c r="C152" s="2"/>
      <c r="D152" s="2"/>
      <c r="E152" s="2"/>
      <c r="F152" s="2"/>
      <c r="G152" s="2"/>
      <c r="H152" s="2"/>
      <c r="I152" s="2"/>
      <c r="J152" s="2"/>
      <c r="K152" s="7"/>
      <c r="L152" s="7"/>
    </row>
    <row r="153" spans="1:12" ht="20.100000000000001" customHeight="1" x14ac:dyDescent="0.2">
      <c r="A153" s="2"/>
      <c r="B153" s="2"/>
      <c r="C153" s="2"/>
      <c r="D153" s="2"/>
      <c r="E153" s="2"/>
      <c r="F153" s="2"/>
      <c r="G153" s="2"/>
      <c r="H153" s="2"/>
      <c r="I153" s="2"/>
      <c r="J153" s="2"/>
      <c r="K153" s="7"/>
      <c r="L153" s="7"/>
    </row>
    <row r="154" spans="1:12" ht="20.100000000000001" customHeight="1" x14ac:dyDescent="0.2">
      <c r="A154" s="2"/>
      <c r="B154" s="2"/>
      <c r="C154" s="2"/>
      <c r="D154" s="2"/>
      <c r="E154" s="2"/>
      <c r="F154" s="2"/>
      <c r="G154" s="2"/>
      <c r="H154" s="2"/>
      <c r="I154" s="2"/>
      <c r="J154" s="2"/>
      <c r="K154" s="7"/>
      <c r="L154" s="7"/>
    </row>
    <row r="155" spans="1:12" ht="20.100000000000001" customHeight="1" x14ac:dyDescent="0.2">
      <c r="A155" s="2"/>
      <c r="B155" s="2"/>
      <c r="C155" s="2"/>
      <c r="D155" s="2"/>
      <c r="E155" s="2"/>
      <c r="F155" s="2"/>
      <c r="G155" s="2"/>
      <c r="H155" s="2"/>
      <c r="I155" s="2"/>
      <c r="J155" s="2"/>
      <c r="K155" s="7"/>
      <c r="L155" s="7"/>
    </row>
    <row r="156" spans="1:12" ht="20.100000000000001" customHeight="1"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row r="256" spans="1:12" x14ac:dyDescent="0.2">
      <c r="A256" s="2"/>
      <c r="B256" s="2"/>
      <c r="C256" s="2"/>
      <c r="D256" s="2"/>
      <c r="E256" s="2"/>
      <c r="F256" s="2"/>
      <c r="G256" s="2"/>
      <c r="H256" s="2"/>
      <c r="I256" s="2"/>
      <c r="J256" s="2"/>
      <c r="K256" s="7"/>
      <c r="L256" s="7"/>
    </row>
    <row r="257" spans="1:12" x14ac:dyDescent="0.2">
      <c r="A257" s="2"/>
      <c r="B257" s="2"/>
      <c r="C257" s="2"/>
      <c r="D257" s="2"/>
      <c r="E257" s="2"/>
      <c r="F257" s="2"/>
      <c r="G257" s="2"/>
      <c r="H257" s="2"/>
      <c r="I257" s="2"/>
      <c r="J257" s="2"/>
      <c r="K257" s="7"/>
      <c r="L257" s="7"/>
    </row>
    <row r="258" spans="1:12" x14ac:dyDescent="0.2">
      <c r="A258" s="2"/>
      <c r="B258" s="2"/>
      <c r="C258" s="2"/>
      <c r="D258" s="2"/>
      <c r="E258" s="2"/>
      <c r="F258" s="2"/>
      <c r="G258" s="2"/>
      <c r="H258" s="2"/>
      <c r="I258" s="2"/>
      <c r="J258" s="2"/>
      <c r="K258" s="7"/>
      <c r="L258" s="7"/>
    </row>
    <row r="259" spans="1:12" x14ac:dyDescent="0.2">
      <c r="A259" s="2"/>
      <c r="B259" s="2"/>
      <c r="C259" s="2"/>
      <c r="D259" s="2"/>
      <c r="E259" s="2"/>
      <c r="F259" s="2"/>
      <c r="G259" s="2"/>
      <c r="H259" s="2"/>
      <c r="I259" s="2"/>
      <c r="J259" s="2"/>
      <c r="K259" s="7"/>
      <c r="L259" s="7"/>
    </row>
    <row r="260" spans="1:12" x14ac:dyDescent="0.2">
      <c r="A260" s="2"/>
      <c r="B260" s="2"/>
      <c r="C260" s="2"/>
      <c r="D260" s="2"/>
      <c r="E260" s="2"/>
      <c r="F260" s="2"/>
      <c r="G260" s="2"/>
      <c r="H260" s="2"/>
      <c r="I260" s="2"/>
      <c r="J260" s="2"/>
      <c r="K260" s="7"/>
      <c r="L260" s="7"/>
    </row>
    <row r="261" spans="1:12" x14ac:dyDescent="0.2">
      <c r="A261" s="2"/>
      <c r="B261" s="2"/>
      <c r="C261" s="2"/>
      <c r="D261" s="2"/>
      <c r="E261" s="2"/>
      <c r="F261" s="2"/>
      <c r="G261" s="2"/>
      <c r="H261" s="2"/>
      <c r="I261" s="2"/>
      <c r="J261" s="2"/>
      <c r="K261" s="7"/>
      <c r="L261" s="7"/>
    </row>
  </sheetData>
  <mergeCells count="20">
    <mergeCell ref="B1:E1"/>
    <mergeCell ref="A44:K49"/>
    <mergeCell ref="H11:I11"/>
    <mergeCell ref="H12:I12"/>
    <mergeCell ref="D14:E14"/>
    <mergeCell ref="B40:K42"/>
    <mergeCell ref="B34:E34"/>
    <mergeCell ref="H34:I34"/>
    <mergeCell ref="B59:K60"/>
    <mergeCell ref="B67:K70"/>
    <mergeCell ref="A37:K37"/>
    <mergeCell ref="B33:E33"/>
    <mergeCell ref="H33:I33"/>
    <mergeCell ref="B35:E35"/>
    <mergeCell ref="H35:I35"/>
    <mergeCell ref="B36:E36"/>
    <mergeCell ref="H36:I36"/>
    <mergeCell ref="B55:K56"/>
    <mergeCell ref="B57:K58"/>
    <mergeCell ref="B53:K54"/>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89"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6" t="s">
        <v>130</v>
      </c>
    </row>
    <row r="3" spans="1:5" ht="15.75" x14ac:dyDescent="0.25">
      <c r="C3" s="70" t="s">
        <v>131</v>
      </c>
      <c r="E3" s="77"/>
    </row>
    <row r="4" spans="1:5" x14ac:dyDescent="0.2">
      <c r="C4" s="66"/>
    </row>
    <row r="5" spans="1:5" x14ac:dyDescent="0.2">
      <c r="C5" s="66"/>
    </row>
    <row r="6" spans="1:5" x14ac:dyDescent="0.2">
      <c r="C6" s="66"/>
    </row>
    <row r="7" spans="1:5" x14ac:dyDescent="0.2">
      <c r="C7" s="66"/>
    </row>
    <row r="8" spans="1:5" ht="15.75" x14ac:dyDescent="0.25">
      <c r="C8" s="70" t="s">
        <v>132</v>
      </c>
    </row>
    <row r="9" spans="1:5" x14ac:dyDescent="0.2">
      <c r="C9" s="66"/>
    </row>
    <row r="10" spans="1:5" x14ac:dyDescent="0.2">
      <c r="C10" s="66"/>
    </row>
    <row r="11" spans="1:5" x14ac:dyDescent="0.2">
      <c r="C11" s="66"/>
    </row>
    <row r="12" spans="1:5" x14ac:dyDescent="0.2">
      <c r="C12" s="66"/>
    </row>
    <row r="13" spans="1:5" ht="15.75" x14ac:dyDescent="0.25">
      <c r="C13" s="70" t="s">
        <v>133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F2" zoomScaleNormal="100" workbookViewId="0">
      <selection activeCell="K8" sqref="K8"/>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50" t="s">
        <v>48</v>
      </c>
      <c r="C1" s="50" t="s">
        <v>47</v>
      </c>
      <c r="E1" s="50" t="s">
        <v>77</v>
      </c>
      <c r="F1" s="50"/>
      <c r="H1" s="50" t="s">
        <v>37</v>
      </c>
      <c r="K1" s="50" t="s">
        <v>38</v>
      </c>
    </row>
    <row r="2" spans="1:11" ht="51" x14ac:dyDescent="0.2">
      <c r="A2" s="63" t="s">
        <v>49</v>
      </c>
      <c r="C2" s="64" t="s">
        <v>66</v>
      </c>
      <c r="E2" s="78" t="s">
        <v>134</v>
      </c>
      <c r="F2" s="51"/>
      <c r="H2" s="64" t="s">
        <v>92</v>
      </c>
      <c r="K2" s="64" t="s">
        <v>92</v>
      </c>
    </row>
    <row r="3" spans="1:11" ht="25.5" x14ac:dyDescent="0.2">
      <c r="A3" s="63" t="s">
        <v>50</v>
      </c>
      <c r="C3" s="67" t="s">
        <v>67</v>
      </c>
      <c r="E3" s="63" t="s">
        <v>78</v>
      </c>
      <c r="H3" s="7" t="s">
        <v>96</v>
      </c>
      <c r="K3" s="7" t="s">
        <v>109</v>
      </c>
    </row>
    <row r="4" spans="1:11" ht="38.25" x14ac:dyDescent="0.2">
      <c r="A4" s="63" t="s">
        <v>57</v>
      </c>
      <c r="C4" s="63" t="s">
        <v>68</v>
      </c>
      <c r="E4" s="78" t="s">
        <v>136</v>
      </c>
      <c r="H4" s="63" t="s">
        <v>107</v>
      </c>
      <c r="K4" s="63" t="s">
        <v>110</v>
      </c>
    </row>
    <row r="5" spans="1:11" ht="38.25" x14ac:dyDescent="0.2">
      <c r="A5" s="63" t="s">
        <v>51</v>
      </c>
      <c r="C5" s="51"/>
      <c r="E5" s="67" t="s">
        <v>79</v>
      </c>
      <c r="H5" s="63" t="s">
        <v>94</v>
      </c>
      <c r="K5" s="63" t="s">
        <v>94</v>
      </c>
    </row>
    <row r="6" spans="1:11" ht="38.25" x14ac:dyDescent="0.2">
      <c r="A6" s="63" t="s">
        <v>52</v>
      </c>
      <c r="C6" s="63" t="s">
        <v>69</v>
      </c>
      <c r="E6" s="51" t="s">
        <v>135</v>
      </c>
      <c r="F6" s="51"/>
      <c r="H6" s="63" t="s">
        <v>95</v>
      </c>
      <c r="K6" s="67" t="s">
        <v>111</v>
      </c>
    </row>
    <row r="7" spans="1:11" ht="38.25" x14ac:dyDescent="0.2">
      <c r="A7" s="63" t="s">
        <v>55</v>
      </c>
      <c r="C7" s="63" t="s">
        <v>70</v>
      </c>
      <c r="E7" s="51"/>
      <c r="F7" s="51"/>
      <c r="H7" s="66" t="s">
        <v>67</v>
      </c>
      <c r="J7" s="66"/>
      <c r="K7" s="66" t="s">
        <v>67</v>
      </c>
    </row>
    <row r="8" spans="1:11" ht="26.25" x14ac:dyDescent="0.25">
      <c r="A8" s="64" t="s">
        <v>56</v>
      </c>
      <c r="C8" s="51"/>
      <c r="E8" s="50" t="s">
        <v>39</v>
      </c>
      <c r="F8" s="51"/>
      <c r="H8" s="63" t="s">
        <v>93</v>
      </c>
      <c r="K8" s="51" t="s">
        <v>41</v>
      </c>
    </row>
    <row r="9" spans="1:11" ht="26.25" x14ac:dyDescent="0.25">
      <c r="A9" s="64" t="s">
        <v>58</v>
      </c>
      <c r="C9" s="50" t="s">
        <v>80</v>
      </c>
      <c r="E9" s="51" t="s">
        <v>40</v>
      </c>
      <c r="H9" s="63" t="s">
        <v>103</v>
      </c>
      <c r="K9" s="63" t="s">
        <v>113</v>
      </c>
    </row>
    <row r="10" spans="1:11" ht="25.5" x14ac:dyDescent="0.2">
      <c r="A10" s="64" t="s">
        <v>59</v>
      </c>
      <c r="C10" s="51"/>
      <c r="E10" s="51"/>
      <c r="H10" s="63" t="s">
        <v>104</v>
      </c>
    </row>
    <row r="11" spans="1:11" ht="39" x14ac:dyDescent="0.25">
      <c r="A11" s="51"/>
      <c r="C11" s="7" t="s">
        <v>72</v>
      </c>
      <c r="E11" s="50" t="s">
        <v>83</v>
      </c>
      <c r="H11" s="63" t="s">
        <v>102</v>
      </c>
      <c r="K11" s="63" t="s">
        <v>112</v>
      </c>
    </row>
    <row r="12" spans="1:11" ht="38.25" x14ac:dyDescent="0.2">
      <c r="A12" s="63" t="s">
        <v>65</v>
      </c>
      <c r="C12" s="63" t="s">
        <v>71</v>
      </c>
      <c r="E12" s="7" t="s">
        <v>98</v>
      </c>
      <c r="F12" s="51"/>
      <c r="H12" s="63" t="s">
        <v>105</v>
      </c>
      <c r="K12" s="51"/>
    </row>
    <row r="13" spans="1:11" ht="25.5" x14ac:dyDescent="0.2">
      <c r="A13" s="63"/>
      <c r="C13" s="67" t="s">
        <v>82</v>
      </c>
      <c r="E13" s="7" t="s">
        <v>84</v>
      </c>
      <c r="F13" s="51"/>
      <c r="H13" s="63" t="s">
        <v>106</v>
      </c>
    </row>
    <row r="14" spans="1:11" ht="38.25" x14ac:dyDescent="0.2">
      <c r="A14" s="64" t="s">
        <v>64</v>
      </c>
      <c r="C14" s="63" t="s">
        <v>81</v>
      </c>
      <c r="E14" s="63" t="s">
        <v>97</v>
      </c>
      <c r="H14" s="51"/>
    </row>
    <row r="15" spans="1:11" x14ac:dyDescent="0.2">
      <c r="A15" s="64"/>
      <c r="C15" s="63"/>
      <c r="E15" s="63" t="s">
        <v>85</v>
      </c>
      <c r="H15" s="51"/>
    </row>
    <row r="16" spans="1:11" ht="38.25" x14ac:dyDescent="0.2">
      <c r="C16" s="63" t="s">
        <v>100</v>
      </c>
      <c r="E16" s="63" t="s">
        <v>86</v>
      </c>
      <c r="H16" s="67" t="s">
        <v>108</v>
      </c>
    </row>
    <row r="17" spans="1:11" ht="25.5" x14ac:dyDescent="0.2">
      <c r="A17" s="63" t="s">
        <v>53</v>
      </c>
      <c r="C17" s="63" t="s">
        <v>73</v>
      </c>
      <c r="E17" s="51"/>
      <c r="K17" s="51"/>
    </row>
    <row r="18" spans="1:11" ht="26.25" x14ac:dyDescent="0.25">
      <c r="A18" s="63" t="s">
        <v>62</v>
      </c>
      <c r="C18" s="51"/>
      <c r="E18" s="50" t="s">
        <v>87</v>
      </c>
      <c r="H18" s="51"/>
    </row>
    <row r="19" spans="1:11" ht="25.5" x14ac:dyDescent="0.2">
      <c r="A19" s="64" t="s">
        <v>61</v>
      </c>
      <c r="C19" s="63" t="s">
        <v>101</v>
      </c>
      <c r="E19" s="63" t="s">
        <v>99</v>
      </c>
    </row>
    <row r="20" spans="1:11" ht="38.25" x14ac:dyDescent="0.2">
      <c r="A20" s="63" t="s">
        <v>63</v>
      </c>
      <c r="C20" s="63" t="s">
        <v>74</v>
      </c>
      <c r="E20" s="63" t="s">
        <v>88</v>
      </c>
      <c r="F20" s="51"/>
      <c r="K20" s="52"/>
    </row>
    <row r="21" spans="1:11" ht="25.5" x14ac:dyDescent="0.2">
      <c r="A21" s="63" t="s">
        <v>54</v>
      </c>
      <c r="C21" s="51"/>
      <c r="E21" s="67" t="s">
        <v>67</v>
      </c>
    </row>
    <row r="22" spans="1:11" ht="51" x14ac:dyDescent="0.2">
      <c r="A22" s="51"/>
      <c r="C22" s="68" t="s">
        <v>75</v>
      </c>
      <c r="E22" s="63" t="s">
        <v>89</v>
      </c>
      <c r="K22" s="53"/>
    </row>
    <row r="23" spans="1:11" ht="51" x14ac:dyDescent="0.2">
      <c r="A23" s="65" t="s">
        <v>60</v>
      </c>
      <c r="C23" s="67" t="s">
        <v>76</v>
      </c>
      <c r="E23" s="63" t="s">
        <v>90</v>
      </c>
    </row>
    <row r="24" spans="1:11" x14ac:dyDescent="0.2">
      <c r="A24" s="63"/>
      <c r="C24" s="51"/>
      <c r="E24" s="63" t="s">
        <v>91</v>
      </c>
    </row>
    <row r="25" spans="1:11" x14ac:dyDescent="0.2">
      <c r="A25" s="51"/>
      <c r="C25" s="51"/>
      <c r="E25" s="51"/>
      <c r="H25" s="51"/>
    </row>
    <row r="26" spans="1:11" x14ac:dyDescent="0.2">
      <c r="A26" s="63"/>
      <c r="C26" s="51"/>
      <c r="E26" s="51"/>
    </row>
    <row r="27" spans="1:11" x14ac:dyDescent="0.2">
      <c r="A27" s="51"/>
      <c r="C27" s="51"/>
      <c r="E27" s="51"/>
    </row>
    <row r="28" spans="1:11" x14ac:dyDescent="0.2">
      <c r="A28" s="51"/>
      <c r="E28" s="51"/>
    </row>
    <row r="29" spans="1:11" x14ac:dyDescent="0.2">
      <c r="A29" s="51"/>
      <c r="C29" s="51"/>
      <c r="E29" s="51"/>
      <c r="H29" s="51"/>
    </row>
    <row r="30" spans="1:11" x14ac:dyDescent="0.2">
      <c r="A30" s="51"/>
      <c r="C30" s="51"/>
      <c r="E30" s="51"/>
    </row>
    <row r="31" spans="1:11" x14ac:dyDescent="0.2">
      <c r="A31" s="51"/>
      <c r="C31" s="51"/>
      <c r="E31" s="51"/>
      <c r="H31" s="51"/>
    </row>
    <row r="32" spans="1:11" x14ac:dyDescent="0.2">
      <c r="A32" s="51"/>
      <c r="C32" s="51"/>
      <c r="E32" s="51"/>
    </row>
    <row r="33" spans="1:8" ht="61.5" customHeight="1" x14ac:dyDescent="0.2">
      <c r="A33" s="51"/>
      <c r="C33" s="51"/>
      <c r="E33" s="51"/>
      <c r="H33" s="51"/>
    </row>
    <row r="34" spans="1:8" x14ac:dyDescent="0.2">
      <c r="A34" s="51"/>
      <c r="C34" s="51"/>
      <c r="E34" s="51"/>
    </row>
    <row r="35" spans="1:8" x14ac:dyDescent="0.2">
      <c r="A35" s="51"/>
      <c r="C35" s="51"/>
      <c r="E35" s="51"/>
      <c r="H35" s="51"/>
    </row>
    <row r="36" spans="1:8" x14ac:dyDescent="0.2">
      <c r="A36" s="51"/>
      <c r="C36" s="51"/>
      <c r="E36" s="51"/>
    </row>
    <row r="37" spans="1:8" x14ac:dyDescent="0.2">
      <c r="A37" s="51"/>
      <c r="C37" s="51"/>
      <c r="E37" s="51"/>
    </row>
    <row r="38" spans="1:8" x14ac:dyDescent="0.2">
      <c r="A38" s="51"/>
      <c r="C38" s="51"/>
      <c r="E38" s="51"/>
    </row>
    <row r="39" spans="1:8" x14ac:dyDescent="0.2">
      <c r="A39" s="51"/>
      <c r="C39" s="51"/>
      <c r="E39" s="51"/>
    </row>
    <row r="40" spans="1:8" x14ac:dyDescent="0.2">
      <c r="E40" s="51"/>
    </row>
    <row r="41" spans="1:8" x14ac:dyDescent="0.2">
      <c r="E41" s="51"/>
    </row>
    <row r="42" spans="1:8" x14ac:dyDescent="0.2">
      <c r="E42" s="51"/>
    </row>
    <row r="43" spans="1:8" x14ac:dyDescent="0.2">
      <c r="E43" s="51"/>
    </row>
    <row r="44" spans="1:8" x14ac:dyDescent="0.2">
      <c r="E44" s="51"/>
    </row>
    <row r="45" spans="1:8" x14ac:dyDescent="0.2">
      <c r="E45" s="51"/>
    </row>
    <row r="46" spans="1:8" x14ac:dyDescent="0.2">
      <c r="E46" s="51"/>
    </row>
    <row r="47" spans="1:8" x14ac:dyDescent="0.2">
      <c r="E47" s="51"/>
    </row>
    <row r="48" spans="1:8" x14ac:dyDescent="0.2">
      <c r="E48" s="51"/>
    </row>
    <row r="49" spans="1:5" x14ac:dyDescent="0.2">
      <c r="E49" s="51"/>
    </row>
    <row r="50" spans="1:5" x14ac:dyDescent="0.2">
      <c r="E50" s="51"/>
    </row>
    <row r="51" spans="1:5" x14ac:dyDescent="0.2">
      <c r="E51" s="51"/>
    </row>
    <row r="52" spans="1:5" x14ac:dyDescent="0.2">
      <c r="E52" s="51"/>
    </row>
    <row r="53" spans="1:5" x14ac:dyDescent="0.2">
      <c r="E53" s="51"/>
    </row>
    <row r="61" spans="1:5" x14ac:dyDescent="0.2">
      <c r="A61" s="51"/>
      <c r="C61" s="51"/>
    </row>
    <row r="62" spans="1:5" x14ac:dyDescent="0.2">
      <c r="A62" s="51"/>
      <c r="C62" s="51"/>
    </row>
    <row r="63" spans="1:5" x14ac:dyDescent="0.2">
      <c r="A63" s="51"/>
      <c r="C63" s="51"/>
    </row>
    <row r="64" spans="1:5" x14ac:dyDescent="0.2">
      <c r="A64" s="51"/>
      <c r="C64" s="51"/>
    </row>
    <row r="65" spans="1:3" x14ac:dyDescent="0.2">
      <c r="A65" s="51"/>
      <c r="C65" s="51"/>
    </row>
    <row r="66" spans="1:3" x14ac:dyDescent="0.2">
      <c r="A66" s="51"/>
      <c r="C66" s="51"/>
    </row>
    <row r="67" spans="1:3" x14ac:dyDescent="0.2">
      <c r="A67" s="51"/>
      <c r="C67" s="51"/>
    </row>
    <row r="68" spans="1:3" x14ac:dyDescent="0.2">
      <c r="A68" s="51"/>
      <c r="C68" s="51"/>
    </row>
    <row r="69" spans="1:3" x14ac:dyDescent="0.2">
      <c r="A69" s="51"/>
      <c r="C69" s="51"/>
    </row>
    <row r="70" spans="1:3" x14ac:dyDescent="0.2">
      <c r="A70" s="51"/>
      <c r="C70" s="51"/>
    </row>
    <row r="71" spans="1:3" x14ac:dyDescent="0.2">
      <c r="A71" s="51"/>
      <c r="C71" s="51"/>
    </row>
    <row r="72" spans="1:3" x14ac:dyDescent="0.2">
      <c r="A72" s="51"/>
      <c r="C72" s="51"/>
    </row>
    <row r="73" spans="1:3" x14ac:dyDescent="0.2">
      <c r="A73" s="51"/>
      <c r="C73" s="51"/>
    </row>
    <row r="74" spans="1:3" x14ac:dyDescent="0.2">
      <c r="A74" s="51"/>
      <c r="C74" s="51"/>
    </row>
    <row r="75" spans="1:3" x14ac:dyDescent="0.2">
      <c r="A75" s="51"/>
      <c r="C75" s="5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02efe21aa39142912c96f0cd7812fd0c">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c441a69503ebd4a25d2199cbeaef4aac"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9F1FC3-4713-4A51-A059-7181AC483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Model</vt:lpstr>
      <vt:lpstr>Model CONFIRM</vt:lpstr>
      <vt:lpstr>Production</vt:lpstr>
      <vt:lpstr>Internal Team Notes</vt:lpstr>
      <vt:lpstr>WT Glossary</vt:lpstr>
      <vt:lpstr>Model!Print_Area</vt:lpstr>
      <vt:lpstr>'Model CONFIRM'!Print_Area</vt:lpstr>
      <vt:lpstr>Production!Print_Area</vt:lpstr>
      <vt:lpstr>Model!Print_Titles</vt:lpstr>
      <vt:lpstr>'Model CONFIRM'!Print_Titles</vt:lpstr>
      <vt:lpstr>Production!Print_Titles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Kelly Caldwell</cp:lastModifiedBy>
  <cp:lastPrinted>2025-12-11T00:42:53Z</cp:lastPrinted>
  <dcterms:created xsi:type="dcterms:W3CDTF">2002-04-08T18:22:24Z</dcterms:created>
  <dcterms:modified xsi:type="dcterms:W3CDTF">2025-12-15T19:41:36Z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