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792 Camp Big Fish School Shades/01. Quotes/Proposals/"/>
    </mc:Choice>
  </mc:AlternateContent>
  <xr:revisionPtr revIDLastSave="19" documentId="8_{3C258DD2-E61F-4447-B32A-D0E3DDDE9A18}" xr6:coauthVersionLast="47" xr6:coauthVersionMax="47" xr10:uidLastSave="{6BB0D3F5-BCB3-4605-8E07-519B34F3737C}"/>
  <bookViews>
    <workbookView xWindow="-120" yWindow="-120" windowWidth="29040" windowHeight="15720" activeTab="1" xr2:uid="{00000000-000D-0000-FFFF-FFFF00000000}"/>
  </bookViews>
  <sheets>
    <sheet name="Bid Form" sheetId="13" r:id="rId1"/>
    <sheet name="SOV RWP" sheetId="24" r:id="rId2"/>
    <sheet name="SOV Newton" sheetId="30" r:id="rId3"/>
    <sheet name="Glossary" sheetId="25" r:id="rId4"/>
    <sheet name="WT Description" sheetId="26" r:id="rId5"/>
    <sheet name="Products" sheetId="27" r:id="rId6"/>
  </sheets>
  <definedNames>
    <definedName name="_xlnm.Print_Area" localSheetId="0">'Bid Form'!$B$1:$J$48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2" i="24" l="1"/>
  <c r="P21" i="30"/>
  <c r="M21" i="30"/>
  <c r="H21" i="30"/>
  <c r="J21" i="30" s="1"/>
  <c r="L20" i="30"/>
  <c r="P20" i="30" s="1"/>
  <c r="H20" i="30"/>
  <c r="J20" i="30" s="1"/>
  <c r="L19" i="30"/>
  <c r="P19" i="30" s="1"/>
  <c r="J19" i="30"/>
  <c r="H19" i="30"/>
  <c r="L18" i="30"/>
  <c r="M18" i="30" s="1"/>
  <c r="H18" i="30"/>
  <c r="J18" i="30" s="1"/>
  <c r="M17" i="30"/>
  <c r="A17" i="30"/>
  <c r="P17" i="30" s="1"/>
  <c r="R16" i="30"/>
  <c r="P16" i="30"/>
  <c r="R15" i="30"/>
  <c r="P15" i="30"/>
  <c r="M15" i="30"/>
  <c r="G15" i="30"/>
  <c r="H15" i="30" s="1"/>
  <c r="R14" i="30"/>
  <c r="P14" i="30"/>
  <c r="M14" i="30"/>
  <c r="G14" i="30" s="1"/>
  <c r="H14" i="30" s="1"/>
  <c r="R13" i="30"/>
  <c r="P13" i="30"/>
  <c r="M13" i="30"/>
  <c r="G13" i="30" s="1"/>
  <c r="H13" i="30" s="1"/>
  <c r="R12" i="30"/>
  <c r="P12" i="30"/>
  <c r="M12" i="30"/>
  <c r="G12" i="30" s="1"/>
  <c r="H12" i="30" s="1"/>
  <c r="A1" i="30"/>
  <c r="A17" i="24"/>
  <c r="R14" i="24"/>
  <c r="P14" i="24"/>
  <c r="M14" i="24"/>
  <c r="G14" i="24" s="1"/>
  <c r="H14" i="24" s="1"/>
  <c r="R13" i="24"/>
  <c r="P13" i="24"/>
  <c r="M13" i="24"/>
  <c r="G13" i="24" s="1"/>
  <c r="H13" i="24" s="1"/>
  <c r="L20" i="24"/>
  <c r="L19" i="24"/>
  <c r="L18" i="24"/>
  <c r="N1" i="30" l="1"/>
  <c r="O2" i="30" s="1"/>
  <c r="O3" i="30" s="1"/>
  <c r="O4" i="30" s="1"/>
  <c r="I14" i="30"/>
  <c r="J14" i="30" s="1"/>
  <c r="I15" i="30"/>
  <c r="J15" i="30" s="1"/>
  <c r="I12" i="30"/>
  <c r="J12" i="30" s="1"/>
  <c r="I13" i="30"/>
  <c r="J13" i="30"/>
  <c r="H17" i="30"/>
  <c r="J17" i="30" s="1"/>
  <c r="P18" i="30"/>
  <c r="M19" i="30"/>
  <c r="R11" i="30"/>
  <c r="M20" i="30"/>
  <c r="I14" i="24"/>
  <c r="J14" i="24" s="1"/>
  <c r="I13" i="24"/>
  <c r="J13" i="24" s="1"/>
  <c r="M15" i="24"/>
  <c r="G15" i="24" s="1"/>
  <c r="H15" i="24" s="1"/>
  <c r="I15" i="24" s="1"/>
  <c r="J15" i="24" s="1"/>
  <c r="R15" i="24"/>
  <c r="P15" i="24"/>
  <c r="J22" i="30" l="1"/>
  <c r="Q7" i="30"/>
  <c r="H15" i="13"/>
  <c r="H14" i="13"/>
  <c r="I9" i="13"/>
  <c r="T11" i="30" l="1"/>
  <c r="S11" i="30"/>
  <c r="P18" i="24"/>
  <c r="P19" i="24"/>
  <c r="P20" i="24"/>
  <c r="P21" i="24"/>
  <c r="P17" i="24"/>
  <c r="M19" i="24"/>
  <c r="M20" i="24"/>
  <c r="M21" i="24"/>
  <c r="H21" i="24" s="1"/>
  <c r="M18" i="24"/>
  <c r="M17" i="24"/>
  <c r="I11" i="13"/>
  <c r="A1" i="24" l="1"/>
  <c r="R16" i="24"/>
  <c r="R12" i="24"/>
  <c r="P12" i="24"/>
  <c r="H18" i="24"/>
  <c r="P16" i="24"/>
  <c r="J21" i="24"/>
  <c r="H20" i="24"/>
  <c r="H19" i="24"/>
  <c r="H17" i="24"/>
  <c r="M12" i="24"/>
  <c r="G12" i="24" s="1"/>
  <c r="H12" i="24" s="1"/>
  <c r="I12" i="24" s="1"/>
  <c r="J12" i="24" s="1"/>
  <c r="J20" i="24" l="1"/>
  <c r="J19" i="24"/>
  <c r="J18" i="24"/>
  <c r="J17" i="24"/>
  <c r="N1" i="24"/>
  <c r="O2" i="24" s="1"/>
  <c r="O3" i="24" s="1"/>
  <c r="O4" i="24" s="1"/>
  <c r="R11" i="24" l="1"/>
  <c r="J22" i="24" l="1"/>
  <c r="J23" i="13" s="1"/>
  <c r="Q7" i="24"/>
  <c r="S11" i="24" s="1"/>
  <c r="T11" i="24" l="1"/>
</calcChain>
</file>

<file path=xl/sharedStrings.xml><?xml version="1.0" encoding="utf-8"?>
<sst xmlns="http://schemas.openxmlformats.org/spreadsheetml/2006/main" count="305" uniqueCount="202">
  <si>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</si>
  <si>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</si>
  <si>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</si>
  <si>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</si>
  <si>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</si>
  <si>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</si>
  <si>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</si>
  <si>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</si>
  <si>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</si>
  <si>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</si>
  <si>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</si>
  <si>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</si>
  <si>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</si>
  <si>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 xml:space="preserve">Attn: 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</si>
  <si>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</si>
  <si>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</si>
  <si>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</si>
  <si>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</si>
  <si>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</si>
  <si>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</si>
  <si>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</si>
  <si>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</si>
  <si>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Tax:</t>
  </si>
  <si>
    <t>Margin</t>
  </si>
  <si>
    <t>Cost</t>
  </si>
  <si>
    <t>Cost:</t>
  </si>
  <si>
    <t>Gross Margin: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</si>
  <si>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</si>
  <si>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</si>
  <si>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</si>
  <si>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</si>
  <si>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</si>
  <si>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</si>
  <si>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</si>
  <si>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</si>
  <si>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Estimator</t>
  </si>
  <si>
    <t>122413 Roller Shades</t>
  </si>
  <si>
    <t>Width</t>
  </si>
  <si>
    <t>Height</t>
  </si>
  <si>
    <t>Freight Budget</t>
  </si>
  <si>
    <t>Ext Cost</t>
  </si>
  <si>
    <t>Total Cost Budget</t>
  </si>
  <si>
    <t>Net Profit</t>
  </si>
  <si>
    <t>Net Margin</t>
  </si>
  <si>
    <t>Total Revenue</t>
  </si>
  <si>
    <t>Projections</t>
  </si>
  <si>
    <t>Single Manual Shade Installation</t>
  </si>
  <si>
    <t>Sq Footage</t>
  </si>
  <si>
    <t>Notes:</t>
  </si>
  <si>
    <t>Manual Bead Chain Clutch Operated Control</t>
  </si>
  <si>
    <t>Location</t>
  </si>
  <si>
    <t>Terms &amp; Conditions:</t>
  </si>
  <si>
    <t>Read Window Products, LLC</t>
  </si>
  <si>
    <t>In the event of tax exempt status, a resale certificate must be included with the Purchase Order / Contract.</t>
  </si>
  <si>
    <t>-</t>
  </si>
  <si>
    <t>Measure Trip Charge Budget                                                                           (Mileage, Time, Lodging &amp; Per Diem)</t>
  </si>
  <si>
    <t>Install Trip Charge Budget                                                                           (Mileage, Time, Lodging &amp; Per Diem)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</si>
  <si>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</si>
  <si>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</si>
  <si>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</si>
  <si>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</si>
  <si>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</si>
  <si>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Installation Time (based on 2 man crew)</t>
  </si>
  <si>
    <t># per Day</t>
  </si>
  <si>
    <t>Budget Install Labor Rates (cost)</t>
  </si>
  <si>
    <t>Gross Product &amp; Install Margin Structure</t>
  </si>
  <si>
    <t>Horizontal Louver Blinds</t>
  </si>
  <si>
    <t>Single Manual Roller Shades w/Fascia</t>
  </si>
  <si>
    <t>Product &amp; Install Value</t>
  </si>
  <si>
    <t>Dual Manual Roller Shades 2/Fascia</t>
  </si>
  <si>
    <t>&lt; $5,000</t>
  </si>
  <si>
    <t>No Bid</t>
  </si>
  <si>
    <t>Recessed Pocket</t>
  </si>
  <si>
    <t>$3/ft</t>
  </si>
  <si>
    <t>$5,000 - $10,000</t>
  </si>
  <si>
    <t>Single Motorized Shade Band w/Fascia</t>
  </si>
  <si>
    <t>$10,000 - $15,000</t>
  </si>
  <si>
    <t>Dual Motorized Shade w/Fascia</t>
  </si>
  <si>
    <t>ask David</t>
  </si>
  <si>
    <t>$15,000 - $25,000</t>
  </si>
  <si>
    <t>Cubicle Curtains w/ Tracks</t>
  </si>
  <si>
    <t>&gt;$25,000</t>
  </si>
  <si>
    <t>ask David or Wes</t>
  </si>
  <si>
    <t>Shutters</t>
  </si>
  <si>
    <t>*** Above to be used as guide on product &amp; required install for all manually operated product (NOT MOTORIZED)</t>
  </si>
  <si>
    <t>Product Descriptions:</t>
  </si>
  <si>
    <t>Single Manual Clutch Rolle Shade w/ Fascia</t>
  </si>
  <si>
    <t>Dual Manual Clutch Roller Shade w/ Fascia</t>
  </si>
  <si>
    <t>Single Motorized Roller Shade w/ Fascia</t>
  </si>
  <si>
    <t>Dual Motorized Roller Shade w/ Fascia</t>
  </si>
  <si>
    <t>120v Motorized Operation</t>
  </si>
  <si>
    <t>Battery Powered Operation</t>
  </si>
  <si>
    <t>120v Wall Switch Control</t>
  </si>
  <si>
    <t>Low Voltage Wall Switch Control</t>
  </si>
  <si>
    <t>2" Faux Wood Horizontal Louver Blinds</t>
  </si>
  <si>
    <t>Miscellaneous Notes to be included on Bids:</t>
  </si>
  <si>
    <t>*** Recessed mount roller shades will required continuous &amp; level wood blocking. Blocking to be provided by OTHERS.</t>
  </si>
  <si>
    <t>*** Motorized roller shades will required 120v power. All electrical (line voltage &amp; low voltage) to be provided by OTHERS.</t>
  </si>
  <si>
    <t>*** Trip charges included for budgetary purposes only and are subject to change upon issue of construction schedule.</t>
  </si>
  <si>
    <t>*** Extra materials NOT included in above pricing.</t>
  </si>
  <si>
    <t>*** Installation based on fastening shades to aluminum window system. Any change in mount substrate or location is subject to surcharge.</t>
  </si>
  <si>
    <t>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</si>
  <si>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Low voltage wall switch control provided in above scope. System will be capable of individual &amp; group shade control.</t>
  </si>
  <si>
    <t>Ceiling mount wood blocking is to be provided by others at WT-1. Product quoted per spec. Plans &amp; Wall Section details do not show a recessed pocket, but it will be required by OTHERS to hide electrical &amp; mount hardware.</t>
  </si>
  <si>
    <t xml:space="preserve">5% Extra Materials are NOT included in above quote. Window treatments are Custom ordered and 5% / 2 additional working units of each size supplied is not a cost effective or feasible approach. </t>
  </si>
  <si>
    <t>Blinds</t>
  </si>
  <si>
    <t>Roller Shades</t>
  </si>
  <si>
    <t>Custom 2" Vinyl Blinds, Standard Valance, Standard Controls (Cord Lift - Cord Tilt)</t>
  </si>
  <si>
    <t>Custom Motorized Roller Shade w/ Fascia</t>
  </si>
  <si>
    <t>Custom FR Rated Plantation Shutters, 3.5" Louvers,  LFrame, Std Tilt, Outside Mount</t>
  </si>
  <si>
    <t>Custom Ultravue 2" Faux Wood Blinds, Standard Options and Controls</t>
  </si>
  <si>
    <t>Custom Single Roller Shades w/ Fascia, Manual Bead Chain Clutch Operated Control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</si>
  <si>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</si>
  <si>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</si>
  <si>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Roller Shade w/ Front/Back Fascia, Light 
Blocking Side/Bottom Channels, Manual Clutch
Operation, Inside Mount Fabric: Avila Twilight 0% / TBD</t>
  </si>
  <si>
    <t>Custom Roller Shade w/ Fascia, Light Blocking Side.Bottom Channels, Manual Clutch Operation, Inside Mount</t>
  </si>
  <si>
    <t>Custom 1" Aluminum Horizontal Louver Blinds.  Manual Cord Lift &amp; Wand Tilt Control.</t>
  </si>
  <si>
    <t>Custom Roller Shade w/ Fascia, Light Blocking Side/Bottom Channels, Manual Clutch Operation, Outside Mount</t>
  </si>
  <si>
    <t>Custom Sheer Roller Shade, Manual Clutch  Operation, Inside Mount</t>
  </si>
  <si>
    <t>Custom Hunter Douglas Dual Roller Shades w/ Fascia, Light Blocking Side/Sill Channels, 110v Motorized Operation</t>
  </si>
  <si>
    <t>Custom Dual Coupled Roller Shade, Recess Mount, RS485 Motorized Operation, Third Party Control Light Blocking Side Channels for Above Custom 10 x 5.125 Steel Pocket for Zigbee to Digital Motor Interface for aboveAbove</t>
  </si>
  <si>
    <t>Custom Dual Roller Shade w/ Fascia, Side and Sill Channels Manual Bead Chain Clutch Control Custom FR Rated PVC Plantation Shutter, 2.5" Louvers, Std Tilt Control, Inside Mount</t>
  </si>
  <si>
    <t>Custom Blackout Roller Shade, Battery Powered Motorized Operation, Wall Switch Control, Outside Mount</t>
  </si>
  <si>
    <t>I/O AC Motorized Flexshade Roller Shades w/ Wall Clip - Closure Panel</t>
  </si>
  <si>
    <t>Manufacturer</t>
  </si>
  <si>
    <t>Caco</t>
  </si>
  <si>
    <t>Draper</t>
  </si>
  <si>
    <t>Levolor</t>
  </si>
  <si>
    <t>Lutron</t>
  </si>
  <si>
    <t>Mecho</t>
  </si>
  <si>
    <t>Norman</t>
  </si>
  <si>
    <t>Spring Window Fashions</t>
  </si>
  <si>
    <t>Hunter Douglas</t>
  </si>
  <si>
    <t>Sales Rep</t>
  </si>
  <si>
    <t>Ross Rhodes</t>
  </si>
  <si>
    <t>Mark Gleeson</t>
  </si>
  <si>
    <t>Jason Lee</t>
  </si>
  <si>
    <t>Cherie Simmons</t>
  </si>
  <si>
    <t>Mark Atwood</t>
  </si>
  <si>
    <t>Eric Lake</t>
  </si>
  <si>
    <t>Contact Info.</t>
  </si>
  <si>
    <t>debbie@cacoinc.com</t>
  </si>
  <si>
    <t>rrhodes@draperinc.om</t>
  </si>
  <si>
    <t>commercial.quotes@levolor.com</t>
  </si>
  <si>
    <t>jnlee@lutron.com</t>
  </si>
  <si>
    <t>cherie.simmons@mechoshade.com</t>
  </si>
  <si>
    <t>marka@normanusa.com</t>
  </si>
  <si>
    <t>eric.lake@springwindowfashions.com</t>
  </si>
  <si>
    <t>carolyn@cacoinc.com</t>
  </si>
  <si>
    <t>www.draperonline.com</t>
  </si>
  <si>
    <t>mark.gleeson@levolor.com</t>
  </si>
  <si>
    <t>484-264-3798</t>
  </si>
  <si>
    <t>718-729-2020</t>
  </si>
  <si>
    <t>www.normanusa.com</t>
  </si>
  <si>
    <t>contractquotes@springswindowfashions.com</t>
  </si>
  <si>
    <t>conley@cacoinc.com</t>
  </si>
  <si>
    <t>www.lutron.com</t>
  </si>
  <si>
    <t>www.mechoshade.cm</t>
  </si>
  <si>
    <t>contractsales@normanusa.com</t>
  </si>
  <si>
    <t>Acct #</t>
  </si>
  <si>
    <t>M82568</t>
  </si>
  <si>
    <t>Products</t>
  </si>
  <si>
    <t>Manual Single Roller Shades</t>
  </si>
  <si>
    <t>Metal Blinds</t>
  </si>
  <si>
    <t>Manual Dual Roller Shades</t>
  </si>
  <si>
    <t>Vinyl Blinds</t>
  </si>
  <si>
    <t>Motorized Single Roller Shades</t>
  </si>
  <si>
    <t>Shades</t>
  </si>
  <si>
    <t>Motorized Dual Roller Shades</t>
  </si>
  <si>
    <t>2" Faux Wood Blinds</t>
  </si>
  <si>
    <t>Composite (EverWood)Blinds</t>
  </si>
  <si>
    <t>Hardwood Blinds</t>
  </si>
  <si>
    <t>Graber Lake Forest Faux Wood Blinds</t>
  </si>
  <si>
    <t>Manual Roller Shades</t>
  </si>
  <si>
    <t>Dual Manual Roller Shades</t>
  </si>
  <si>
    <t>Installation of manual roller shade based on fastening shades to aluminum window system. Any change in mount substrate or location is subject to surcharge.</t>
  </si>
  <si>
    <t xml:space="preserve">David Storm </t>
  </si>
  <si>
    <t>dstorm@readwindow.com</t>
  </si>
  <si>
    <t xml:space="preserve">Payment Terms: 100% Prepayment for orders total less than $5K and 50% deposit for orders more than $5K. Balance due of Completed Production and/or Services Rendered. </t>
  </si>
  <si>
    <t>30 days of the above date.</t>
  </si>
  <si>
    <r>
      <t>Delivery approximately</t>
    </r>
    <r>
      <rPr>
        <b/>
        <sz val="11"/>
        <rFont val="Garamond"/>
        <family val="1"/>
      </rPr>
      <t xml:space="preserve"> 4 to 6 weeks </t>
    </r>
    <r>
      <rPr>
        <sz val="11"/>
        <rFont val="Garamond"/>
        <family val="1"/>
      </rPr>
      <t>from receipt of purchase order &amp; all field measurements</t>
    </r>
  </si>
  <si>
    <t>423-240-2197</t>
  </si>
  <si>
    <t>RWP Shades no fascia (Exposed Roller)</t>
  </si>
  <si>
    <t>RWP Single Manual Roller shade w/exposed Fabric Roller</t>
  </si>
  <si>
    <t>Hardware Finish: Black</t>
  </si>
  <si>
    <t>25-792</t>
  </si>
  <si>
    <t>Big Fish School</t>
  </si>
  <si>
    <t>Ooltewah TN</t>
  </si>
  <si>
    <t>Classrooms</t>
  </si>
  <si>
    <t>Fabric: Halden 1% Openness                                                                                                                   Color: Black/White</t>
  </si>
  <si>
    <t>Office 1</t>
  </si>
  <si>
    <t>Office 2</t>
  </si>
  <si>
    <t>Office Area Hall</t>
  </si>
  <si>
    <t>Fabric: Halden 3% Openness                                                                                                                   Color: Black/White</t>
  </si>
  <si>
    <t>Classroom Fabric: Halden Twill 1% Openness - Color: Black/White</t>
  </si>
  <si>
    <t>Office Area Fabric: Halden Twill 3% Openness - Color: Black/White</t>
  </si>
  <si>
    <t>Total w/TAX</t>
  </si>
  <si>
    <t xml:space="preserve">Sales Tax, Freight &amp; Installation included </t>
  </si>
  <si>
    <t>25-792 (With Tax)</t>
  </si>
  <si>
    <t>Estimate For:  Chain Drive Shades (No Fascia)</t>
  </si>
  <si>
    <t>Camp Big Fish School</t>
  </si>
  <si>
    <t>PH: 423-240-2197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</si>
</sst>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1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1"/>
      <name val="Garamond"/>
      <family val="1"/>
    </font>
    <font>
      <u/>
      <sz val="11"/>
      <name val="Garamond"/>
      <family val="1"/>
    </font>
    <font>
      <sz val="11"/>
      <name val="Estrangelo Edessa"/>
      <family val="4"/>
    </font>
    <font>
      <sz val="10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sz val="8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164" fontId="3" fillId="0" borderId="0" xfId="0" quotePrefix="1" applyNumberFormat="1" applyFont="1" applyAlignment="1">
      <alignment horizontal="center"/>
    </xf>
    <xf numFmtId="9" fontId="3" fillId="0" borderId="0" xfId="0" applyNumberFormat="1" applyFont="1" applyAlignment="1">
      <alignment horizontal="right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7" fillId="0" borderId="0" xfId="0" applyNumberFormat="1" applyFont="1"/>
    <xf numFmtId="44" fontId="15" fillId="0" borderId="0" xfId="0" applyNumberFormat="1" applyFont="1"/>
    <xf numFmtId="0" fontId="18" fillId="0" borderId="13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165" fontId="15" fillId="0" borderId="14" xfId="0" applyNumberFormat="1" applyFont="1" applyBorder="1" applyAlignment="1">
      <alignment horizontal="center"/>
    </xf>
    <xf numFmtId="165" fontId="7" fillId="0" borderId="15" xfId="3" applyNumberFormat="1" applyFont="1" applyFill="1" applyBorder="1"/>
    <xf numFmtId="0" fontId="5" fillId="0" borderId="0" xfId="0" applyFont="1"/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0" borderId="12" xfId="1" applyFont="1" applyFill="1" applyBorder="1"/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44" fontId="20" fillId="0" borderId="0" xfId="0" applyNumberFormat="1" applyFont="1"/>
    <xf numFmtId="1" fontId="3" fillId="0" borderId="0" xfId="0" applyNumberFormat="1" applyFont="1" applyAlignment="1">
      <alignment horizontal="left" indent="2"/>
    </xf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5" fillId="0" borderId="10" xfId="1" applyFont="1" applyFill="1" applyBorder="1" applyAlignment="1">
      <alignment horizontal="right"/>
    </xf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7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" fillId="0" borderId="0" xfId="0" applyFont="1"/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44" fontId="5" fillId="0" borderId="18" xfId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8" xfId="6" applyNumberFormat="1" applyFont="1" applyFill="1" applyBorder="1" applyAlignment="1">
      <alignment horizontal="center"/>
    </xf>
    <xf numFmtId="0" fontId="22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44" fontId="1" fillId="0" borderId="0" xfId="1" applyFont="1" applyBorder="1" applyAlignment="1">
      <alignment horizontal="center"/>
    </xf>
    <xf numFmtId="0" fontId="4" fillId="0" borderId="0" xfId="5" applyFill="1" applyBorder="1" applyAlignment="1" applyProtection="1">
      <alignment horizontal="left"/>
    </xf>
    <xf numFmtId="0" fontId="2" fillId="0" borderId="1" xfId="0" applyFont="1" applyBorder="1"/>
    <xf numFmtId="44" fontId="23" fillId="0" borderId="0" xfId="1" applyFont="1"/>
    <xf numFmtId="44" fontId="1" fillId="0" borderId="0" xfId="1" applyFont="1"/>
    <xf numFmtId="44" fontId="0" fillId="0" borderId="0" xfId="1" applyFont="1"/>
    <xf numFmtId="0" fontId="24" fillId="0" borderId="0" xfId="0" applyFont="1"/>
    <xf numFmtId="9" fontId="1" fillId="0" borderId="0" xfId="6" applyFont="1"/>
    <xf numFmtId="0" fontId="25" fillId="0" borderId="0" xfId="0" applyFont="1" applyAlignment="1">
      <alignment horizontal="left"/>
    </xf>
    <xf numFmtId="0" fontId="26" fillId="0" borderId="0" xfId="0" applyFont="1"/>
    <xf numFmtId="44" fontId="26" fillId="0" borderId="0" xfId="1" applyFont="1"/>
    <xf numFmtId="0" fontId="27" fillId="0" borderId="0" xfId="0" applyFont="1"/>
    <xf numFmtId="0" fontId="28" fillId="0" borderId="19" xfId="0" applyFont="1" applyBorder="1"/>
    <xf numFmtId="0" fontId="29" fillId="0" borderId="20" xfId="0" applyFont="1" applyBorder="1"/>
    <xf numFmtId="0" fontId="29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28" fillId="0" borderId="0" xfId="0" applyFont="1"/>
    <xf numFmtId="0" fontId="4" fillId="0" borderId="0" xfId="5" applyFill="1" applyBorder="1" applyAlignment="1" applyProtection="1"/>
    <xf numFmtId="0" fontId="4" fillId="0" borderId="2" xfId="5" applyBorder="1" applyAlignment="1" applyProtection="1"/>
    <xf numFmtId="0" fontId="0" fillId="0" borderId="12" xfId="0" applyBorder="1" applyAlignment="1">
      <alignment horizontal="center"/>
    </xf>
    <xf numFmtId="0" fontId="5" fillId="0" borderId="12" xfId="0" applyFont="1" applyBorder="1" applyAlignment="1">
      <alignment horizontal="center" wrapText="1"/>
    </xf>
    <xf numFmtId="44" fontId="5" fillId="0" borderId="12" xfId="1" applyFont="1" applyFill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3" fillId="0" borderId="9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170622</xdr:colOff>
      <xdr:row>0</xdr:row>
      <xdr:rowOff>69272</xdr:rowOff>
    </xdr:from>
    <xdr:to>
      <xdr:col>3</xdr:col>
      <xdr:colOff>397414</xdr:colOff>
      <xdr:row>8</xdr:row>
      <xdr:rowOff>69272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23963" y="69272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37047" name="Picture 2">
          <a:extLst>
            <a:ext uri="{FF2B5EF4-FFF2-40B4-BE49-F238E27FC236}">
              <a16:creationId xmlns:a16="http://schemas.microsoft.com/office/drawing/2014/main" id="{C6276D95-186C-4D19-AFCF-5FABF3D71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6788" y="1762125"/>
          <a:ext cx="809625" cy="804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7049" name="Picture 1">
          <a:extLst>
            <a:ext uri="{FF2B5EF4-FFF2-40B4-BE49-F238E27FC236}">
              <a16:creationId xmlns:a16="http://schemas.microsoft.com/office/drawing/2014/main" id="{90E2B6B6-868A-4736-B7F3-362842682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9521" y="87086"/>
          <a:ext cx="790575" cy="785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id="{0E69AC45-9B63-429D-AC98-AB75F9D46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769930" y="0"/>
          <a:ext cx="2413226" cy="2416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A638ACA3-4B29-41D3-AE6D-AC641B1A5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8571" y="1074964"/>
          <a:ext cx="714375" cy="458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C29B0BA-B3E8-47B3-B496-B54749158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5513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C98B3B3-59B5-4018-9296-D6A8818C6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8439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1B8FD1D0-36D0-40FC-AFBE-B9E649579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57834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24D82C2-CFDA-4E9D-A378-2D49FB0A6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7489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orm@readwindow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storm@readwindow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6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U55"/>
  <sheetViews>
    <sheetView zoomScale="110" zoomScaleNormal="110" workbookViewId="0">
      <selection activeCell="D18" sqref="D18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5.85546875" style="2" customWidth="1"/>
    <col min="10" max="10" width="13.28515625" style="2" customWidth="1"/>
    <col min="12" max="12" width="9.7109375" bestFit="1" customWidth="1"/>
  </cols>
  <sheetData>
    <row r="7" spans="2:15">
      <c r="H7" s="7"/>
      <c r="I7" s="14"/>
    </row>
    <row r="8" spans="2:15">
      <c r="H8" s="7"/>
      <c r="L8" s="2"/>
      <c r="M8" s="2"/>
      <c r="N8" s="2"/>
      <c r="O8" s="2"/>
    </row>
    <row r="9" spans="2:15">
      <c r="B9" s="1" t="s">
        <v>21</v>
      </c>
      <c r="H9" s="7" t="s">
        <v>34</v>
      </c>
      <c r="I9" s="124" t="str">
        <f>'SOV RWP'!F1</f>
        <v>25-792 (With Tax)</v>
      </c>
      <c r="J9" s="85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13</v>
      </c>
      <c r="D11" s="2" t="s">
        <v>35</v>
      </c>
      <c r="H11" s="7" t="s">
        <v>19</v>
      </c>
      <c r="I11" s="86">
        <f ca="1">TODAY()</f>
        <v>45964</v>
      </c>
    </row>
    <row r="12" spans="2:15">
      <c r="B12" s="1"/>
      <c r="H12" s="7"/>
    </row>
    <row r="13" spans="2:15">
      <c r="B13" s="1" t="s">
        <v>2</v>
      </c>
      <c r="D13" s="85" t="s">
        <v>52</v>
      </c>
      <c r="H13" s="7" t="s">
        <v>1</v>
      </c>
    </row>
    <row r="14" spans="2:15">
      <c r="B14" s="1"/>
      <c r="D14" s="2" t="s">
        <v>17</v>
      </c>
      <c r="H14" s="2" t="str">
        <f>'SOV RWP'!F3</f>
        <v>Camp Big Fish School</v>
      </c>
    </row>
    <row r="15" spans="2:15">
      <c r="B15" s="1"/>
      <c r="D15" s="2" t="s">
        <v>18</v>
      </c>
      <c r="H15" s="4" t="str">
        <f>'SOV RWP'!F4</f>
        <v>Ooltewah TN</v>
      </c>
    </row>
    <row r="16" spans="2:15">
      <c r="B16" s="1"/>
    </row>
    <row r="17" spans="2:10">
      <c r="B17" s="7" t="s">
        <v>3</v>
      </c>
      <c r="D17" s="85" t="s">
        <v>176</v>
      </c>
      <c r="H17" s="1" t="s">
        <v>14</v>
      </c>
    </row>
    <row r="18" spans="2:10">
      <c r="D18" s="85" t="s">
        <v>201</v>
      </c>
      <c r="H18" s="2" t="s">
        <v>36</v>
      </c>
    </row>
    <row r="19" spans="2:10" ht="15.75" thickBot="1">
      <c r="B19" s="13"/>
      <c r="C19" s="13"/>
      <c r="D19" s="118" t="s">
        <v>177</v>
      </c>
      <c r="E19" s="13"/>
      <c r="F19" s="13"/>
      <c r="G19" s="13"/>
      <c r="H19" s="13"/>
      <c r="I19" s="118"/>
      <c r="J19" s="13"/>
    </row>
    <row r="20" spans="2:10" ht="15.75" thickTop="1">
      <c r="B20" s="5"/>
      <c r="C20" s="5"/>
      <c r="D20" s="5"/>
      <c r="E20" s="5"/>
      <c r="F20" s="5"/>
      <c r="G20" s="5"/>
      <c r="H20" s="6"/>
      <c r="I20" s="5"/>
    </row>
    <row r="21" spans="2:10">
      <c r="B21" s="7" t="s">
        <v>199</v>
      </c>
      <c r="C21" s="8"/>
      <c r="D21" s="7"/>
      <c r="E21" s="8"/>
      <c r="F21" s="8"/>
      <c r="G21" s="8"/>
      <c r="H21" s="6"/>
      <c r="I21" s="5"/>
    </row>
    <row r="22" spans="2:10">
      <c r="B22" s="9" t="s">
        <v>4</v>
      </c>
      <c r="C22" s="8"/>
      <c r="E22" s="8"/>
      <c r="F22" s="8"/>
      <c r="H22" s="6"/>
      <c r="I22" s="5"/>
      <c r="J22" s="125" t="s">
        <v>196</v>
      </c>
    </row>
    <row r="23" spans="2:10">
      <c r="B23" s="8">
        <v>18</v>
      </c>
      <c r="C23" s="8" t="s">
        <v>5</v>
      </c>
      <c r="D23" s="87" t="s">
        <v>183</v>
      </c>
      <c r="E23" s="8"/>
      <c r="F23" s="8"/>
      <c r="G23" s="8"/>
      <c r="I23" s="15"/>
      <c r="J23" s="99">
        <f>'SOV RWP'!J22</f>
        <v>5298</v>
      </c>
    </row>
    <row r="24" spans="2:10">
      <c r="D24" s="85" t="s">
        <v>194</v>
      </c>
      <c r="E24" s="8"/>
      <c r="F24" s="8"/>
      <c r="G24" s="8"/>
      <c r="I24" s="15"/>
      <c r="J24" s="16"/>
    </row>
    <row r="25" spans="2:10">
      <c r="D25" s="85" t="s">
        <v>195</v>
      </c>
      <c r="E25" s="8"/>
      <c r="F25" s="8"/>
      <c r="G25" s="8"/>
      <c r="I25" s="15"/>
      <c r="J25" s="16"/>
    </row>
    <row r="26" spans="2:10">
      <c r="D26" s="85" t="s">
        <v>184</v>
      </c>
      <c r="E26" s="8"/>
      <c r="F26" s="8"/>
      <c r="G26" s="8"/>
      <c r="I26" s="15"/>
      <c r="J26" s="16"/>
    </row>
    <row r="27" spans="2:10">
      <c r="D27" s="2" t="s">
        <v>49</v>
      </c>
      <c r="E27" s="8"/>
      <c r="F27" s="8"/>
      <c r="G27" s="8"/>
      <c r="I27" s="15"/>
      <c r="J27" s="16"/>
    </row>
    <row r="28" spans="2:10">
      <c r="D28" s="87" t="s">
        <v>197</v>
      </c>
      <c r="E28" s="8"/>
      <c r="F28" s="8"/>
      <c r="G28" s="8"/>
      <c r="H28" s="6"/>
      <c r="I28" s="5"/>
    </row>
    <row r="29" spans="2:10">
      <c r="B29" s="5"/>
      <c r="C29" s="5"/>
      <c r="D29" s="5"/>
      <c r="E29" s="5"/>
      <c r="F29" s="5"/>
      <c r="G29" s="5"/>
      <c r="H29" s="6"/>
      <c r="I29" s="5"/>
    </row>
    <row r="30" spans="2:10">
      <c r="B30" s="4" t="s">
        <v>48</v>
      </c>
      <c r="C30" s="8"/>
      <c r="E30" s="8"/>
      <c r="F30" s="8"/>
      <c r="G30" s="8"/>
      <c r="H30" s="61"/>
      <c r="I30" s="5"/>
    </row>
    <row r="31" spans="2:10">
      <c r="B31" s="122" t="s">
        <v>7</v>
      </c>
      <c r="C31" s="126" t="s">
        <v>175</v>
      </c>
      <c r="D31" s="127"/>
      <c r="E31" s="127"/>
      <c r="F31" s="127"/>
      <c r="G31" s="127"/>
      <c r="H31" s="127"/>
      <c r="I31" s="127"/>
      <c r="J31" s="127"/>
    </row>
    <row r="32" spans="2:10" ht="15.75" thickBot="1">
      <c r="B32" s="123"/>
      <c r="C32" s="128"/>
      <c r="D32" s="128"/>
      <c r="E32" s="128"/>
      <c r="F32" s="128"/>
      <c r="G32" s="128"/>
      <c r="H32" s="128"/>
      <c r="I32" s="128"/>
      <c r="J32" s="128"/>
    </row>
    <row r="33" spans="1:21" ht="15" customHeight="1">
      <c r="A33" s="10"/>
      <c r="B33" s="1" t="s">
        <v>51</v>
      </c>
      <c r="K33" s="2"/>
      <c r="L33" s="2"/>
    </row>
    <row r="34" spans="1:21" ht="15" customHeight="1">
      <c r="A34" s="12"/>
      <c r="B34" s="11" t="s">
        <v>7</v>
      </c>
      <c r="C34" s="4" t="s">
        <v>8</v>
      </c>
      <c r="K34" s="2"/>
      <c r="L34" s="2"/>
      <c r="M34" s="11"/>
      <c r="N34" s="127"/>
      <c r="O34" s="127"/>
      <c r="P34" s="127"/>
      <c r="Q34" s="127"/>
      <c r="R34" s="127"/>
      <c r="S34" s="127"/>
      <c r="T34" s="127"/>
      <c r="U34" s="127"/>
    </row>
    <row r="35" spans="1:21" ht="15" customHeight="1">
      <c r="A35" s="12"/>
      <c r="B35" s="11"/>
      <c r="C35" s="87" t="s">
        <v>179</v>
      </c>
      <c r="K35" s="2"/>
      <c r="L35" s="2"/>
    </row>
    <row r="36" spans="1:21" ht="15" customHeight="1">
      <c r="A36" s="12"/>
      <c r="B36" s="11" t="s">
        <v>9</v>
      </c>
      <c r="C36" s="126" t="s">
        <v>180</v>
      </c>
      <c r="D36" s="127"/>
      <c r="E36" s="127"/>
      <c r="F36" s="127"/>
      <c r="G36" s="127"/>
      <c r="H36" s="127"/>
      <c r="I36" s="127"/>
      <c r="J36" s="127"/>
      <c r="K36" s="2"/>
      <c r="L36" s="2"/>
    </row>
    <row r="37" spans="1:21" ht="15" customHeight="1">
      <c r="A37" s="12"/>
      <c r="B37" s="11" t="s">
        <v>10</v>
      </c>
      <c r="C37" s="129" t="s">
        <v>20</v>
      </c>
      <c r="D37" s="127"/>
      <c r="E37" s="127"/>
      <c r="F37" s="127"/>
      <c r="G37" s="127"/>
      <c r="H37" s="127"/>
      <c r="I37" s="127"/>
      <c r="J37" s="127"/>
      <c r="K37" s="2"/>
      <c r="L37" s="2"/>
    </row>
    <row r="38" spans="1:21" ht="15" customHeight="1">
      <c r="A38" s="12"/>
      <c r="B38" s="11"/>
      <c r="C38" s="127"/>
      <c r="D38" s="127"/>
      <c r="E38" s="127"/>
      <c r="F38" s="127"/>
      <c r="G38" s="127"/>
      <c r="H38" s="127"/>
      <c r="I38" s="127"/>
      <c r="J38" s="127"/>
      <c r="K38" s="2"/>
      <c r="L38" s="2"/>
    </row>
    <row r="39" spans="1:21" ht="15" customHeight="1">
      <c r="A39" s="12"/>
      <c r="B39" s="11" t="s">
        <v>11</v>
      </c>
      <c r="C39" s="130" t="s">
        <v>178</v>
      </c>
      <c r="D39" s="131"/>
      <c r="E39" s="131"/>
      <c r="F39" s="131"/>
      <c r="G39" s="131"/>
      <c r="H39" s="131"/>
      <c r="I39" s="131"/>
      <c r="J39" s="131"/>
      <c r="K39" s="2"/>
      <c r="L39" s="2"/>
    </row>
    <row r="40" spans="1:21" ht="15" customHeight="1">
      <c r="A40" s="12"/>
      <c r="B40" s="11"/>
      <c r="C40" s="131"/>
      <c r="D40" s="131"/>
      <c r="E40" s="131"/>
      <c r="F40" s="131"/>
      <c r="G40" s="131"/>
      <c r="H40" s="131"/>
      <c r="I40" s="131"/>
      <c r="J40" s="131"/>
      <c r="K40" s="2"/>
      <c r="L40" s="2"/>
    </row>
    <row r="41" spans="1:21">
      <c r="A41" s="12"/>
      <c r="B41" s="11" t="s">
        <v>15</v>
      </c>
      <c r="C41" s="126" t="s">
        <v>53</v>
      </c>
      <c r="D41" s="127"/>
      <c r="E41" s="127"/>
      <c r="F41" s="127"/>
      <c r="G41" s="127"/>
      <c r="H41" s="127"/>
      <c r="I41" s="127"/>
      <c r="J41" s="127"/>
      <c r="K41" s="2"/>
      <c r="L41" s="2"/>
    </row>
    <row r="42" spans="1:21">
      <c r="A42" s="12"/>
      <c r="B42" s="11"/>
      <c r="C42" s="127"/>
      <c r="D42" s="127"/>
      <c r="E42" s="127"/>
      <c r="F42" s="127"/>
      <c r="G42" s="127"/>
      <c r="H42" s="127"/>
      <c r="I42" s="127"/>
      <c r="J42" s="127"/>
      <c r="K42" s="2"/>
      <c r="L42" s="2"/>
    </row>
    <row r="43" spans="1:21">
      <c r="B43" s="5"/>
      <c r="C43" s="5"/>
      <c r="D43" s="5"/>
      <c r="E43" s="5"/>
      <c r="F43" s="5"/>
      <c r="G43" s="5"/>
      <c r="H43" s="6"/>
      <c r="I43" s="5"/>
    </row>
    <row r="44" spans="1:21">
      <c r="A44" s="12"/>
      <c r="B44" s="4" t="s">
        <v>12</v>
      </c>
      <c r="K44" s="2"/>
      <c r="L44" s="2"/>
    </row>
    <row r="45" spans="1:21" ht="15" customHeight="1">
      <c r="A45" s="12"/>
      <c r="B45" s="8"/>
      <c r="K45" s="2"/>
      <c r="L45" s="2"/>
    </row>
    <row r="46" spans="1:21" ht="15" customHeight="1">
      <c r="A46" s="12"/>
      <c r="B46" s="87" t="s">
        <v>176</v>
      </c>
      <c r="K46" s="2"/>
      <c r="L46" s="2"/>
    </row>
    <row r="47" spans="1:21" ht="15" customHeight="1">
      <c r="A47" s="12"/>
      <c r="B47" s="1" t="s">
        <v>52</v>
      </c>
      <c r="K47" s="2"/>
      <c r="L47" s="2"/>
    </row>
    <row r="48" spans="1:21" ht="15" customHeight="1">
      <c r="A48" s="12"/>
      <c r="K48" s="2"/>
      <c r="L48" s="2"/>
    </row>
    <row r="49" spans="1:12" ht="15" customHeight="1">
      <c r="A49" s="12"/>
      <c r="B49" s="11"/>
      <c r="K49" s="2"/>
      <c r="L49" s="2"/>
    </row>
    <row r="50" spans="1:12" ht="15" customHeight="1">
      <c r="A50" s="12"/>
      <c r="K50" s="2"/>
      <c r="L50" s="2"/>
    </row>
    <row r="51" spans="1:12" ht="15" customHeight="1">
      <c r="A51" s="12"/>
      <c r="K51" s="2"/>
      <c r="L51" s="2"/>
    </row>
    <row r="52" spans="1:12" ht="15" customHeight="1">
      <c r="A52" s="12"/>
      <c r="B52" s="11"/>
      <c r="K52" s="2"/>
      <c r="L52" s="2"/>
    </row>
    <row r="53" spans="1:12" ht="15" customHeight="1">
      <c r="A53" s="12"/>
      <c r="K53" s="2"/>
      <c r="L53" s="2"/>
    </row>
    <row r="54" spans="1:12" ht="15" customHeight="1">
      <c r="A54" s="12"/>
      <c r="K54" s="2"/>
      <c r="L54" s="2"/>
    </row>
    <row r="55" spans="1:12" ht="15" customHeight="1">
      <c r="A55" s="12"/>
      <c r="B55" s="11"/>
      <c r="K55" s="2"/>
      <c r="L55" s="2"/>
    </row>
  </sheetData>
  <mergeCells count="6">
    <mergeCell ref="C31:J32"/>
    <mergeCell ref="C41:J42"/>
    <mergeCell ref="N34:U34"/>
    <mergeCell ref="C37:J38"/>
    <mergeCell ref="C39:J40"/>
    <mergeCell ref="C36:J36"/>
  </mergeCells>
  <hyperlinks>
    <hyperlink ref="D19" r:id="rId1" xr:uid="{E22DEA7B-684D-4F1D-A0FD-D20BD35FA1C5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T194"/>
  <sheetViews>
    <sheetView tabSelected="1" topLeftCell="A4" zoomScale="90" zoomScaleNormal="90" workbookViewId="0">
      <selection activeCell="I23" sqref="I23"/>
    </sheetView>
  </sheetViews>
  <sheetFormatPr defaultColWidth="9.42578125" defaultRowHeight="15"/>
  <cols>
    <col min="1" max="1" width="5.5703125" style="20" customWidth="1"/>
    <col min="2" max="2" width="19.7109375" style="20" customWidth="1"/>
    <col min="3" max="4" width="10.5703125" style="20" customWidth="1"/>
    <col min="5" max="5" width="50.5703125" style="20" customWidth="1"/>
    <col min="6" max="6" width="64.28515625" style="20" customWidth="1"/>
    <col min="7" max="9" width="13.42578125" style="20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32">
        <f ca="1">TODAY()</f>
        <v>45964</v>
      </c>
      <c r="B1" s="132"/>
      <c r="C1" s="132"/>
      <c r="D1" s="132"/>
      <c r="E1" s="18" t="s">
        <v>16</v>
      </c>
      <c r="F1" s="19" t="s">
        <v>198</v>
      </c>
      <c r="G1"/>
      <c r="M1" s="21" t="s">
        <v>25</v>
      </c>
      <c r="N1" s="56">
        <f>SUM(P12:P16)</f>
        <v>1828.9699999999998</v>
      </c>
      <c r="O1" s="22"/>
      <c r="R1" s="2"/>
    </row>
    <row r="2" spans="1:20" ht="16.350000000000001" customHeight="1">
      <c r="A2" s="17"/>
      <c r="B2" s="17"/>
      <c r="C2" s="17"/>
      <c r="E2"/>
      <c r="G2" s="23"/>
      <c r="M2" s="21" t="s">
        <v>26</v>
      </c>
      <c r="N2" s="57">
        <v>0.4</v>
      </c>
      <c r="O2" s="24">
        <f>SUM(N1/(1-N2))</f>
        <v>3048.2833333333333</v>
      </c>
      <c r="R2" s="71"/>
    </row>
    <row r="3" spans="1:20" s="26" customFormat="1" ht="25.15" customHeight="1" thickBot="1">
      <c r="A3" s="25" t="s">
        <v>52</v>
      </c>
      <c r="B3" s="25"/>
      <c r="C3" s="25"/>
      <c r="D3" s="18"/>
      <c r="E3" s="18" t="s">
        <v>1</v>
      </c>
      <c r="F3" s="19" t="s">
        <v>200</v>
      </c>
      <c r="G3" s="25"/>
      <c r="H3" s="18"/>
      <c r="I3" s="18"/>
      <c r="M3" s="21" t="s">
        <v>22</v>
      </c>
      <c r="N3" s="57">
        <v>9.2499999999999999E-2</v>
      </c>
      <c r="O3" s="27">
        <f>SUM(O2*N3)</f>
        <v>281.96620833333333</v>
      </c>
    </row>
    <row r="4" spans="1:20" s="26" customFormat="1" ht="25.15" customHeight="1" thickTop="1">
      <c r="A4" s="25" t="s">
        <v>17</v>
      </c>
      <c r="B4" s="18"/>
      <c r="C4" s="18"/>
      <c r="D4" s="18"/>
      <c r="E4" s="18"/>
      <c r="F4" s="19" t="s">
        <v>187</v>
      </c>
      <c r="G4" s="25"/>
      <c r="H4" s="18"/>
      <c r="I4" s="18"/>
      <c r="M4" s="22"/>
      <c r="N4" s="22"/>
      <c r="O4" s="28">
        <f>SUM(O2:O3)</f>
        <v>3330.2495416666666</v>
      </c>
    </row>
    <row r="5" spans="1:20" s="26" customFormat="1" ht="25.15" customHeight="1">
      <c r="A5" s="25" t="s">
        <v>18</v>
      </c>
      <c r="B5" s="18"/>
      <c r="C5" s="18"/>
      <c r="D5" s="18"/>
      <c r="E5" s="18" t="s">
        <v>3</v>
      </c>
      <c r="F5" s="25" t="s">
        <v>176</v>
      </c>
      <c r="G5" s="25"/>
      <c r="H5" s="18"/>
      <c r="I5" s="18"/>
    </row>
    <row r="6" spans="1:20" s="26" customFormat="1" ht="25.15" customHeight="1">
      <c r="A6" s="18"/>
      <c r="B6" s="18"/>
      <c r="C6" s="18"/>
      <c r="D6" s="18"/>
      <c r="E6" s="18"/>
      <c r="F6" s="26" t="s">
        <v>181</v>
      </c>
      <c r="G6" s="18"/>
      <c r="H6" s="18"/>
      <c r="I6" s="18"/>
    </row>
    <row r="7" spans="1:20" s="26" customFormat="1" ht="25.15" customHeight="1">
      <c r="A7" s="18"/>
      <c r="B7" s="18"/>
      <c r="C7" s="18"/>
      <c r="D7" s="18"/>
      <c r="E7" s="18"/>
      <c r="F7" s="100" t="s">
        <v>177</v>
      </c>
      <c r="G7" s="18"/>
      <c r="H7" s="18"/>
      <c r="I7" s="18"/>
      <c r="P7" s="72" t="s">
        <v>44</v>
      </c>
      <c r="Q7" s="71">
        <f>SUM(H12:H21)</f>
        <v>4977.58</v>
      </c>
    </row>
    <row r="8" spans="1:20" ht="18" customHeight="1" thickBot="1">
      <c r="A8" s="29"/>
      <c r="D8" s="30"/>
      <c r="F8" s="29"/>
      <c r="G8" s="31"/>
    </row>
    <row r="9" spans="1:20" ht="30" customHeight="1">
      <c r="A9" s="32"/>
      <c r="B9" s="32"/>
      <c r="C9" s="32"/>
      <c r="D9" s="23"/>
      <c r="E9" s="23"/>
      <c r="Q9" s="73" t="s">
        <v>45</v>
      </c>
      <c r="R9" s="74"/>
      <c r="S9" s="74"/>
      <c r="T9" s="75"/>
    </row>
    <row r="10" spans="1:20" s="37" customFormat="1" ht="14.45" customHeight="1">
      <c r="A10" s="33"/>
      <c r="B10" s="33"/>
      <c r="C10" s="33"/>
      <c r="D10" s="33"/>
      <c r="E10" s="33"/>
      <c r="F10" s="33" t="s">
        <v>27</v>
      </c>
      <c r="G10" s="34" t="s">
        <v>28</v>
      </c>
      <c r="H10" s="34" t="s">
        <v>29</v>
      </c>
      <c r="I10" s="94" t="s">
        <v>30</v>
      </c>
      <c r="J10" s="34" t="s">
        <v>28</v>
      </c>
      <c r="K10" s="35"/>
      <c r="L10"/>
      <c r="M10" s="36">
        <v>0.47</v>
      </c>
      <c r="Q10" s="76"/>
      <c r="R10" s="41" t="s">
        <v>41</v>
      </c>
      <c r="S10" s="41" t="s">
        <v>42</v>
      </c>
      <c r="T10" s="77" t="s">
        <v>43</v>
      </c>
    </row>
    <row r="11" spans="1:20" s="37" customFormat="1" ht="24.95" customHeight="1" thickBot="1">
      <c r="A11" s="83" t="s">
        <v>0</v>
      </c>
      <c r="B11" s="83" t="s">
        <v>50</v>
      </c>
      <c r="C11" s="83" t="s">
        <v>37</v>
      </c>
      <c r="D11" s="84" t="s">
        <v>38</v>
      </c>
      <c r="E11" s="84" t="s">
        <v>31</v>
      </c>
      <c r="F11" s="83" t="s">
        <v>32</v>
      </c>
      <c r="G11" s="83" t="s">
        <v>5</v>
      </c>
      <c r="H11" s="83" t="s">
        <v>6</v>
      </c>
      <c r="I11" s="95">
        <v>9.2499999999999999E-2</v>
      </c>
      <c r="J11" s="83" t="s">
        <v>6</v>
      </c>
      <c r="K11" s="35"/>
      <c r="L11" t="s">
        <v>24</v>
      </c>
      <c r="M11" t="s">
        <v>23</v>
      </c>
      <c r="P11" s="37" t="s">
        <v>40</v>
      </c>
      <c r="Q11" s="78"/>
      <c r="R11" s="79">
        <f>SUM(P12:P21)</f>
        <v>2924.97</v>
      </c>
      <c r="S11" s="79">
        <f>SUM(Q7-R11)</f>
        <v>2052.61</v>
      </c>
      <c r="T11" s="82">
        <f>SUM(Q7-R11)/Q7</f>
        <v>0.41237107188633837</v>
      </c>
    </row>
    <row r="12" spans="1:20" s="41" customFormat="1" ht="30" customHeight="1" thickTop="1">
      <c r="A12" s="54">
        <v>15</v>
      </c>
      <c r="B12" s="54" t="s">
        <v>188</v>
      </c>
      <c r="C12" s="54">
        <v>72</v>
      </c>
      <c r="D12" s="54">
        <v>72</v>
      </c>
      <c r="E12" s="38" t="s">
        <v>182</v>
      </c>
      <c r="F12" s="38" t="s">
        <v>189</v>
      </c>
      <c r="G12" s="80">
        <f>ROUNDUP(M12,0)</f>
        <v>193</v>
      </c>
      <c r="H12" s="80">
        <f t="shared" ref="H12:H17" si="0">G12*A12</f>
        <v>2895</v>
      </c>
      <c r="I12" s="80">
        <f t="shared" ref="I12:I15" si="1">SUM(H12*$I$11)</f>
        <v>267.78750000000002</v>
      </c>
      <c r="J12" s="80">
        <f t="shared" ref="J12:J15" si="2">SUM(H12:I12)</f>
        <v>3162.7874999999999</v>
      </c>
      <c r="K12" s="39"/>
      <c r="L12" s="40">
        <v>101.88</v>
      </c>
      <c r="M12" s="58">
        <f t="shared" ref="M12:M15" si="3">SUM(L12/(1-$M$10))</f>
        <v>192.22641509433961</v>
      </c>
      <c r="P12" s="63">
        <f t="shared" ref="P12:P16" si="4">L12*A12</f>
        <v>1528.1999999999998</v>
      </c>
      <c r="R12" s="81">
        <f t="shared" ref="R12:R16" si="5">SUM(((C12*D12)/144)*A12)</f>
        <v>540</v>
      </c>
      <c r="S12" s="41" t="s">
        <v>47</v>
      </c>
    </row>
    <row r="13" spans="1:20" s="41" customFormat="1" ht="30" customHeight="1">
      <c r="A13" s="53">
        <v>1</v>
      </c>
      <c r="B13" s="53" t="s">
        <v>190</v>
      </c>
      <c r="C13" s="53">
        <v>36</v>
      </c>
      <c r="D13" s="53">
        <v>72</v>
      </c>
      <c r="E13" s="38" t="s">
        <v>182</v>
      </c>
      <c r="F13" s="38" t="s">
        <v>193</v>
      </c>
      <c r="G13" s="80">
        <f t="shared" ref="G13:G14" si="6">ROUNDUP(M13,0)</f>
        <v>136</v>
      </c>
      <c r="H13" s="80">
        <f t="shared" ref="H13:H14" si="7">G13*A13</f>
        <v>136</v>
      </c>
      <c r="I13" s="80">
        <f t="shared" ref="I13:I14" si="8">SUM(H13*$I$11)</f>
        <v>12.58</v>
      </c>
      <c r="J13" s="80">
        <f t="shared" ref="J13:J14" si="9">SUM(H13:I13)</f>
        <v>148.58000000000001</v>
      </c>
      <c r="K13" s="39"/>
      <c r="L13" s="40">
        <v>71.92</v>
      </c>
      <c r="M13" s="58">
        <f t="shared" ref="M13:M14" si="10">SUM(L13/(1-$M$10))</f>
        <v>135.69811320754715</v>
      </c>
      <c r="O13" s="60"/>
      <c r="P13" s="63">
        <f t="shared" ref="P13:P14" si="11">L13*A13</f>
        <v>71.92</v>
      </c>
      <c r="R13" s="81">
        <f t="shared" ref="R13:R14" si="12">SUM(((C13*D13)/144)*A13)</f>
        <v>18</v>
      </c>
    </row>
    <row r="14" spans="1:20" s="41" customFormat="1" ht="30" customHeight="1">
      <c r="A14" s="53">
        <v>1</v>
      </c>
      <c r="B14" s="53" t="s">
        <v>191</v>
      </c>
      <c r="C14" s="53">
        <v>90</v>
      </c>
      <c r="D14" s="53">
        <v>72</v>
      </c>
      <c r="E14" s="38" t="s">
        <v>182</v>
      </c>
      <c r="F14" s="38" t="s">
        <v>193</v>
      </c>
      <c r="G14" s="80">
        <f t="shared" si="6"/>
        <v>246</v>
      </c>
      <c r="H14" s="80">
        <f t="shared" si="7"/>
        <v>246</v>
      </c>
      <c r="I14" s="80">
        <f t="shared" si="8"/>
        <v>22.754999999999999</v>
      </c>
      <c r="J14" s="80">
        <f t="shared" si="9"/>
        <v>268.755</v>
      </c>
      <c r="K14" s="39"/>
      <c r="L14" s="40">
        <v>130.04</v>
      </c>
      <c r="M14" s="58">
        <f t="shared" si="10"/>
        <v>245.35849056603772</v>
      </c>
      <c r="O14" s="60"/>
      <c r="P14" s="63">
        <f t="shared" si="11"/>
        <v>130.04</v>
      </c>
      <c r="R14" s="81">
        <f t="shared" si="12"/>
        <v>45</v>
      </c>
    </row>
    <row r="15" spans="1:20" s="41" customFormat="1" ht="30" customHeight="1">
      <c r="A15" s="53">
        <v>1</v>
      </c>
      <c r="B15" s="53" t="s">
        <v>192</v>
      </c>
      <c r="C15" s="53">
        <v>72</v>
      </c>
      <c r="D15" s="53">
        <v>72</v>
      </c>
      <c r="E15" s="38" t="s">
        <v>182</v>
      </c>
      <c r="F15" s="38" t="s">
        <v>193</v>
      </c>
      <c r="G15" s="80">
        <f t="shared" ref="G15" si="13">ROUNDUP(M15,0)</f>
        <v>187</v>
      </c>
      <c r="H15" s="80">
        <f t="shared" si="0"/>
        <v>187</v>
      </c>
      <c r="I15" s="80">
        <f t="shared" si="1"/>
        <v>17.297499999999999</v>
      </c>
      <c r="J15" s="80">
        <f t="shared" si="2"/>
        <v>204.29750000000001</v>
      </c>
      <c r="K15" s="39"/>
      <c r="L15" s="40">
        <v>98.81</v>
      </c>
      <c r="M15" s="58">
        <f t="shared" si="3"/>
        <v>186.43396226415095</v>
      </c>
      <c r="O15" s="60"/>
      <c r="P15" s="63">
        <f t="shared" si="4"/>
        <v>98.81</v>
      </c>
      <c r="R15" s="81">
        <f t="shared" si="5"/>
        <v>36</v>
      </c>
    </row>
    <row r="16" spans="1:20" s="41" customFormat="1" ht="30" customHeight="1" thickBot="1">
      <c r="A16" s="119"/>
      <c r="B16" s="119"/>
      <c r="C16" s="119"/>
      <c r="D16" s="119"/>
      <c r="E16" s="120"/>
      <c r="F16" s="120"/>
      <c r="G16" s="121"/>
      <c r="H16" s="121"/>
      <c r="I16" s="121"/>
      <c r="J16" s="121"/>
      <c r="K16" s="39"/>
      <c r="L16" s="40"/>
      <c r="M16" s="58"/>
      <c r="O16" s="60"/>
      <c r="P16" s="63">
        <f t="shared" si="4"/>
        <v>0</v>
      </c>
      <c r="R16" s="81">
        <f t="shared" si="5"/>
        <v>0</v>
      </c>
    </row>
    <row r="17" spans="1:19" s="41" customFormat="1" ht="30" customHeight="1">
      <c r="A17" s="53">
        <f>SUM(A12:A16)</f>
        <v>18</v>
      </c>
      <c r="B17" s="66"/>
      <c r="C17" s="66"/>
      <c r="D17" s="66"/>
      <c r="E17" s="62" t="s">
        <v>46</v>
      </c>
      <c r="F17" s="38"/>
      <c r="G17" s="80">
        <v>35</v>
      </c>
      <c r="H17" s="70">
        <f t="shared" si="0"/>
        <v>630</v>
      </c>
      <c r="I17" s="67"/>
      <c r="J17" s="67">
        <f t="shared" ref="J17" si="14">SUM(H17:I17)</f>
        <v>630</v>
      </c>
      <c r="K17" s="39"/>
      <c r="L17" s="40">
        <v>25</v>
      </c>
      <c r="M17" s="58">
        <f>SUM(L17/(1-$N$17))</f>
        <v>33.333333333333336</v>
      </c>
      <c r="N17" s="36">
        <v>0.25</v>
      </c>
      <c r="O17" s="59"/>
      <c r="P17" s="63">
        <f>L17*A17</f>
        <v>450</v>
      </c>
      <c r="Q17" s="43"/>
      <c r="R17" s="89" t="s">
        <v>57</v>
      </c>
    </row>
    <row r="18" spans="1:19" s="41" customFormat="1" ht="30" customHeight="1">
      <c r="A18" s="53">
        <v>1</v>
      </c>
      <c r="B18" s="66"/>
      <c r="C18" s="66"/>
      <c r="D18" s="66"/>
      <c r="E18" s="62" t="s">
        <v>33</v>
      </c>
      <c r="F18" s="62"/>
      <c r="G18" s="80">
        <v>75</v>
      </c>
      <c r="H18" s="68">
        <f>SUM(G18*A18)</f>
        <v>75</v>
      </c>
      <c r="I18" s="67"/>
      <c r="J18" s="69">
        <f>SUM(H18:I18)</f>
        <v>75</v>
      </c>
      <c r="K18" s="39"/>
      <c r="L18" s="40">
        <f>1*50</f>
        <v>50</v>
      </c>
      <c r="M18" s="58">
        <f>SUM(L18/(1-$N$17))</f>
        <v>66.666666666666671</v>
      </c>
      <c r="P18" s="63">
        <f t="shared" ref="P18:P21" si="15">L18*A18</f>
        <v>50</v>
      </c>
      <c r="R18" s="89" t="s">
        <v>58</v>
      </c>
    </row>
    <row r="19" spans="1:19" s="41" customFormat="1" ht="30" customHeight="1">
      <c r="A19" s="66">
        <v>1</v>
      </c>
      <c r="B19" s="66"/>
      <c r="C19" s="66"/>
      <c r="D19" s="66"/>
      <c r="E19" s="62" t="s">
        <v>55</v>
      </c>
      <c r="F19" s="62"/>
      <c r="G19" s="80">
        <v>125</v>
      </c>
      <c r="H19" s="68">
        <f>SUM(G19*A19)</f>
        <v>125</v>
      </c>
      <c r="I19" s="67"/>
      <c r="J19" s="69">
        <f>SUM(H19:I19)</f>
        <v>125</v>
      </c>
      <c r="K19" s="39"/>
      <c r="L19" s="40">
        <f>(0.7*60)+(50*1)</f>
        <v>92</v>
      </c>
      <c r="M19" s="58">
        <f t="shared" ref="M19:M21" si="16">SUM(L19/(1-$N$17))</f>
        <v>122.66666666666667</v>
      </c>
      <c r="P19" s="63">
        <f t="shared" si="15"/>
        <v>92</v>
      </c>
      <c r="Q19" s="43"/>
      <c r="R19" s="89" t="s">
        <v>54</v>
      </c>
    </row>
    <row r="20" spans="1:19" s="41" customFormat="1" ht="30" customHeight="1">
      <c r="A20" s="66">
        <v>1</v>
      </c>
      <c r="B20" s="66"/>
      <c r="C20" s="66"/>
      <c r="D20" s="66"/>
      <c r="E20" s="62" t="s">
        <v>56</v>
      </c>
      <c r="F20" s="62"/>
      <c r="G20" s="80">
        <v>350</v>
      </c>
      <c r="H20" s="68">
        <f>SUM(G20*A20)</f>
        <v>350</v>
      </c>
      <c r="I20" s="67"/>
      <c r="J20" s="69">
        <f>SUM(H20:I20)</f>
        <v>350</v>
      </c>
      <c r="K20" s="39"/>
      <c r="L20" s="40">
        <f>(0.7*220)+(50*2)</f>
        <v>254</v>
      </c>
      <c r="M20" s="58">
        <f t="shared" si="16"/>
        <v>338.66666666666669</v>
      </c>
      <c r="O20" s="42"/>
      <c r="P20" s="63">
        <f t="shared" si="15"/>
        <v>254</v>
      </c>
      <c r="Q20" s="44"/>
      <c r="R20" s="60" t="s">
        <v>54</v>
      </c>
    </row>
    <row r="21" spans="1:19" s="41" customFormat="1" ht="30" customHeight="1" thickBot="1">
      <c r="A21" s="64">
        <v>1</v>
      </c>
      <c r="B21" s="64"/>
      <c r="C21" s="64"/>
      <c r="D21" s="64"/>
      <c r="E21" s="65" t="s">
        <v>39</v>
      </c>
      <c r="F21" s="65"/>
      <c r="G21" s="90">
        <v>333.58</v>
      </c>
      <c r="H21" s="80">
        <f t="shared" ref="H21" si="17">G21*A21</f>
        <v>333.58</v>
      </c>
      <c r="I21" s="67"/>
      <c r="J21" s="55">
        <f>SUM(H21:I21)</f>
        <v>333.58</v>
      </c>
      <c r="K21" s="39"/>
      <c r="L21" s="40">
        <v>250</v>
      </c>
      <c r="M21" s="58">
        <f t="shared" si="16"/>
        <v>333.33333333333331</v>
      </c>
      <c r="O21" s="42"/>
      <c r="P21" s="63">
        <f t="shared" si="15"/>
        <v>250</v>
      </c>
      <c r="Q21" s="44"/>
      <c r="R21" s="60" t="s">
        <v>54</v>
      </c>
    </row>
    <row r="22" spans="1:19" ht="40.15" customHeight="1" thickTop="1">
      <c r="A22" s="45"/>
      <c r="B22" s="46"/>
      <c r="C22" s="46"/>
      <c r="D22" s="46"/>
      <c r="E22" s="46"/>
      <c r="F22" s="46"/>
      <c r="G22" s="88"/>
      <c r="H22" s="46"/>
      <c r="I22" s="47">
        <f>SUM(I12:I21)</f>
        <v>320.42</v>
      </c>
      <c r="J22" s="48">
        <f>SUM(J12:J21)</f>
        <v>5298</v>
      </c>
      <c r="K22" s="49"/>
      <c r="L22" s="41"/>
      <c r="M22" s="41"/>
      <c r="N22" s="41"/>
      <c r="O22" s="42"/>
      <c r="P22" s="41"/>
      <c r="Q22" s="41"/>
      <c r="R22" s="41"/>
      <c r="S22" s="41"/>
    </row>
    <row r="23" spans="1:19" s="41" customFormat="1" ht="24.95" customHeight="1">
      <c r="A23" s="22"/>
      <c r="B23" s="22"/>
      <c r="C23" s="22"/>
      <c r="D23" s="22"/>
      <c r="E23" s="22"/>
      <c r="F23" s="22"/>
      <c r="G23" s="22"/>
      <c r="H23" s="22"/>
      <c r="I23" s="24"/>
      <c r="J23" s="39"/>
      <c r="K23" s="22"/>
    </row>
    <row r="24" spans="1:19" s="41" customFormat="1" ht="24.95" customHeight="1">
      <c r="A24" s="30"/>
      <c r="B24"/>
      <c r="C24"/>
      <c r="D24"/>
      <c r="E24" s="22"/>
      <c r="F24"/>
      <c r="G24"/>
      <c r="H24"/>
      <c r="I24" s="24"/>
      <c r="J24" s="39"/>
      <c r="K24" s="22"/>
    </row>
    <row r="25" spans="1:19" s="41" customFormat="1" ht="24.95" customHeight="1">
      <c r="A25" s="91" t="s">
        <v>59</v>
      </c>
      <c r="E25" s="22"/>
      <c r="I25" s="24"/>
      <c r="J25" s="39"/>
      <c r="K25" s="22"/>
    </row>
    <row r="26" spans="1:19" s="41" customFormat="1" ht="24.95" customHeight="1">
      <c r="A26" s="91" t="s">
        <v>60</v>
      </c>
      <c r="E26" s="22"/>
      <c r="I26" s="24"/>
      <c r="J26" s="39"/>
      <c r="K26" s="50"/>
    </row>
    <row r="27" spans="1:19" ht="24.95" customHeight="1">
      <c r="A27" s="96" t="s">
        <v>61</v>
      </c>
      <c r="B27" s="97"/>
      <c r="C27" s="97"/>
      <c r="D27" s="97"/>
      <c r="E27" s="98"/>
      <c r="F27" s="97"/>
      <c r="G27" s="41"/>
      <c r="H27" s="41"/>
      <c r="I27" s="24"/>
      <c r="J27" s="39"/>
      <c r="K27" s="49"/>
    </row>
    <row r="28" spans="1:19" ht="24.95" customHeight="1">
      <c r="A28" s="22"/>
      <c r="B28" s="41"/>
      <c r="C28" s="41"/>
      <c r="D28" s="41"/>
      <c r="E28" s="22"/>
      <c r="F28" s="41"/>
      <c r="G28" s="41"/>
      <c r="H28" s="41"/>
      <c r="I28" s="24"/>
      <c r="J28" s="39"/>
      <c r="K28" s="49"/>
    </row>
    <row r="29" spans="1:19" ht="24.95" customHeight="1">
      <c r="A29" s="22"/>
      <c r="B29" s="22"/>
      <c r="C29" s="22"/>
      <c r="D29" s="22"/>
      <c r="E29" s="22"/>
      <c r="F29"/>
      <c r="G29"/>
      <c r="H29"/>
      <c r="I29" s="24"/>
      <c r="J29" s="39"/>
      <c r="K29" s="49"/>
    </row>
    <row r="30" spans="1:19" s="41" customFormat="1" ht="24.95" customHeight="1">
      <c r="A30" s="22"/>
      <c r="B30" s="22"/>
      <c r="C30" s="22"/>
      <c r="D30" s="22"/>
      <c r="E30" s="22"/>
      <c r="F30" s="22"/>
      <c r="G30" s="22"/>
      <c r="H30" s="22"/>
      <c r="I30" s="24"/>
      <c r="J30" s="39"/>
      <c r="K30" s="22"/>
    </row>
    <row r="31" spans="1:19" s="41" customFormat="1" ht="24.95" customHeight="1">
      <c r="A31" s="22"/>
      <c r="B31" s="22"/>
      <c r="C31" s="22"/>
      <c r="D31" s="22"/>
      <c r="E31" s="22"/>
      <c r="F31" s="22"/>
      <c r="G31" s="22"/>
      <c r="H31" s="22"/>
      <c r="I31" s="24"/>
      <c r="J31" s="39"/>
      <c r="K31" s="22"/>
    </row>
    <row r="32" spans="1:19" ht="24.95" customHeight="1">
      <c r="A32" s="22"/>
      <c r="B32" s="22"/>
      <c r="C32" s="22"/>
      <c r="D32" s="22"/>
      <c r="E32" s="22"/>
      <c r="F32" s="22"/>
      <c r="G32" s="22"/>
      <c r="H32" s="22"/>
      <c r="I32" s="24"/>
      <c r="J32" s="39"/>
      <c r="K32" s="49"/>
    </row>
    <row r="33" spans="1:11" ht="24.95" customHeight="1">
      <c r="A33" s="22"/>
      <c r="B33" s="22"/>
      <c r="C33" s="22"/>
      <c r="D33" s="22"/>
      <c r="E33" s="22"/>
      <c r="F33" s="22"/>
      <c r="G33" s="22"/>
      <c r="H33" s="22"/>
      <c r="I33" s="24"/>
      <c r="J33" s="39"/>
      <c r="K33" s="49"/>
    </row>
    <row r="34" spans="1:11" s="41" customFormat="1" ht="24.95" customHeight="1">
      <c r="A34" s="31"/>
      <c r="B34" s="31"/>
      <c r="C34" s="31"/>
      <c r="D34" s="22"/>
      <c r="E34" s="22"/>
      <c r="F34" s="22"/>
      <c r="G34" s="22"/>
      <c r="H34" s="22"/>
      <c r="I34" s="24"/>
      <c r="J34" s="39"/>
      <c r="K34" s="50"/>
    </row>
    <row r="35" spans="1:11" ht="24.95" customHeight="1">
      <c r="A35" s="22"/>
      <c r="B35" s="22"/>
      <c r="C35" s="22"/>
      <c r="D35" s="22"/>
      <c r="E35" s="22"/>
      <c r="F35" s="22"/>
      <c r="G35" s="22"/>
      <c r="H35" s="22"/>
      <c r="I35" s="24"/>
      <c r="J35" s="39"/>
      <c r="K35" s="49"/>
    </row>
    <row r="36" spans="1:11" ht="24.95" customHeight="1">
      <c r="A36" s="22"/>
      <c r="B36" s="22"/>
      <c r="C36" s="22"/>
      <c r="D36" s="22"/>
      <c r="E36" s="22"/>
      <c r="F36" s="22"/>
      <c r="G36" s="22"/>
      <c r="H36" s="22"/>
      <c r="I36" s="24"/>
      <c r="J36" s="39"/>
      <c r="K36" s="49"/>
    </row>
    <row r="37" spans="1:11" ht="24.95" customHeight="1">
      <c r="A37" s="22"/>
      <c r="B37" s="22"/>
      <c r="C37" s="22"/>
      <c r="D37" s="22"/>
      <c r="E37" s="22"/>
      <c r="F37" s="22"/>
      <c r="G37" s="22"/>
      <c r="H37" s="22"/>
      <c r="I37" s="24"/>
      <c r="J37" s="39"/>
      <c r="K37" s="49"/>
    </row>
    <row r="38" spans="1:11" s="41" customFormat="1" ht="24.95" customHeight="1">
      <c r="A38" s="22"/>
      <c r="B38" s="22"/>
      <c r="C38" s="22"/>
      <c r="D38" s="22"/>
      <c r="E38" s="22"/>
      <c r="F38" s="22"/>
      <c r="G38" s="22"/>
      <c r="H38" s="22"/>
      <c r="I38" s="24"/>
      <c r="J38" s="39"/>
      <c r="K38" s="22"/>
    </row>
    <row r="39" spans="1:11" s="41" customFormat="1" ht="24.95" customHeight="1">
      <c r="A39" s="22"/>
      <c r="B39" s="22"/>
      <c r="C39" s="22"/>
      <c r="D39" s="22"/>
      <c r="E39" s="22"/>
      <c r="F39" s="22"/>
      <c r="G39" s="22"/>
      <c r="H39" s="22"/>
      <c r="I39" s="24"/>
      <c r="J39" s="39"/>
      <c r="K39" s="22"/>
    </row>
    <row r="40" spans="1:11" s="41" customFormat="1" ht="24.95" customHeight="1">
      <c r="A40" s="22"/>
      <c r="B40" s="22"/>
      <c r="C40" s="22"/>
      <c r="D40" s="22"/>
      <c r="E40" s="22"/>
      <c r="F40" s="22"/>
      <c r="G40" s="22"/>
      <c r="H40" s="22"/>
      <c r="I40" s="24"/>
      <c r="J40" s="39"/>
      <c r="K40" s="50"/>
    </row>
    <row r="41" spans="1:11" ht="24.95" customHeight="1">
      <c r="A41" s="22"/>
      <c r="B41" s="22"/>
      <c r="C41" s="22"/>
      <c r="D41" s="22"/>
      <c r="E41" s="22"/>
      <c r="F41" s="22"/>
      <c r="G41" s="22"/>
      <c r="H41" s="22"/>
      <c r="I41" s="24"/>
      <c r="J41" s="39"/>
      <c r="K41" s="49"/>
    </row>
    <row r="42" spans="1:11" ht="24.95" customHeight="1">
      <c r="A42" s="22"/>
      <c r="B42" s="22"/>
      <c r="C42" s="22"/>
      <c r="D42" s="22"/>
      <c r="E42" s="22"/>
      <c r="F42" s="22"/>
      <c r="G42" s="22"/>
      <c r="H42" s="22"/>
      <c r="I42" s="24"/>
      <c r="J42" s="39"/>
      <c r="K42" s="49"/>
    </row>
    <row r="43" spans="1:11" ht="24.95" customHeight="1">
      <c r="A43" s="22"/>
      <c r="B43" s="22"/>
      <c r="C43" s="22"/>
      <c r="D43" s="22"/>
      <c r="E43" s="22"/>
      <c r="F43" s="22"/>
      <c r="G43" s="22"/>
      <c r="H43" s="22"/>
      <c r="I43" s="24"/>
      <c r="J43" s="39"/>
      <c r="K43" s="49"/>
    </row>
    <row r="44" spans="1:11" s="41" customFormat="1" ht="24.95" customHeight="1">
      <c r="A44" s="22"/>
      <c r="B44" s="22"/>
      <c r="C44" s="22"/>
      <c r="D44" s="22"/>
      <c r="E44" s="22"/>
      <c r="F44" s="22"/>
      <c r="G44" s="22"/>
      <c r="H44" s="22"/>
      <c r="I44" s="24"/>
      <c r="J44" s="39"/>
      <c r="K44" s="22"/>
    </row>
    <row r="45" spans="1:11" s="41" customFormat="1" ht="24.95" customHeight="1">
      <c r="A45" s="22"/>
      <c r="B45" s="22"/>
      <c r="C45" s="22"/>
      <c r="D45" s="22"/>
      <c r="E45" s="22"/>
      <c r="F45" s="22"/>
      <c r="G45" s="22"/>
      <c r="H45" s="22"/>
      <c r="I45" s="24"/>
      <c r="J45" s="39"/>
      <c r="K45" s="22"/>
    </row>
    <row r="46" spans="1:11" ht="24.95" customHeight="1">
      <c r="A46" s="22"/>
      <c r="B46" s="22"/>
      <c r="C46" s="22"/>
      <c r="D46" s="22"/>
      <c r="E46" s="22"/>
      <c r="F46" s="22"/>
      <c r="G46" s="22"/>
      <c r="H46" s="22"/>
      <c r="I46" s="24"/>
      <c r="J46" s="39"/>
      <c r="K46" s="49"/>
    </row>
    <row r="47" spans="1:11" ht="24.95" customHeight="1">
      <c r="A47" s="22"/>
      <c r="B47" s="22"/>
      <c r="C47" s="22"/>
      <c r="D47" s="22"/>
      <c r="E47" s="22"/>
      <c r="F47" s="22"/>
      <c r="G47" s="22"/>
      <c r="H47" s="22"/>
      <c r="I47" s="24"/>
      <c r="J47" s="39"/>
      <c r="K47" s="49"/>
    </row>
    <row r="48" spans="1:11" ht="24.95" customHeight="1">
      <c r="A48" s="31"/>
      <c r="B48" s="31"/>
      <c r="C48" s="31"/>
      <c r="D48" s="22"/>
      <c r="E48" s="22"/>
      <c r="F48" s="22"/>
      <c r="G48" s="22"/>
      <c r="H48" s="22"/>
      <c r="I48" s="24"/>
      <c r="J48" s="39"/>
      <c r="K48" s="49"/>
    </row>
    <row r="49" spans="1:11" ht="24.95" customHeight="1">
      <c r="A49" s="22"/>
      <c r="B49" s="22"/>
      <c r="C49" s="22"/>
      <c r="D49" s="22"/>
      <c r="E49" s="22"/>
      <c r="F49" s="22"/>
      <c r="G49" s="22"/>
      <c r="H49" s="22"/>
      <c r="I49" s="51"/>
      <c r="J49" s="52"/>
      <c r="K49" s="49"/>
    </row>
    <row r="50" spans="1:11" ht="20.100000000000001" customHeight="1">
      <c r="A50" s="22"/>
      <c r="B50" s="22"/>
      <c r="C50" s="22"/>
      <c r="D50" s="22"/>
      <c r="E50" s="22"/>
      <c r="F50" s="22"/>
      <c r="G50" s="22"/>
      <c r="H50" s="22"/>
      <c r="I50" s="22"/>
      <c r="J50" s="49"/>
      <c r="K50" s="49"/>
    </row>
    <row r="51" spans="1:11" ht="20.100000000000001" customHeight="1">
      <c r="A51" s="22"/>
      <c r="B51" s="22"/>
      <c r="C51" s="22"/>
      <c r="D51" s="22"/>
      <c r="E51" s="22"/>
      <c r="F51" s="22"/>
      <c r="G51" s="22"/>
      <c r="H51" s="22"/>
      <c r="I51" s="22"/>
      <c r="J51" s="49"/>
      <c r="K51" s="49"/>
    </row>
    <row r="52" spans="1:11" ht="20.100000000000001" customHeight="1">
      <c r="A52" s="22"/>
      <c r="B52" s="22"/>
      <c r="C52" s="22"/>
      <c r="D52" s="22"/>
      <c r="E52" s="22"/>
      <c r="F52" s="22"/>
      <c r="G52" s="22"/>
      <c r="H52" s="22"/>
      <c r="I52" s="22"/>
      <c r="J52" s="49"/>
      <c r="K52" s="49"/>
    </row>
    <row r="53" spans="1:11" ht="20.100000000000001" customHeight="1">
      <c r="A53" s="22"/>
      <c r="B53" s="22"/>
      <c r="C53" s="22"/>
      <c r="D53" s="22"/>
      <c r="E53" s="22"/>
      <c r="F53" s="22"/>
      <c r="G53" s="22"/>
      <c r="H53" s="22"/>
      <c r="I53" s="22"/>
      <c r="J53" s="49"/>
      <c r="K53" s="49"/>
    </row>
    <row r="54" spans="1:11" ht="20.100000000000001" customHeight="1">
      <c r="A54" s="22"/>
      <c r="B54" s="22"/>
      <c r="C54" s="22"/>
      <c r="D54" s="22"/>
      <c r="E54" s="22"/>
      <c r="F54" s="22"/>
      <c r="G54" s="22"/>
      <c r="H54" s="22"/>
      <c r="I54" s="22"/>
      <c r="J54" s="49"/>
      <c r="K54" s="49"/>
    </row>
    <row r="55" spans="1:11" ht="20.100000000000001" customHeight="1">
      <c r="A55" s="22"/>
      <c r="B55" s="22"/>
      <c r="C55" s="22"/>
      <c r="D55" s="22"/>
      <c r="E55" s="22"/>
      <c r="F55" s="22"/>
      <c r="G55" s="22"/>
      <c r="H55" s="22"/>
      <c r="I55" s="22"/>
      <c r="J55" s="49"/>
      <c r="K55" s="49"/>
    </row>
    <row r="56" spans="1:11" ht="20.100000000000001" customHeight="1">
      <c r="A56" s="22"/>
      <c r="B56" s="22"/>
      <c r="C56" s="22"/>
      <c r="D56" s="22"/>
      <c r="E56" s="22"/>
      <c r="F56" s="22"/>
      <c r="G56" s="22"/>
      <c r="H56" s="22"/>
      <c r="I56" s="22"/>
      <c r="J56" s="49"/>
      <c r="K56" s="49"/>
    </row>
    <row r="57" spans="1:11" ht="20.100000000000001" customHeight="1">
      <c r="A57" s="22"/>
      <c r="B57" s="22"/>
      <c r="C57" s="22"/>
      <c r="D57" s="22"/>
      <c r="E57" s="22"/>
      <c r="F57" s="22"/>
      <c r="G57" s="22"/>
      <c r="H57" s="22"/>
      <c r="I57" s="22"/>
      <c r="J57" s="49"/>
      <c r="K57" s="49"/>
    </row>
    <row r="58" spans="1:11" ht="20.100000000000001" customHeight="1">
      <c r="A58" s="22"/>
      <c r="B58" s="22"/>
      <c r="C58" s="22"/>
      <c r="D58" s="22"/>
      <c r="E58" s="22"/>
      <c r="F58" s="22"/>
      <c r="G58" s="22"/>
      <c r="H58" s="22"/>
      <c r="I58" s="22"/>
      <c r="J58" s="49"/>
      <c r="K58" s="49"/>
    </row>
    <row r="59" spans="1:11" ht="20.100000000000001" customHeight="1">
      <c r="A59" s="22"/>
      <c r="B59" s="22"/>
      <c r="C59" s="22"/>
      <c r="D59" s="22"/>
      <c r="E59" s="22"/>
      <c r="F59" s="22"/>
      <c r="G59" s="22"/>
      <c r="H59" s="22"/>
      <c r="I59" s="22"/>
      <c r="J59" s="49"/>
      <c r="K59" s="49"/>
    </row>
    <row r="60" spans="1:11" ht="20.100000000000001" customHeight="1">
      <c r="A60" s="22"/>
      <c r="B60" s="22"/>
      <c r="C60" s="22"/>
      <c r="D60" s="22"/>
      <c r="E60" s="22"/>
      <c r="F60" s="22"/>
      <c r="G60" s="22"/>
      <c r="H60" s="22"/>
      <c r="I60" s="22"/>
      <c r="J60" s="49"/>
      <c r="K60" s="49"/>
    </row>
    <row r="61" spans="1:11" ht="20.100000000000001" customHeight="1">
      <c r="A61" s="22"/>
      <c r="B61" s="22"/>
      <c r="C61" s="22"/>
      <c r="D61" s="22"/>
      <c r="E61" s="22"/>
      <c r="F61" s="22"/>
      <c r="G61" s="22"/>
      <c r="H61" s="22"/>
      <c r="I61" s="22"/>
      <c r="J61" s="49"/>
      <c r="K61" s="49"/>
    </row>
    <row r="62" spans="1:11" ht="20.100000000000001" customHeight="1">
      <c r="A62" s="22"/>
      <c r="B62" s="22"/>
      <c r="C62" s="22"/>
      <c r="D62" s="22"/>
      <c r="E62" s="22"/>
      <c r="F62" s="22"/>
      <c r="G62" s="22"/>
      <c r="H62" s="22"/>
      <c r="I62" s="22"/>
      <c r="J62" s="49"/>
      <c r="K62" s="49"/>
    </row>
    <row r="63" spans="1:11" ht="20.100000000000001" customHeight="1">
      <c r="A63" s="22"/>
      <c r="B63" s="22"/>
      <c r="C63" s="22"/>
      <c r="D63" s="22"/>
      <c r="E63" s="22"/>
      <c r="F63" s="22"/>
      <c r="G63" s="22"/>
      <c r="H63" s="22"/>
      <c r="I63" s="22"/>
      <c r="J63" s="49"/>
      <c r="K63" s="49"/>
    </row>
    <row r="64" spans="1:11" ht="20.100000000000001" customHeight="1">
      <c r="A64" s="22"/>
      <c r="B64" s="22"/>
      <c r="C64" s="22"/>
      <c r="D64" s="22"/>
      <c r="E64" s="22"/>
      <c r="F64" s="22"/>
      <c r="G64" s="22"/>
      <c r="H64" s="22"/>
      <c r="I64" s="22"/>
      <c r="J64" s="49"/>
      <c r="K64" s="49"/>
    </row>
    <row r="65" spans="1:11" ht="20.100000000000001" customHeight="1">
      <c r="A65" s="22"/>
      <c r="B65" s="22"/>
      <c r="C65" s="22"/>
      <c r="D65" s="22"/>
      <c r="E65" s="22"/>
      <c r="F65" s="22"/>
      <c r="G65" s="22"/>
      <c r="H65" s="22"/>
      <c r="I65" s="22"/>
      <c r="J65" s="49"/>
      <c r="K65" s="49"/>
    </row>
    <row r="66" spans="1:11" ht="20.100000000000001" customHeight="1">
      <c r="A66" s="22"/>
      <c r="B66" s="22"/>
      <c r="C66" s="22"/>
      <c r="D66" s="22"/>
      <c r="E66" s="22"/>
      <c r="F66" s="22"/>
      <c r="G66" s="22"/>
      <c r="H66" s="22"/>
      <c r="I66" s="22"/>
      <c r="J66" s="49"/>
      <c r="K66" s="49"/>
    </row>
    <row r="67" spans="1:11" ht="20.100000000000001" customHeight="1">
      <c r="A67" s="22"/>
      <c r="B67" s="22"/>
      <c r="C67" s="22"/>
      <c r="D67" s="22"/>
      <c r="E67" s="22"/>
      <c r="F67" s="22"/>
      <c r="G67" s="22"/>
      <c r="H67" s="22"/>
      <c r="I67" s="22"/>
      <c r="J67" s="49"/>
      <c r="K67" s="49"/>
    </row>
    <row r="68" spans="1:11" ht="20.100000000000001" customHeight="1">
      <c r="A68" s="22"/>
      <c r="B68" s="22"/>
      <c r="C68" s="22"/>
      <c r="D68" s="22"/>
      <c r="E68" s="22"/>
      <c r="F68" s="22"/>
      <c r="G68" s="22"/>
      <c r="H68" s="22"/>
      <c r="I68" s="22"/>
      <c r="J68" s="49"/>
      <c r="K68" s="49"/>
    </row>
    <row r="69" spans="1:11" ht="20.100000000000001" customHeight="1">
      <c r="A69" s="22"/>
      <c r="B69" s="22"/>
      <c r="C69" s="22"/>
      <c r="D69" s="22"/>
      <c r="E69" s="22"/>
      <c r="F69" s="22"/>
      <c r="G69" s="22"/>
      <c r="H69" s="22"/>
      <c r="I69" s="22"/>
      <c r="J69" s="49"/>
      <c r="K69" s="49"/>
    </row>
    <row r="70" spans="1:11" ht="20.100000000000001" customHeight="1">
      <c r="A70" s="22"/>
      <c r="B70" s="22"/>
      <c r="C70" s="22"/>
      <c r="D70" s="22"/>
      <c r="E70" s="22"/>
      <c r="F70" s="22"/>
      <c r="G70" s="22"/>
      <c r="H70" s="22"/>
      <c r="I70" s="22"/>
      <c r="J70" s="49"/>
      <c r="K70" s="49"/>
    </row>
    <row r="71" spans="1:11" ht="20.100000000000001" customHeight="1">
      <c r="A71" s="22"/>
      <c r="B71" s="22"/>
      <c r="C71" s="22"/>
      <c r="D71" s="22"/>
      <c r="E71" s="22"/>
      <c r="F71" s="22"/>
      <c r="G71" s="22"/>
      <c r="H71" s="22"/>
      <c r="I71" s="22"/>
      <c r="J71" s="49"/>
      <c r="K71" s="49"/>
    </row>
    <row r="72" spans="1:11" ht="20.100000000000001" customHeight="1">
      <c r="A72" s="22"/>
      <c r="B72" s="22"/>
      <c r="C72" s="22"/>
      <c r="D72" s="22"/>
      <c r="E72" s="22"/>
      <c r="F72" s="22"/>
      <c r="G72" s="22"/>
      <c r="H72" s="22"/>
      <c r="I72" s="22"/>
      <c r="J72" s="49"/>
      <c r="K72" s="49"/>
    </row>
    <row r="73" spans="1:11" ht="20.100000000000001" customHeight="1">
      <c r="A73" s="22"/>
      <c r="B73" s="22"/>
      <c r="C73" s="22"/>
      <c r="D73" s="22"/>
      <c r="E73" s="22"/>
      <c r="F73" s="22"/>
      <c r="G73" s="22"/>
      <c r="H73" s="22"/>
      <c r="I73" s="22"/>
      <c r="J73" s="49"/>
      <c r="K73" s="49"/>
    </row>
    <row r="74" spans="1:11" ht="20.100000000000001" customHeight="1">
      <c r="A74" s="22"/>
      <c r="B74" s="22"/>
      <c r="C74" s="22"/>
      <c r="D74" s="22"/>
      <c r="E74" s="22"/>
      <c r="F74" s="22"/>
      <c r="G74" s="22"/>
      <c r="H74" s="22"/>
      <c r="I74" s="22"/>
      <c r="J74" s="49"/>
      <c r="K74" s="49"/>
    </row>
    <row r="75" spans="1:11" ht="20.100000000000001" customHeight="1">
      <c r="A75" s="22"/>
      <c r="B75" s="22"/>
      <c r="C75" s="22"/>
      <c r="D75" s="22"/>
      <c r="E75" s="22"/>
      <c r="F75" s="22"/>
      <c r="G75" s="22"/>
      <c r="H75" s="22"/>
      <c r="I75" s="22"/>
      <c r="J75" s="49"/>
      <c r="K75" s="49"/>
    </row>
    <row r="76" spans="1:11" ht="20.100000000000001" customHeight="1">
      <c r="A76" s="22"/>
      <c r="B76" s="22"/>
      <c r="C76" s="22"/>
      <c r="D76" s="22"/>
      <c r="E76" s="22"/>
      <c r="F76" s="22"/>
      <c r="G76" s="22"/>
      <c r="H76" s="22"/>
      <c r="I76" s="22"/>
      <c r="J76" s="49"/>
      <c r="K76" s="49"/>
    </row>
    <row r="77" spans="1:11" ht="20.100000000000001" customHeight="1">
      <c r="A77" s="22"/>
      <c r="B77" s="22"/>
      <c r="C77" s="22"/>
      <c r="D77" s="22"/>
      <c r="E77" s="22"/>
      <c r="F77" s="22"/>
      <c r="G77" s="22"/>
      <c r="H77" s="22"/>
      <c r="I77" s="22"/>
      <c r="J77" s="49"/>
      <c r="K77" s="49"/>
    </row>
    <row r="78" spans="1:11" ht="20.100000000000001" customHeight="1">
      <c r="A78" s="22"/>
      <c r="B78" s="22"/>
      <c r="C78" s="22"/>
      <c r="D78" s="22"/>
      <c r="E78" s="22"/>
      <c r="F78" s="22"/>
      <c r="G78" s="22"/>
      <c r="H78" s="22"/>
      <c r="I78" s="22"/>
      <c r="J78" s="49"/>
      <c r="K78" s="49"/>
    </row>
    <row r="79" spans="1:11" ht="20.100000000000001" customHeight="1">
      <c r="A79" s="22"/>
      <c r="B79" s="22"/>
      <c r="C79" s="22"/>
      <c r="D79" s="22"/>
      <c r="E79" s="22"/>
      <c r="F79" s="22"/>
      <c r="G79" s="22"/>
      <c r="H79" s="22"/>
      <c r="I79" s="22"/>
      <c r="J79" s="49"/>
      <c r="K79" s="49"/>
    </row>
    <row r="80" spans="1:11" ht="20.100000000000001" customHeight="1">
      <c r="A80" s="22"/>
      <c r="B80" s="22"/>
      <c r="C80" s="22"/>
      <c r="D80" s="22"/>
      <c r="E80" s="22"/>
      <c r="F80" s="22"/>
      <c r="G80" s="22"/>
      <c r="H80" s="22"/>
      <c r="I80" s="22"/>
      <c r="J80" s="49"/>
      <c r="K80" s="49"/>
    </row>
    <row r="81" spans="1:11" ht="20.100000000000001" customHeight="1">
      <c r="A81" s="22"/>
      <c r="B81" s="22"/>
      <c r="C81" s="22"/>
      <c r="D81" s="22"/>
      <c r="E81" s="22"/>
      <c r="F81" s="22"/>
      <c r="G81" s="22"/>
      <c r="H81" s="22"/>
      <c r="I81" s="22"/>
      <c r="J81" s="49"/>
      <c r="K81" s="49"/>
    </row>
    <row r="82" spans="1:11" ht="20.100000000000001" customHeight="1">
      <c r="A82" s="22"/>
      <c r="B82" s="22"/>
      <c r="C82" s="22"/>
      <c r="D82" s="22"/>
      <c r="E82" s="22"/>
      <c r="F82" s="22"/>
      <c r="G82" s="22"/>
      <c r="H82" s="22"/>
      <c r="I82" s="22"/>
      <c r="J82" s="49"/>
      <c r="K82" s="49"/>
    </row>
    <row r="83" spans="1:11" ht="20.100000000000001" customHeight="1">
      <c r="A83" s="22"/>
      <c r="B83" s="22"/>
      <c r="C83" s="22"/>
      <c r="D83" s="22"/>
      <c r="E83" s="22"/>
      <c r="F83" s="22"/>
      <c r="G83" s="22"/>
      <c r="H83" s="22"/>
      <c r="I83" s="22"/>
      <c r="J83" s="49"/>
      <c r="K83" s="49"/>
    </row>
    <row r="84" spans="1:11" ht="20.100000000000001" customHeight="1">
      <c r="A84" s="22"/>
      <c r="B84" s="22"/>
      <c r="C84" s="22"/>
      <c r="D84" s="22"/>
      <c r="E84" s="22"/>
      <c r="F84" s="22"/>
      <c r="G84" s="22"/>
      <c r="H84" s="22"/>
      <c r="I84" s="22"/>
      <c r="J84" s="49"/>
      <c r="K84" s="49"/>
    </row>
    <row r="85" spans="1:11" ht="20.100000000000001" customHeight="1">
      <c r="A85" s="22"/>
      <c r="B85" s="22"/>
      <c r="C85" s="22"/>
      <c r="D85" s="22"/>
      <c r="E85" s="22"/>
      <c r="F85" s="22"/>
      <c r="G85" s="22"/>
      <c r="H85" s="22"/>
      <c r="I85" s="22"/>
      <c r="J85" s="49"/>
      <c r="K85" s="49"/>
    </row>
    <row r="86" spans="1:11" ht="20.100000000000001" customHeight="1">
      <c r="A86" s="22"/>
      <c r="B86" s="22"/>
      <c r="C86" s="22"/>
      <c r="D86" s="22"/>
      <c r="E86" s="22"/>
      <c r="F86" s="22"/>
      <c r="G86" s="22"/>
      <c r="H86" s="22"/>
      <c r="I86" s="22"/>
      <c r="J86" s="49"/>
      <c r="K86" s="49"/>
    </row>
    <row r="87" spans="1:11" ht="20.100000000000001" customHeight="1">
      <c r="A87" s="22"/>
      <c r="B87" s="22"/>
      <c r="C87" s="22"/>
      <c r="D87" s="22"/>
      <c r="E87" s="22"/>
      <c r="F87" s="22"/>
      <c r="G87" s="22"/>
      <c r="H87" s="22"/>
      <c r="I87" s="22"/>
      <c r="J87" s="49"/>
      <c r="K87" s="49"/>
    </row>
    <row r="88" spans="1:11" ht="20.100000000000001" customHeight="1">
      <c r="A88" s="22"/>
      <c r="B88" s="22"/>
      <c r="C88" s="22"/>
      <c r="D88" s="22"/>
      <c r="E88" s="22"/>
      <c r="F88" s="22"/>
      <c r="G88" s="22"/>
      <c r="H88" s="22"/>
      <c r="I88" s="22"/>
      <c r="J88" s="49"/>
      <c r="K88" s="49"/>
    </row>
    <row r="89" spans="1:11">
      <c r="A89" s="22"/>
      <c r="B89" s="22"/>
      <c r="C89" s="22"/>
      <c r="D89" s="22"/>
      <c r="E89" s="22"/>
      <c r="F89" s="22"/>
      <c r="G89" s="22"/>
      <c r="H89" s="22"/>
      <c r="I89" s="22"/>
      <c r="J89" s="49"/>
      <c r="K89" s="49"/>
    </row>
    <row r="90" spans="1:11">
      <c r="A90" s="22"/>
      <c r="B90" s="22"/>
      <c r="C90" s="22"/>
      <c r="D90" s="22"/>
      <c r="E90" s="22"/>
      <c r="F90" s="22"/>
      <c r="G90" s="22"/>
      <c r="H90" s="22"/>
      <c r="I90" s="22"/>
      <c r="J90" s="49"/>
      <c r="K90" s="49"/>
    </row>
    <row r="91" spans="1:11">
      <c r="A91" s="22"/>
      <c r="B91" s="22"/>
      <c r="C91" s="22"/>
      <c r="D91" s="22"/>
      <c r="E91" s="22"/>
      <c r="F91" s="22"/>
      <c r="G91" s="22"/>
      <c r="H91" s="22"/>
      <c r="I91" s="22"/>
      <c r="J91" s="49"/>
      <c r="K91" s="49"/>
    </row>
    <row r="92" spans="1:11">
      <c r="A92" s="22"/>
      <c r="B92" s="22"/>
      <c r="C92" s="22"/>
      <c r="D92" s="22"/>
      <c r="E92" s="22"/>
      <c r="F92" s="22"/>
      <c r="G92" s="22"/>
      <c r="H92" s="22"/>
      <c r="I92" s="22"/>
      <c r="J92" s="49"/>
      <c r="K92" s="49"/>
    </row>
    <row r="93" spans="1:11">
      <c r="A93" s="22"/>
      <c r="B93" s="22"/>
      <c r="C93" s="22"/>
      <c r="D93" s="22"/>
      <c r="E93" s="22"/>
      <c r="F93" s="22"/>
      <c r="G93" s="22"/>
      <c r="H93" s="22"/>
      <c r="I93" s="22"/>
      <c r="J93" s="49"/>
      <c r="K93" s="49"/>
    </row>
    <row r="94" spans="1:11">
      <c r="A94" s="22"/>
      <c r="B94" s="22"/>
      <c r="C94" s="22"/>
      <c r="D94" s="22"/>
      <c r="E94" s="22"/>
      <c r="F94" s="22"/>
      <c r="G94" s="22"/>
      <c r="H94" s="22"/>
      <c r="I94" s="22"/>
      <c r="J94" s="49"/>
      <c r="K94" s="49"/>
    </row>
    <row r="95" spans="1:11">
      <c r="A95" s="22"/>
      <c r="B95" s="22"/>
      <c r="C95" s="22"/>
      <c r="D95" s="22"/>
      <c r="E95" s="22"/>
      <c r="F95" s="22"/>
      <c r="G95" s="22"/>
      <c r="H95" s="22"/>
      <c r="I95" s="22"/>
      <c r="J95" s="49"/>
      <c r="K95" s="49"/>
    </row>
    <row r="96" spans="1:11">
      <c r="A96" s="22"/>
      <c r="B96" s="22"/>
      <c r="C96" s="22"/>
      <c r="D96" s="22"/>
      <c r="E96" s="22"/>
      <c r="F96" s="22"/>
      <c r="G96" s="22"/>
      <c r="H96" s="22"/>
      <c r="I96" s="22"/>
      <c r="J96" s="49"/>
      <c r="K96" s="49"/>
    </row>
    <row r="97" spans="1:11">
      <c r="A97" s="22"/>
      <c r="B97" s="22"/>
      <c r="C97" s="22"/>
      <c r="D97" s="22"/>
      <c r="E97" s="22"/>
      <c r="F97" s="22"/>
      <c r="G97" s="22"/>
      <c r="H97" s="22"/>
      <c r="I97" s="22"/>
      <c r="J97" s="49"/>
      <c r="K97" s="49"/>
    </row>
    <row r="98" spans="1:11">
      <c r="A98" s="22"/>
      <c r="B98" s="22"/>
      <c r="C98" s="22"/>
      <c r="D98" s="22"/>
      <c r="E98" s="22"/>
      <c r="F98" s="22"/>
      <c r="G98" s="22"/>
      <c r="H98" s="22"/>
      <c r="I98" s="22"/>
      <c r="J98" s="49"/>
      <c r="K98" s="49"/>
    </row>
    <row r="99" spans="1:11">
      <c r="A99" s="22"/>
      <c r="B99" s="22"/>
      <c r="C99" s="22"/>
      <c r="D99" s="22"/>
      <c r="E99" s="22"/>
      <c r="F99" s="22"/>
      <c r="G99" s="22"/>
      <c r="H99" s="22"/>
      <c r="I99" s="22"/>
      <c r="J99" s="49"/>
      <c r="K99" s="49"/>
    </row>
    <row r="100" spans="1:11">
      <c r="A100" s="22"/>
      <c r="B100" s="22"/>
      <c r="C100" s="22"/>
      <c r="D100" s="22"/>
      <c r="E100" s="22"/>
      <c r="F100" s="22"/>
      <c r="G100" s="22"/>
      <c r="H100" s="22"/>
      <c r="I100" s="22"/>
      <c r="J100" s="49"/>
      <c r="K100" s="49"/>
    </row>
    <row r="101" spans="1:11">
      <c r="A101" s="22"/>
      <c r="B101" s="22"/>
      <c r="C101" s="22"/>
      <c r="D101" s="22"/>
      <c r="E101" s="22"/>
      <c r="F101" s="22"/>
      <c r="G101" s="22"/>
      <c r="H101" s="22"/>
      <c r="I101" s="22"/>
      <c r="J101" s="49"/>
      <c r="K101" s="49"/>
    </row>
    <row r="102" spans="1:11">
      <c r="A102" s="22"/>
      <c r="B102" s="22"/>
      <c r="C102" s="22"/>
      <c r="D102" s="22"/>
      <c r="E102" s="22"/>
      <c r="F102" s="22"/>
      <c r="G102" s="22"/>
      <c r="H102" s="22"/>
      <c r="I102" s="22"/>
      <c r="J102" s="49"/>
      <c r="K102" s="49"/>
    </row>
    <row r="103" spans="1:11">
      <c r="A103" s="22"/>
      <c r="B103" s="22"/>
      <c r="C103" s="22"/>
      <c r="D103" s="22"/>
      <c r="E103" s="22"/>
      <c r="F103" s="22"/>
      <c r="G103" s="22"/>
      <c r="H103" s="22"/>
      <c r="I103" s="22"/>
      <c r="J103" s="49"/>
      <c r="K103" s="49"/>
    </row>
    <row r="104" spans="1:11">
      <c r="A104" s="22"/>
      <c r="B104" s="22"/>
      <c r="C104" s="22"/>
      <c r="D104" s="22"/>
      <c r="E104" s="22"/>
      <c r="F104" s="22"/>
      <c r="G104" s="22"/>
      <c r="H104" s="22"/>
      <c r="I104" s="22"/>
      <c r="J104" s="49"/>
      <c r="K104" s="49"/>
    </row>
    <row r="105" spans="1:11">
      <c r="A105" s="22"/>
      <c r="B105" s="22"/>
      <c r="C105" s="22"/>
      <c r="D105" s="22"/>
      <c r="E105" s="22"/>
      <c r="F105" s="22"/>
      <c r="G105" s="22"/>
      <c r="H105" s="22"/>
      <c r="I105" s="22"/>
      <c r="J105" s="49"/>
      <c r="K105" s="49"/>
    </row>
    <row r="106" spans="1:11">
      <c r="A106" s="22"/>
      <c r="B106" s="22"/>
      <c r="C106" s="22"/>
      <c r="D106" s="22"/>
      <c r="E106" s="22"/>
      <c r="F106" s="22"/>
      <c r="G106" s="22"/>
      <c r="H106" s="22"/>
      <c r="I106" s="22"/>
      <c r="J106" s="49"/>
      <c r="K106" s="49"/>
    </row>
    <row r="107" spans="1:11">
      <c r="A107" s="22"/>
      <c r="B107" s="22"/>
      <c r="C107" s="22"/>
      <c r="D107" s="22"/>
      <c r="E107" s="22"/>
      <c r="F107" s="22"/>
      <c r="G107" s="22"/>
      <c r="H107" s="22"/>
      <c r="I107" s="22"/>
      <c r="J107" s="49"/>
      <c r="K107" s="49"/>
    </row>
    <row r="108" spans="1:11">
      <c r="A108" s="22"/>
      <c r="B108" s="22"/>
      <c r="C108" s="22"/>
      <c r="D108" s="22"/>
      <c r="E108" s="22"/>
      <c r="F108" s="22"/>
      <c r="G108" s="22"/>
      <c r="H108" s="22"/>
      <c r="I108" s="22"/>
      <c r="J108" s="49"/>
      <c r="K108" s="49"/>
    </row>
    <row r="109" spans="1:11">
      <c r="A109" s="22"/>
      <c r="B109" s="22"/>
      <c r="C109" s="22"/>
      <c r="D109" s="22"/>
      <c r="E109" s="22"/>
      <c r="F109" s="22"/>
      <c r="G109" s="22"/>
      <c r="H109" s="22"/>
      <c r="I109" s="22"/>
      <c r="J109" s="49"/>
      <c r="K109" s="49"/>
    </row>
    <row r="110" spans="1:11">
      <c r="A110" s="22"/>
      <c r="B110" s="22"/>
      <c r="C110" s="22"/>
      <c r="D110" s="22"/>
      <c r="E110" s="22"/>
      <c r="F110" s="22"/>
      <c r="G110" s="22"/>
      <c r="H110" s="22"/>
      <c r="I110" s="22"/>
      <c r="J110" s="49"/>
      <c r="K110" s="49"/>
    </row>
    <row r="111" spans="1:11">
      <c r="A111" s="22"/>
      <c r="B111" s="22"/>
      <c r="C111" s="22"/>
      <c r="D111" s="22"/>
      <c r="E111" s="22"/>
      <c r="F111" s="22"/>
      <c r="G111" s="22"/>
      <c r="H111" s="22"/>
      <c r="I111" s="22"/>
      <c r="J111" s="49"/>
      <c r="K111" s="49"/>
    </row>
    <row r="112" spans="1:11">
      <c r="A112" s="22"/>
      <c r="B112" s="22"/>
      <c r="C112" s="22"/>
      <c r="D112" s="22"/>
      <c r="E112" s="22"/>
      <c r="F112" s="22"/>
      <c r="G112" s="22"/>
      <c r="H112" s="22"/>
      <c r="I112" s="22"/>
      <c r="J112" s="49"/>
      <c r="K112" s="49"/>
    </row>
    <row r="113" spans="1:11">
      <c r="A113" s="22"/>
      <c r="B113" s="22"/>
      <c r="C113" s="22"/>
      <c r="D113" s="22"/>
      <c r="E113" s="22"/>
      <c r="F113" s="22"/>
      <c r="G113" s="22"/>
      <c r="H113" s="22"/>
      <c r="I113" s="22"/>
      <c r="J113" s="49"/>
      <c r="K113" s="49"/>
    </row>
    <row r="114" spans="1:11">
      <c r="A114" s="22"/>
      <c r="B114" s="22"/>
      <c r="C114" s="22"/>
      <c r="D114" s="22"/>
      <c r="E114" s="22"/>
      <c r="F114" s="22"/>
      <c r="G114" s="22"/>
      <c r="H114" s="22"/>
      <c r="I114" s="22"/>
      <c r="J114" s="49"/>
      <c r="K114" s="49"/>
    </row>
    <row r="115" spans="1:11">
      <c r="A115" s="22"/>
      <c r="B115" s="22"/>
      <c r="C115" s="22"/>
      <c r="D115" s="22"/>
      <c r="E115" s="22"/>
      <c r="F115" s="22"/>
      <c r="G115" s="22"/>
      <c r="H115" s="22"/>
      <c r="I115" s="22"/>
      <c r="J115" s="49"/>
      <c r="K115" s="49"/>
    </row>
    <row r="116" spans="1:11">
      <c r="A116" s="22"/>
      <c r="B116" s="22"/>
      <c r="C116" s="22"/>
      <c r="D116" s="22"/>
      <c r="E116" s="22"/>
      <c r="F116" s="22"/>
      <c r="G116" s="22"/>
      <c r="H116" s="22"/>
      <c r="I116" s="22"/>
      <c r="J116" s="49"/>
      <c r="K116" s="49"/>
    </row>
    <row r="117" spans="1:11">
      <c r="A117" s="22"/>
      <c r="B117" s="22"/>
      <c r="C117" s="22"/>
      <c r="D117" s="22"/>
      <c r="E117" s="22"/>
      <c r="F117" s="22"/>
      <c r="G117" s="22"/>
      <c r="H117" s="22"/>
      <c r="I117" s="22"/>
      <c r="J117" s="49"/>
      <c r="K117" s="49"/>
    </row>
    <row r="118" spans="1:11">
      <c r="A118" s="22"/>
      <c r="B118" s="22"/>
      <c r="C118" s="22"/>
      <c r="D118" s="22"/>
      <c r="E118" s="22"/>
      <c r="F118" s="22"/>
      <c r="G118" s="22"/>
      <c r="H118" s="22"/>
      <c r="I118" s="22"/>
      <c r="J118" s="49"/>
      <c r="K118" s="49"/>
    </row>
    <row r="119" spans="1:11">
      <c r="A119" s="22"/>
      <c r="B119" s="22"/>
      <c r="C119" s="22"/>
      <c r="D119" s="22"/>
      <c r="E119" s="22"/>
      <c r="F119" s="22"/>
      <c r="G119" s="22"/>
      <c r="H119" s="22"/>
      <c r="I119" s="22"/>
      <c r="J119" s="49"/>
      <c r="K119" s="49"/>
    </row>
    <row r="120" spans="1:11">
      <c r="A120" s="22"/>
      <c r="B120" s="22"/>
      <c r="C120" s="22"/>
      <c r="D120" s="22"/>
      <c r="E120" s="22"/>
      <c r="F120" s="22"/>
      <c r="G120" s="22"/>
      <c r="H120" s="22"/>
      <c r="I120" s="22"/>
      <c r="J120" s="49"/>
      <c r="K120" s="49"/>
    </row>
    <row r="121" spans="1:11">
      <c r="A121" s="22"/>
      <c r="B121" s="22"/>
      <c r="C121" s="22"/>
      <c r="D121" s="22"/>
      <c r="E121" s="22"/>
      <c r="F121" s="22"/>
      <c r="G121" s="22"/>
      <c r="H121" s="22"/>
      <c r="I121" s="22"/>
      <c r="J121" s="49"/>
      <c r="K121" s="49"/>
    </row>
    <row r="122" spans="1:11">
      <c r="A122" s="22"/>
      <c r="B122" s="22"/>
      <c r="C122" s="22"/>
      <c r="D122" s="22"/>
      <c r="E122" s="22"/>
      <c r="F122" s="22"/>
      <c r="G122" s="22"/>
      <c r="H122" s="22"/>
      <c r="I122" s="22"/>
      <c r="J122" s="49"/>
      <c r="K122" s="49"/>
    </row>
    <row r="123" spans="1:11">
      <c r="A123" s="22"/>
      <c r="B123" s="22"/>
      <c r="C123" s="22"/>
      <c r="D123" s="22"/>
      <c r="E123" s="22"/>
      <c r="F123" s="22"/>
      <c r="G123" s="22"/>
      <c r="H123" s="22"/>
      <c r="I123" s="22"/>
      <c r="J123" s="49"/>
      <c r="K123" s="49"/>
    </row>
    <row r="124" spans="1:11">
      <c r="A124" s="22"/>
      <c r="B124" s="22"/>
      <c r="C124" s="22"/>
      <c r="D124" s="22"/>
      <c r="E124" s="22"/>
      <c r="F124" s="22"/>
      <c r="G124" s="22"/>
      <c r="H124" s="22"/>
      <c r="I124" s="22"/>
      <c r="J124" s="49"/>
      <c r="K124" s="49"/>
    </row>
    <row r="125" spans="1:11">
      <c r="A125" s="22"/>
      <c r="B125" s="22"/>
      <c r="C125" s="22"/>
      <c r="D125" s="22"/>
      <c r="E125" s="22"/>
      <c r="F125" s="22"/>
      <c r="G125" s="22"/>
      <c r="H125" s="22"/>
      <c r="I125" s="22"/>
      <c r="J125" s="49"/>
      <c r="K125" s="49"/>
    </row>
    <row r="126" spans="1:11">
      <c r="A126" s="22"/>
      <c r="B126" s="22"/>
      <c r="C126" s="22"/>
      <c r="D126" s="22"/>
      <c r="E126" s="22"/>
      <c r="F126" s="22"/>
      <c r="G126" s="22"/>
      <c r="H126" s="22"/>
      <c r="I126" s="22"/>
      <c r="J126" s="49"/>
      <c r="K126" s="49"/>
    </row>
    <row r="127" spans="1:11">
      <c r="A127" s="22"/>
      <c r="B127" s="22"/>
      <c r="C127" s="22"/>
      <c r="D127" s="22"/>
      <c r="E127" s="22"/>
      <c r="F127" s="22"/>
      <c r="G127" s="22"/>
      <c r="H127" s="22"/>
      <c r="I127" s="22"/>
      <c r="J127" s="49"/>
      <c r="K127" s="49"/>
    </row>
    <row r="128" spans="1:11">
      <c r="A128" s="22"/>
      <c r="B128" s="22"/>
      <c r="C128" s="22"/>
      <c r="D128" s="22"/>
      <c r="E128" s="22"/>
      <c r="F128" s="22"/>
      <c r="G128" s="22"/>
      <c r="H128" s="22"/>
      <c r="I128" s="22"/>
      <c r="J128" s="49"/>
      <c r="K128" s="49"/>
    </row>
    <row r="129" spans="1:11">
      <c r="A129" s="22"/>
      <c r="B129" s="22"/>
      <c r="C129" s="22"/>
      <c r="D129" s="22"/>
      <c r="E129" s="22"/>
      <c r="F129" s="22"/>
      <c r="G129" s="22"/>
      <c r="H129" s="22"/>
      <c r="I129" s="22"/>
      <c r="J129" s="49"/>
      <c r="K129" s="49"/>
    </row>
    <row r="130" spans="1:11">
      <c r="A130" s="22"/>
      <c r="B130" s="22"/>
      <c r="C130" s="22"/>
      <c r="D130" s="22"/>
      <c r="E130" s="22"/>
      <c r="F130" s="22"/>
      <c r="G130" s="22"/>
      <c r="H130" s="22"/>
      <c r="I130" s="22"/>
      <c r="J130" s="49"/>
      <c r="K130" s="49"/>
    </row>
    <row r="131" spans="1:11">
      <c r="A131" s="22"/>
      <c r="B131" s="22"/>
      <c r="C131" s="22"/>
      <c r="D131" s="22"/>
      <c r="E131" s="22"/>
      <c r="F131" s="22"/>
      <c r="G131" s="22"/>
      <c r="H131" s="22"/>
      <c r="I131" s="22"/>
      <c r="J131" s="49"/>
      <c r="K131" s="49"/>
    </row>
    <row r="132" spans="1:11">
      <c r="A132" s="22"/>
      <c r="B132" s="22"/>
      <c r="C132" s="22"/>
      <c r="D132" s="22"/>
      <c r="E132" s="22"/>
      <c r="F132" s="22"/>
      <c r="G132" s="22"/>
      <c r="H132" s="22"/>
      <c r="I132" s="22"/>
      <c r="J132" s="49"/>
      <c r="K132" s="49"/>
    </row>
    <row r="133" spans="1:11">
      <c r="A133" s="22"/>
      <c r="B133" s="22"/>
      <c r="C133" s="22"/>
      <c r="D133" s="22"/>
      <c r="E133" s="22"/>
      <c r="F133" s="22"/>
      <c r="G133" s="22"/>
      <c r="H133" s="22"/>
      <c r="I133" s="22"/>
      <c r="J133" s="49"/>
      <c r="K133" s="49"/>
    </row>
    <row r="134" spans="1:11">
      <c r="A134" s="22"/>
      <c r="B134" s="22"/>
      <c r="C134" s="22"/>
      <c r="D134" s="22"/>
      <c r="E134" s="22"/>
      <c r="F134" s="22"/>
      <c r="G134" s="22"/>
      <c r="H134" s="22"/>
      <c r="I134" s="22"/>
      <c r="J134" s="49"/>
      <c r="K134" s="49"/>
    </row>
    <row r="135" spans="1:11">
      <c r="A135" s="22"/>
      <c r="B135" s="22"/>
      <c r="C135" s="22"/>
      <c r="D135" s="22"/>
      <c r="E135" s="22"/>
      <c r="F135" s="22"/>
      <c r="G135" s="22"/>
      <c r="H135" s="22"/>
      <c r="I135" s="22"/>
      <c r="J135" s="49"/>
      <c r="K135" s="49"/>
    </row>
    <row r="136" spans="1:11">
      <c r="A136" s="22"/>
      <c r="B136" s="22"/>
      <c r="C136" s="22"/>
      <c r="D136" s="22"/>
      <c r="E136" s="22"/>
      <c r="F136" s="22"/>
      <c r="G136" s="22"/>
      <c r="H136" s="22"/>
      <c r="I136" s="22"/>
      <c r="J136" s="49"/>
      <c r="K136" s="49"/>
    </row>
    <row r="137" spans="1:11">
      <c r="A137" s="22"/>
      <c r="B137" s="22"/>
      <c r="C137" s="22"/>
      <c r="D137" s="22"/>
      <c r="E137" s="22"/>
      <c r="F137" s="22"/>
      <c r="G137" s="22"/>
      <c r="H137" s="22"/>
      <c r="I137" s="22"/>
      <c r="J137" s="49"/>
      <c r="K137" s="49"/>
    </row>
    <row r="138" spans="1:11">
      <c r="A138" s="22"/>
      <c r="B138" s="22"/>
      <c r="C138" s="22"/>
      <c r="D138" s="22"/>
      <c r="E138" s="22"/>
      <c r="F138" s="22"/>
      <c r="G138" s="22"/>
      <c r="H138" s="22"/>
      <c r="I138" s="22"/>
      <c r="J138" s="49"/>
      <c r="K138" s="49"/>
    </row>
    <row r="139" spans="1:11">
      <c r="A139" s="22"/>
      <c r="B139" s="22"/>
      <c r="C139" s="22"/>
      <c r="D139" s="22"/>
      <c r="E139" s="22"/>
      <c r="F139" s="22"/>
      <c r="G139" s="22"/>
      <c r="H139" s="22"/>
      <c r="I139" s="22"/>
      <c r="J139" s="49"/>
      <c r="K139" s="49"/>
    </row>
    <row r="140" spans="1:11">
      <c r="A140" s="22"/>
      <c r="B140" s="22"/>
      <c r="C140" s="22"/>
      <c r="D140" s="22"/>
      <c r="E140" s="22"/>
      <c r="F140" s="22"/>
      <c r="G140" s="22"/>
      <c r="H140" s="22"/>
      <c r="I140" s="22"/>
      <c r="J140" s="49"/>
      <c r="K140" s="49"/>
    </row>
    <row r="141" spans="1:11">
      <c r="A141" s="22"/>
      <c r="B141" s="22"/>
      <c r="C141" s="22"/>
      <c r="D141" s="22"/>
      <c r="E141" s="22"/>
      <c r="F141" s="22"/>
      <c r="G141" s="22"/>
      <c r="H141" s="22"/>
      <c r="I141" s="22"/>
      <c r="J141" s="49"/>
      <c r="K141" s="49"/>
    </row>
    <row r="142" spans="1:11">
      <c r="A142" s="22"/>
      <c r="B142" s="22"/>
      <c r="C142" s="22"/>
      <c r="D142" s="22"/>
      <c r="E142" s="22"/>
      <c r="F142" s="22"/>
      <c r="G142" s="22"/>
      <c r="H142" s="22"/>
      <c r="I142" s="22"/>
      <c r="J142" s="49"/>
      <c r="K142" s="49"/>
    </row>
    <row r="143" spans="1:11">
      <c r="A143" s="22"/>
      <c r="B143" s="22"/>
      <c r="C143" s="22"/>
      <c r="D143" s="22"/>
      <c r="E143" s="22"/>
      <c r="F143" s="22"/>
      <c r="G143" s="22"/>
      <c r="H143" s="22"/>
      <c r="I143" s="22"/>
      <c r="J143" s="49"/>
      <c r="K143" s="49"/>
    </row>
    <row r="144" spans="1:11">
      <c r="A144" s="22"/>
      <c r="B144" s="22"/>
      <c r="C144" s="22"/>
      <c r="D144" s="22"/>
      <c r="E144" s="22"/>
      <c r="F144" s="22"/>
      <c r="G144" s="22"/>
      <c r="H144" s="22"/>
      <c r="I144" s="22"/>
      <c r="J144" s="49"/>
      <c r="K144" s="49"/>
    </row>
    <row r="145" spans="1:11">
      <c r="A145" s="22"/>
      <c r="B145" s="22"/>
      <c r="C145" s="22"/>
      <c r="D145" s="22"/>
      <c r="E145" s="22"/>
      <c r="F145" s="22"/>
      <c r="G145" s="22"/>
      <c r="H145" s="22"/>
      <c r="I145" s="22"/>
      <c r="J145" s="49"/>
      <c r="K145" s="49"/>
    </row>
    <row r="146" spans="1:11">
      <c r="A146" s="22"/>
      <c r="B146" s="22"/>
      <c r="C146" s="22"/>
      <c r="D146" s="22"/>
      <c r="E146" s="22"/>
      <c r="F146" s="22"/>
      <c r="G146" s="22"/>
      <c r="H146" s="22"/>
      <c r="I146" s="22"/>
      <c r="J146" s="49"/>
      <c r="K146" s="49"/>
    </row>
    <row r="147" spans="1:11">
      <c r="A147" s="22"/>
      <c r="B147" s="22"/>
      <c r="C147" s="22"/>
      <c r="D147" s="22"/>
      <c r="E147" s="22"/>
      <c r="F147" s="22"/>
      <c r="G147" s="22"/>
      <c r="H147" s="22"/>
      <c r="I147" s="22"/>
      <c r="J147" s="49"/>
      <c r="K147" s="49"/>
    </row>
    <row r="148" spans="1:11">
      <c r="A148" s="22"/>
      <c r="B148" s="22"/>
      <c r="C148" s="22"/>
      <c r="D148" s="22"/>
      <c r="E148" s="22"/>
      <c r="F148" s="22"/>
      <c r="G148" s="22"/>
      <c r="H148" s="22"/>
      <c r="I148" s="22"/>
      <c r="J148" s="49"/>
      <c r="K148" s="49"/>
    </row>
    <row r="149" spans="1:11">
      <c r="A149" s="22"/>
      <c r="B149" s="22"/>
      <c r="C149" s="22"/>
      <c r="D149" s="22"/>
      <c r="E149" s="22"/>
      <c r="F149" s="22"/>
      <c r="G149" s="22"/>
      <c r="H149" s="22"/>
      <c r="I149" s="22"/>
      <c r="J149" s="49"/>
      <c r="K149" s="49"/>
    </row>
    <row r="150" spans="1:11">
      <c r="A150" s="22"/>
      <c r="B150" s="22"/>
      <c r="C150" s="22"/>
      <c r="D150" s="22"/>
      <c r="E150" s="22"/>
      <c r="F150" s="22"/>
      <c r="G150" s="22"/>
      <c r="H150" s="22"/>
      <c r="I150" s="22"/>
      <c r="J150" s="49"/>
      <c r="K150" s="49"/>
    </row>
    <row r="151" spans="1:11">
      <c r="A151" s="22"/>
      <c r="B151" s="22"/>
      <c r="C151" s="22"/>
      <c r="D151" s="22"/>
      <c r="E151" s="22"/>
      <c r="F151" s="22"/>
      <c r="G151" s="22"/>
      <c r="H151" s="22"/>
      <c r="I151" s="22"/>
      <c r="J151" s="49"/>
      <c r="K151" s="49"/>
    </row>
    <row r="152" spans="1:11">
      <c r="A152" s="22"/>
      <c r="B152" s="22"/>
      <c r="C152" s="22"/>
      <c r="D152" s="22"/>
      <c r="E152" s="22"/>
      <c r="F152" s="22"/>
      <c r="G152" s="22"/>
      <c r="H152" s="22"/>
      <c r="I152" s="22"/>
      <c r="J152" s="49"/>
      <c r="K152" s="49"/>
    </row>
    <row r="153" spans="1:11">
      <c r="A153" s="22"/>
      <c r="B153" s="22"/>
      <c r="C153" s="22"/>
      <c r="D153" s="22"/>
      <c r="E153" s="22"/>
      <c r="F153" s="22"/>
      <c r="G153" s="22"/>
      <c r="H153" s="22"/>
      <c r="I153" s="22"/>
      <c r="J153" s="49"/>
      <c r="K153" s="49"/>
    </row>
    <row r="154" spans="1:11">
      <c r="A154" s="22"/>
      <c r="B154" s="22"/>
      <c r="C154" s="22"/>
      <c r="D154" s="22"/>
      <c r="E154" s="22"/>
      <c r="F154" s="22"/>
      <c r="G154" s="22"/>
      <c r="H154" s="22"/>
      <c r="I154" s="22"/>
      <c r="J154" s="49"/>
      <c r="K154" s="49"/>
    </row>
    <row r="155" spans="1:11">
      <c r="A155" s="22"/>
      <c r="B155" s="22"/>
      <c r="C155" s="22"/>
      <c r="D155" s="22"/>
      <c r="E155" s="22"/>
      <c r="F155" s="22"/>
      <c r="G155" s="22"/>
      <c r="H155" s="22"/>
      <c r="I155" s="22"/>
      <c r="J155" s="49"/>
      <c r="K155" s="49"/>
    </row>
    <row r="156" spans="1:11">
      <c r="A156" s="22"/>
      <c r="B156" s="22"/>
      <c r="C156" s="22"/>
      <c r="D156" s="22"/>
      <c r="E156" s="22"/>
      <c r="F156" s="22"/>
      <c r="G156" s="22"/>
      <c r="H156" s="22"/>
      <c r="I156" s="22"/>
      <c r="J156" s="49"/>
      <c r="K156" s="49"/>
    </row>
    <row r="157" spans="1:11">
      <c r="A157" s="22"/>
      <c r="B157" s="22"/>
      <c r="C157" s="22"/>
      <c r="D157" s="22"/>
      <c r="E157" s="22"/>
      <c r="F157" s="22"/>
      <c r="G157" s="22"/>
      <c r="H157" s="22"/>
      <c r="I157" s="22"/>
      <c r="J157" s="49"/>
      <c r="K157" s="49"/>
    </row>
    <row r="158" spans="1:11">
      <c r="A158" s="22"/>
      <c r="B158" s="22"/>
      <c r="C158" s="22"/>
      <c r="D158" s="22"/>
      <c r="E158" s="22"/>
      <c r="F158" s="22"/>
      <c r="G158" s="22"/>
      <c r="H158" s="22"/>
      <c r="I158" s="22"/>
      <c r="J158" s="49"/>
      <c r="K158" s="49"/>
    </row>
    <row r="159" spans="1:11">
      <c r="A159" s="22"/>
      <c r="B159" s="22"/>
      <c r="C159" s="22"/>
      <c r="D159" s="22"/>
      <c r="E159" s="22"/>
      <c r="F159" s="22"/>
      <c r="G159" s="22"/>
      <c r="H159" s="22"/>
      <c r="I159" s="22"/>
      <c r="J159" s="49"/>
      <c r="K159" s="49"/>
    </row>
    <row r="160" spans="1:11">
      <c r="A160" s="22"/>
      <c r="B160" s="22"/>
      <c r="C160" s="22"/>
      <c r="D160" s="22"/>
      <c r="E160" s="22"/>
      <c r="F160" s="22"/>
      <c r="G160" s="22"/>
      <c r="H160" s="22"/>
      <c r="I160" s="22"/>
      <c r="J160" s="49"/>
      <c r="K160" s="49"/>
    </row>
    <row r="161" spans="1:11">
      <c r="A161" s="22"/>
      <c r="B161" s="22"/>
      <c r="C161" s="22"/>
      <c r="D161" s="22"/>
      <c r="E161" s="22"/>
      <c r="F161" s="22"/>
      <c r="G161" s="22"/>
      <c r="H161" s="22"/>
      <c r="I161" s="22"/>
      <c r="J161" s="49"/>
      <c r="K161" s="49"/>
    </row>
    <row r="162" spans="1:11">
      <c r="A162" s="22"/>
      <c r="B162" s="22"/>
      <c r="C162" s="22"/>
      <c r="D162" s="22"/>
      <c r="E162" s="22"/>
      <c r="F162" s="22"/>
      <c r="G162" s="22"/>
      <c r="H162" s="22"/>
      <c r="I162" s="22"/>
      <c r="J162" s="49"/>
      <c r="K162" s="49"/>
    </row>
    <row r="163" spans="1:11">
      <c r="A163" s="22"/>
      <c r="B163" s="22"/>
      <c r="C163" s="22"/>
      <c r="D163" s="22"/>
      <c r="E163" s="22"/>
      <c r="F163" s="22"/>
      <c r="G163" s="22"/>
      <c r="H163" s="22"/>
      <c r="I163" s="22"/>
      <c r="J163" s="49"/>
      <c r="K163" s="49"/>
    </row>
    <row r="164" spans="1:11">
      <c r="A164" s="22"/>
      <c r="B164" s="22"/>
      <c r="C164" s="22"/>
      <c r="D164" s="22"/>
      <c r="E164" s="22"/>
      <c r="F164" s="22"/>
      <c r="G164" s="22"/>
      <c r="H164" s="22"/>
      <c r="I164" s="22"/>
      <c r="J164" s="49"/>
      <c r="K164" s="49"/>
    </row>
    <row r="165" spans="1:11">
      <c r="A165" s="22"/>
      <c r="B165" s="22"/>
      <c r="C165" s="22"/>
      <c r="D165" s="22"/>
      <c r="E165" s="22"/>
      <c r="F165" s="22"/>
      <c r="G165" s="22"/>
      <c r="H165" s="22"/>
      <c r="I165" s="22"/>
      <c r="J165" s="49"/>
      <c r="K165" s="49"/>
    </row>
    <row r="166" spans="1:11">
      <c r="A166" s="22"/>
      <c r="B166" s="22"/>
      <c r="C166" s="22"/>
      <c r="D166" s="22"/>
      <c r="E166" s="22"/>
      <c r="F166" s="22"/>
      <c r="G166" s="22"/>
      <c r="H166" s="22"/>
      <c r="I166" s="22"/>
      <c r="J166" s="49"/>
      <c r="K166" s="49"/>
    </row>
    <row r="167" spans="1:11">
      <c r="A167" s="22"/>
      <c r="B167" s="22"/>
      <c r="C167" s="22"/>
      <c r="D167" s="22"/>
      <c r="E167" s="22"/>
      <c r="F167" s="22"/>
      <c r="G167" s="22"/>
      <c r="H167" s="22"/>
      <c r="I167" s="22"/>
      <c r="J167" s="49"/>
      <c r="K167" s="49"/>
    </row>
    <row r="168" spans="1:11">
      <c r="A168" s="22"/>
      <c r="B168" s="22"/>
      <c r="C168" s="22"/>
      <c r="D168" s="22"/>
      <c r="E168" s="22"/>
      <c r="F168" s="22"/>
      <c r="G168" s="22"/>
      <c r="H168" s="22"/>
      <c r="I168" s="22"/>
      <c r="J168" s="49"/>
      <c r="K168" s="49"/>
    </row>
    <row r="169" spans="1:11">
      <c r="A169" s="22"/>
      <c r="B169" s="22"/>
      <c r="C169" s="22"/>
      <c r="D169" s="22"/>
      <c r="E169" s="22"/>
      <c r="F169" s="22"/>
      <c r="G169" s="22"/>
      <c r="H169" s="22"/>
      <c r="I169" s="22"/>
      <c r="J169" s="49"/>
      <c r="K169" s="49"/>
    </row>
    <row r="170" spans="1:11">
      <c r="A170" s="22"/>
      <c r="B170" s="22"/>
      <c r="C170" s="22"/>
      <c r="D170" s="22"/>
      <c r="E170" s="22"/>
      <c r="F170" s="22"/>
      <c r="G170" s="22"/>
      <c r="H170" s="22"/>
      <c r="I170" s="22"/>
      <c r="J170" s="49"/>
      <c r="K170" s="49"/>
    </row>
    <row r="171" spans="1:11">
      <c r="A171" s="22"/>
      <c r="B171" s="22"/>
      <c r="C171" s="22"/>
      <c r="D171" s="22"/>
      <c r="E171" s="22"/>
      <c r="F171" s="22"/>
      <c r="G171" s="22"/>
      <c r="H171" s="22"/>
      <c r="I171" s="22"/>
      <c r="J171" s="49"/>
      <c r="K171" s="49"/>
    </row>
    <row r="172" spans="1:11">
      <c r="A172" s="22"/>
      <c r="B172" s="22"/>
      <c r="C172" s="22"/>
      <c r="D172" s="22"/>
      <c r="E172" s="22"/>
      <c r="F172" s="22"/>
      <c r="G172" s="22"/>
      <c r="H172" s="22"/>
      <c r="I172" s="22"/>
      <c r="J172" s="49"/>
      <c r="K172" s="49"/>
    </row>
    <row r="173" spans="1:11">
      <c r="A173" s="22"/>
      <c r="B173" s="22"/>
      <c r="C173" s="22"/>
      <c r="D173" s="22"/>
      <c r="E173" s="22"/>
      <c r="F173" s="22"/>
      <c r="G173" s="22"/>
      <c r="H173" s="22"/>
      <c r="I173" s="22"/>
      <c r="J173" s="49"/>
      <c r="K173" s="49"/>
    </row>
    <row r="174" spans="1:11">
      <c r="A174" s="22"/>
      <c r="B174" s="22"/>
      <c r="C174" s="22"/>
      <c r="D174" s="22"/>
      <c r="E174" s="22"/>
      <c r="F174" s="22"/>
      <c r="G174" s="22"/>
      <c r="H174" s="22"/>
      <c r="I174" s="22"/>
      <c r="J174" s="49"/>
      <c r="K174" s="49"/>
    </row>
    <row r="175" spans="1:11">
      <c r="A175" s="22"/>
      <c r="B175" s="22"/>
      <c r="C175" s="22"/>
      <c r="D175" s="22"/>
      <c r="E175" s="22"/>
      <c r="F175" s="22"/>
      <c r="G175" s="22"/>
      <c r="H175" s="22"/>
      <c r="I175" s="22"/>
      <c r="J175" s="49"/>
      <c r="K175" s="49"/>
    </row>
    <row r="176" spans="1:11">
      <c r="A176" s="22"/>
      <c r="B176" s="22"/>
      <c r="C176" s="22"/>
      <c r="D176" s="22"/>
      <c r="E176" s="22"/>
      <c r="F176" s="22"/>
      <c r="G176" s="22"/>
      <c r="H176" s="22"/>
      <c r="I176" s="22"/>
      <c r="J176" s="49"/>
      <c r="K176" s="49"/>
    </row>
    <row r="177" spans="1:11">
      <c r="A177" s="22"/>
      <c r="B177" s="22"/>
      <c r="C177" s="22"/>
      <c r="D177" s="22"/>
      <c r="E177" s="22"/>
      <c r="F177" s="22"/>
      <c r="G177" s="22"/>
      <c r="H177" s="22"/>
      <c r="I177" s="22"/>
      <c r="J177" s="49"/>
      <c r="K177" s="49"/>
    </row>
    <row r="178" spans="1:11">
      <c r="A178" s="22"/>
      <c r="B178" s="22"/>
      <c r="C178" s="22"/>
      <c r="D178" s="22"/>
      <c r="E178" s="22"/>
      <c r="F178" s="22"/>
      <c r="G178" s="22"/>
      <c r="H178" s="22"/>
      <c r="I178" s="22"/>
      <c r="J178" s="49"/>
      <c r="K178" s="49"/>
    </row>
    <row r="179" spans="1:11">
      <c r="A179" s="22"/>
      <c r="B179" s="22"/>
      <c r="C179" s="22"/>
      <c r="D179" s="22"/>
      <c r="E179" s="22"/>
      <c r="F179" s="22"/>
      <c r="G179" s="22"/>
      <c r="H179" s="22"/>
      <c r="I179" s="22"/>
      <c r="J179" s="49"/>
      <c r="K179" s="49"/>
    </row>
    <row r="180" spans="1:11">
      <c r="A180" s="22"/>
      <c r="B180" s="22"/>
      <c r="C180" s="22"/>
      <c r="D180" s="22"/>
      <c r="E180" s="22"/>
      <c r="F180" s="22"/>
      <c r="G180" s="22"/>
      <c r="H180" s="22"/>
      <c r="I180" s="22"/>
      <c r="J180" s="49"/>
      <c r="K180" s="49"/>
    </row>
    <row r="181" spans="1:11">
      <c r="A181" s="22"/>
      <c r="B181" s="22"/>
      <c r="C181" s="22"/>
      <c r="D181" s="22"/>
      <c r="E181" s="22"/>
      <c r="F181" s="22"/>
      <c r="G181" s="22"/>
      <c r="H181" s="22"/>
      <c r="I181" s="22"/>
      <c r="J181" s="49"/>
      <c r="K181" s="49"/>
    </row>
    <row r="182" spans="1:11">
      <c r="A182" s="22"/>
      <c r="B182" s="22"/>
      <c r="C182" s="22"/>
      <c r="D182" s="22"/>
      <c r="E182" s="22"/>
      <c r="F182" s="22"/>
      <c r="G182" s="22"/>
      <c r="H182" s="22"/>
      <c r="I182" s="22"/>
      <c r="J182" s="49"/>
      <c r="K182" s="49"/>
    </row>
    <row r="183" spans="1:11">
      <c r="A183" s="22"/>
      <c r="B183" s="22"/>
      <c r="C183" s="22"/>
      <c r="D183" s="22"/>
      <c r="E183" s="22"/>
      <c r="F183" s="22"/>
      <c r="G183" s="22"/>
      <c r="H183" s="22"/>
      <c r="I183" s="22"/>
      <c r="J183" s="49"/>
      <c r="K183" s="49"/>
    </row>
    <row r="184" spans="1:11">
      <c r="A184" s="22"/>
      <c r="B184" s="22"/>
      <c r="C184" s="22"/>
      <c r="D184" s="22"/>
      <c r="E184" s="22"/>
      <c r="F184" s="22"/>
      <c r="G184" s="22"/>
      <c r="H184" s="22"/>
      <c r="I184" s="22"/>
      <c r="J184" s="49"/>
      <c r="K184" s="49"/>
    </row>
    <row r="185" spans="1:11">
      <c r="A185" s="22"/>
      <c r="B185" s="22"/>
      <c r="C185" s="22"/>
      <c r="D185" s="22"/>
      <c r="E185" s="22"/>
      <c r="F185" s="22"/>
      <c r="G185" s="22"/>
      <c r="H185" s="22"/>
      <c r="I185" s="22"/>
      <c r="J185" s="49"/>
      <c r="K185" s="49"/>
    </row>
    <row r="186" spans="1:11">
      <c r="A186" s="22"/>
      <c r="B186" s="22"/>
      <c r="C186" s="22"/>
      <c r="D186" s="22"/>
      <c r="E186" s="22"/>
      <c r="F186" s="22"/>
      <c r="G186" s="22"/>
      <c r="H186" s="22"/>
      <c r="I186" s="22"/>
      <c r="J186" s="49"/>
      <c r="K186" s="49"/>
    </row>
    <row r="187" spans="1:11">
      <c r="A187" s="22"/>
      <c r="B187" s="22"/>
      <c r="C187" s="22"/>
      <c r="D187" s="22"/>
      <c r="E187" s="22"/>
      <c r="F187" s="22"/>
      <c r="G187" s="22"/>
      <c r="H187" s="22"/>
      <c r="I187" s="22"/>
      <c r="J187" s="49"/>
      <c r="K187" s="49"/>
    </row>
    <row r="188" spans="1:11">
      <c r="A188" s="22"/>
      <c r="B188" s="22"/>
      <c r="C188" s="22"/>
      <c r="D188" s="22"/>
      <c r="E188" s="22"/>
      <c r="F188" s="22"/>
      <c r="G188" s="22"/>
      <c r="H188" s="22"/>
      <c r="I188" s="22"/>
      <c r="J188" s="49"/>
      <c r="K188" s="49"/>
    </row>
    <row r="189" spans="1:11">
      <c r="A189" s="22"/>
      <c r="B189" s="22"/>
      <c r="C189" s="22"/>
      <c r="D189" s="22"/>
      <c r="E189" s="22"/>
      <c r="I189" s="22"/>
      <c r="J189" s="49"/>
      <c r="K189" s="49"/>
    </row>
    <row r="190" spans="1:11">
      <c r="A190" s="22"/>
      <c r="B190" s="22"/>
      <c r="C190" s="22"/>
      <c r="D190" s="22"/>
      <c r="E190" s="22"/>
      <c r="I190" s="22"/>
      <c r="J190" s="49"/>
      <c r="K190" s="49"/>
    </row>
    <row r="191" spans="1:11">
      <c r="A191" s="22"/>
      <c r="B191" s="22"/>
      <c r="C191" s="22"/>
      <c r="D191" s="22"/>
      <c r="E191" s="22"/>
      <c r="I191" s="22"/>
      <c r="J191" s="49"/>
      <c r="K191" s="49"/>
    </row>
    <row r="192" spans="1:11">
      <c r="A192" s="22"/>
      <c r="B192" s="22"/>
      <c r="C192" s="22"/>
      <c r="D192" s="22"/>
      <c r="E192" s="22"/>
      <c r="I192" s="22"/>
      <c r="J192" s="49"/>
      <c r="K192" s="49"/>
    </row>
    <row r="193" spans="1:11">
      <c r="A193" s="22"/>
      <c r="B193" s="22"/>
      <c r="C193" s="22"/>
      <c r="D193" s="22"/>
      <c r="E193" s="22"/>
      <c r="I193" s="22"/>
      <c r="J193" s="49"/>
      <c r="K193" s="49"/>
    </row>
    <row r="194" spans="1:11">
      <c r="A194" s="22"/>
      <c r="B194" s="22"/>
      <c r="C194" s="22"/>
      <c r="D194" s="22"/>
      <c r="E194" s="22"/>
      <c r="I194" s="22"/>
      <c r="J194" s="49"/>
    </row>
  </sheetData>
  <mergeCells count="1">
    <mergeCell ref="A1:D1"/>
  </mergeCells>
  <phoneticPr fontId="30" type="noConversion"/>
  <hyperlinks>
    <hyperlink ref="F7" r:id="rId1" xr:uid="{00000000-0004-0000-0100-000000000000}"/>
  </hyperlinks>
  <pageMargins left="0.7" right="0.7" top="0.75" bottom="0.75" header="0.3" footer="0.3"/>
  <pageSetup scale="61" orientation="landscape" r:id="rId2"/>
  <headerFooter>
    <oddHeader>Page &amp;P of &amp;N</oddHeader>
  </headerFooter>
  <colBreaks count="1" manualBreakCount="1">
    <brk id="10" max="24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AE251-2E58-4629-AC4D-C5392BF0F1F4}">
  <dimension ref="A1:T194"/>
  <sheetViews>
    <sheetView zoomScale="90" zoomScaleNormal="90" workbookViewId="0">
      <selection activeCell="G22" sqref="G22"/>
    </sheetView>
  </sheetViews>
  <sheetFormatPr defaultColWidth="9.42578125" defaultRowHeight="15"/>
  <cols>
    <col min="1" max="1" width="5.5703125" style="20" customWidth="1"/>
    <col min="2" max="2" width="19.7109375" style="20" customWidth="1"/>
    <col min="3" max="4" width="10.5703125" style="20" customWidth="1"/>
    <col min="5" max="5" width="50.5703125" style="20" customWidth="1"/>
    <col min="6" max="6" width="64.28515625" style="20" customWidth="1"/>
    <col min="7" max="9" width="13.42578125" style="20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32">
        <f ca="1">TODAY()</f>
        <v>45964</v>
      </c>
      <c r="B1" s="132"/>
      <c r="C1" s="132"/>
      <c r="D1" s="132"/>
      <c r="E1" s="18" t="s">
        <v>16</v>
      </c>
      <c r="F1" s="19" t="s">
        <v>185</v>
      </c>
      <c r="G1"/>
      <c r="M1" s="21" t="s">
        <v>25</v>
      </c>
      <c r="N1" s="56">
        <f>SUM(P12:P16)</f>
        <v>4168.8</v>
      </c>
      <c r="O1" s="22"/>
      <c r="R1" s="2"/>
    </row>
    <row r="2" spans="1:20" ht="16.350000000000001" customHeight="1">
      <c r="A2" s="17"/>
      <c r="B2" s="17"/>
      <c r="C2" s="17"/>
      <c r="E2"/>
      <c r="G2" s="23"/>
      <c r="M2" s="21" t="s">
        <v>26</v>
      </c>
      <c r="N2" s="57">
        <v>0.4</v>
      </c>
      <c r="O2" s="24">
        <f>SUM(N1/(1-N2))</f>
        <v>6948.0000000000009</v>
      </c>
      <c r="R2" s="71"/>
    </row>
    <row r="3" spans="1:20" s="26" customFormat="1" ht="25.15" customHeight="1" thickBot="1">
      <c r="A3" s="25" t="s">
        <v>52</v>
      </c>
      <c r="B3" s="25"/>
      <c r="C3" s="25"/>
      <c r="D3" s="18"/>
      <c r="E3" s="18" t="s">
        <v>1</v>
      </c>
      <c r="F3" s="19" t="s">
        <v>186</v>
      </c>
      <c r="G3" s="25"/>
      <c r="H3" s="18"/>
      <c r="I3" s="18"/>
      <c r="M3" s="21" t="s">
        <v>22</v>
      </c>
      <c r="N3" s="57">
        <v>9.2499999999999999E-2</v>
      </c>
      <c r="O3" s="27">
        <f>SUM(O2*N3)</f>
        <v>642.69000000000005</v>
      </c>
    </row>
    <row r="4" spans="1:20" s="26" customFormat="1" ht="25.15" customHeight="1" thickTop="1">
      <c r="A4" s="25" t="s">
        <v>17</v>
      </c>
      <c r="B4" s="18"/>
      <c r="C4" s="18"/>
      <c r="D4" s="18"/>
      <c r="E4" s="18"/>
      <c r="F4" s="19" t="s">
        <v>187</v>
      </c>
      <c r="G4" s="25"/>
      <c r="H4" s="18"/>
      <c r="I4" s="18"/>
      <c r="M4" s="22"/>
      <c r="N4" s="22"/>
      <c r="O4" s="28">
        <f>SUM(O2:O3)</f>
        <v>7590.6900000000005</v>
      </c>
    </row>
    <row r="5" spans="1:20" s="26" customFormat="1" ht="25.15" customHeight="1">
      <c r="A5" s="25" t="s">
        <v>18</v>
      </c>
      <c r="B5" s="18"/>
      <c r="C5" s="18"/>
      <c r="D5" s="18"/>
      <c r="E5" s="18" t="s">
        <v>3</v>
      </c>
      <c r="F5" s="25" t="s">
        <v>176</v>
      </c>
      <c r="G5" s="25"/>
      <c r="H5" s="18"/>
      <c r="I5" s="18"/>
    </row>
    <row r="6" spans="1:20" s="26" customFormat="1" ht="25.15" customHeight="1">
      <c r="A6" s="18"/>
      <c r="B6" s="18"/>
      <c r="C6" s="18"/>
      <c r="D6" s="18"/>
      <c r="E6" s="18"/>
      <c r="F6" s="26" t="s">
        <v>181</v>
      </c>
      <c r="G6" s="18"/>
      <c r="H6" s="18"/>
      <c r="I6" s="18"/>
    </row>
    <row r="7" spans="1:20" s="26" customFormat="1" ht="25.15" customHeight="1">
      <c r="A7" s="18"/>
      <c r="B7" s="18"/>
      <c r="C7" s="18"/>
      <c r="D7" s="18"/>
      <c r="E7" s="18"/>
      <c r="F7" s="100" t="s">
        <v>177</v>
      </c>
      <c r="G7" s="18"/>
      <c r="H7" s="18"/>
      <c r="I7" s="18"/>
      <c r="P7" s="72" t="s">
        <v>44</v>
      </c>
      <c r="Q7" s="71">
        <f>SUM(H12:H21)</f>
        <v>6870</v>
      </c>
    </row>
    <row r="8" spans="1:20" ht="18" customHeight="1" thickBot="1">
      <c r="A8" s="29"/>
      <c r="D8" s="30"/>
      <c r="F8" s="29"/>
      <c r="G8" s="31"/>
    </row>
    <row r="9" spans="1:20" ht="30" customHeight="1">
      <c r="A9" s="32"/>
      <c r="B9" s="32"/>
      <c r="C9" s="32"/>
      <c r="D9" s="23"/>
      <c r="E9" s="23"/>
      <c r="Q9" s="73" t="s">
        <v>45</v>
      </c>
      <c r="R9" s="74"/>
      <c r="S9" s="74"/>
      <c r="T9" s="75"/>
    </row>
    <row r="10" spans="1:20" s="37" customFormat="1" ht="14.45" customHeight="1">
      <c r="A10" s="33"/>
      <c r="B10" s="33"/>
      <c r="C10" s="33"/>
      <c r="D10" s="33"/>
      <c r="E10" s="33"/>
      <c r="F10" s="33" t="s">
        <v>27</v>
      </c>
      <c r="G10" s="34" t="s">
        <v>28</v>
      </c>
      <c r="H10" s="34" t="s">
        <v>29</v>
      </c>
      <c r="I10" s="94" t="s">
        <v>30</v>
      </c>
      <c r="J10" s="34" t="s">
        <v>28</v>
      </c>
      <c r="K10" s="35"/>
      <c r="L10"/>
      <c r="M10" s="36">
        <v>0.2</v>
      </c>
      <c r="Q10" s="76"/>
      <c r="R10" s="41" t="s">
        <v>41</v>
      </c>
      <c r="S10" s="41" t="s">
        <v>42</v>
      </c>
      <c r="T10" s="77" t="s">
        <v>43</v>
      </c>
    </row>
    <row r="11" spans="1:20" s="37" customFormat="1" ht="24.95" customHeight="1" thickBot="1">
      <c r="A11" s="83" t="s">
        <v>0</v>
      </c>
      <c r="B11" s="83" t="s">
        <v>50</v>
      </c>
      <c r="C11" s="83" t="s">
        <v>37</v>
      </c>
      <c r="D11" s="84" t="s">
        <v>38</v>
      </c>
      <c r="E11" s="84" t="s">
        <v>31</v>
      </c>
      <c r="F11" s="83" t="s">
        <v>32</v>
      </c>
      <c r="G11" s="83" t="s">
        <v>5</v>
      </c>
      <c r="H11" s="83" t="s">
        <v>6</v>
      </c>
      <c r="I11" s="95">
        <v>0</v>
      </c>
      <c r="J11" s="83" t="s">
        <v>6</v>
      </c>
      <c r="K11" s="35"/>
      <c r="L11" t="s">
        <v>24</v>
      </c>
      <c r="M11" t="s">
        <v>23</v>
      </c>
      <c r="P11" s="37" t="s">
        <v>40</v>
      </c>
      <c r="Q11" s="78"/>
      <c r="R11" s="79">
        <f>SUM(P12:P21)</f>
        <v>5364.8</v>
      </c>
      <c r="S11" s="79">
        <f>SUM(Q7-R11)</f>
        <v>1505.1999999999998</v>
      </c>
      <c r="T11" s="82">
        <f>SUM(Q7-R11)/Q7</f>
        <v>0.21909752547307129</v>
      </c>
    </row>
    <row r="12" spans="1:20" s="41" customFormat="1" ht="30" customHeight="1" thickTop="1">
      <c r="A12" s="54">
        <v>15</v>
      </c>
      <c r="B12" s="54" t="s">
        <v>188</v>
      </c>
      <c r="C12" s="54">
        <v>72</v>
      </c>
      <c r="D12" s="54">
        <v>72</v>
      </c>
      <c r="E12" s="38" t="s">
        <v>182</v>
      </c>
      <c r="F12" s="38" t="s">
        <v>189</v>
      </c>
      <c r="G12" s="80">
        <f>ROUNDUP(M12,0)</f>
        <v>296</v>
      </c>
      <c r="H12" s="80">
        <f t="shared" ref="H12:H17" si="0">G12*A12</f>
        <v>4440</v>
      </c>
      <c r="I12" s="80">
        <f t="shared" ref="I12:I15" si="1">SUM(H12*$I$11)</f>
        <v>0</v>
      </c>
      <c r="J12" s="80">
        <f t="shared" ref="J12:J15" si="2">SUM(H12:I12)</f>
        <v>4440</v>
      </c>
      <c r="K12" s="39"/>
      <c r="L12" s="40">
        <v>236.5</v>
      </c>
      <c r="M12" s="58">
        <f t="shared" ref="M12:M15" si="3">SUM(L12/(1-$M$10))</f>
        <v>295.625</v>
      </c>
      <c r="P12" s="63">
        <f t="shared" ref="P12:P16" si="4">L12*A12</f>
        <v>3547.5</v>
      </c>
      <c r="R12" s="81">
        <f t="shared" ref="R12:R16" si="5">SUM(((C12*D12)/144)*A12)</f>
        <v>540</v>
      </c>
      <c r="S12" s="41" t="s">
        <v>47</v>
      </c>
    </row>
    <row r="13" spans="1:20" s="41" customFormat="1" ht="30" customHeight="1">
      <c r="A13" s="53">
        <v>1</v>
      </c>
      <c r="B13" s="53" t="s">
        <v>190</v>
      </c>
      <c r="C13" s="53">
        <v>36</v>
      </c>
      <c r="D13" s="53">
        <v>72</v>
      </c>
      <c r="E13" s="38" t="s">
        <v>182</v>
      </c>
      <c r="F13" s="38" t="s">
        <v>193</v>
      </c>
      <c r="G13" s="80">
        <f t="shared" ref="G13:G15" si="6">ROUNDUP(M13,0)</f>
        <v>271</v>
      </c>
      <c r="H13" s="80">
        <f t="shared" si="0"/>
        <v>271</v>
      </c>
      <c r="I13" s="80">
        <f t="shared" si="1"/>
        <v>0</v>
      </c>
      <c r="J13" s="80">
        <f t="shared" si="2"/>
        <v>271</v>
      </c>
      <c r="K13" s="39"/>
      <c r="L13" s="40">
        <v>216.11</v>
      </c>
      <c r="M13" s="58">
        <f t="shared" si="3"/>
        <v>270.13749999999999</v>
      </c>
      <c r="O13" s="60"/>
      <c r="P13" s="63">
        <f t="shared" si="4"/>
        <v>216.11</v>
      </c>
      <c r="R13" s="81">
        <f t="shared" si="5"/>
        <v>18</v>
      </c>
    </row>
    <row r="14" spans="1:20" s="41" customFormat="1" ht="30" customHeight="1">
      <c r="A14" s="53">
        <v>1</v>
      </c>
      <c r="B14" s="53" t="s">
        <v>191</v>
      </c>
      <c r="C14" s="53">
        <v>90</v>
      </c>
      <c r="D14" s="53">
        <v>72</v>
      </c>
      <c r="E14" s="38" t="s">
        <v>182</v>
      </c>
      <c r="F14" s="38" t="s">
        <v>193</v>
      </c>
      <c r="G14" s="80">
        <f t="shared" si="6"/>
        <v>312</v>
      </c>
      <c r="H14" s="80">
        <f t="shared" si="0"/>
        <v>312</v>
      </c>
      <c r="I14" s="80">
        <f t="shared" si="1"/>
        <v>0</v>
      </c>
      <c r="J14" s="80">
        <f t="shared" si="2"/>
        <v>312</v>
      </c>
      <c r="K14" s="39"/>
      <c r="L14" s="40">
        <v>248.98</v>
      </c>
      <c r="M14" s="58">
        <f t="shared" si="3"/>
        <v>311.22499999999997</v>
      </c>
      <c r="O14" s="60"/>
      <c r="P14" s="63">
        <f t="shared" si="4"/>
        <v>248.98</v>
      </c>
      <c r="R14" s="81">
        <f t="shared" si="5"/>
        <v>45</v>
      </c>
    </row>
    <row r="15" spans="1:20" s="41" customFormat="1" ht="30" customHeight="1">
      <c r="A15" s="53">
        <v>1</v>
      </c>
      <c r="B15" s="53" t="s">
        <v>192</v>
      </c>
      <c r="C15" s="53">
        <v>72</v>
      </c>
      <c r="D15" s="53">
        <v>72</v>
      </c>
      <c r="E15" s="38" t="s">
        <v>182</v>
      </c>
      <c r="F15" s="38" t="s">
        <v>193</v>
      </c>
      <c r="G15" s="80">
        <f t="shared" si="6"/>
        <v>196</v>
      </c>
      <c r="H15" s="80">
        <f t="shared" si="0"/>
        <v>196</v>
      </c>
      <c r="I15" s="80">
        <f t="shared" si="1"/>
        <v>0</v>
      </c>
      <c r="J15" s="80">
        <f t="shared" si="2"/>
        <v>196</v>
      </c>
      <c r="K15" s="39"/>
      <c r="L15" s="40">
        <v>156.21</v>
      </c>
      <c r="M15" s="58">
        <f t="shared" si="3"/>
        <v>195.26249999999999</v>
      </c>
      <c r="O15" s="60"/>
      <c r="P15" s="63">
        <f t="shared" si="4"/>
        <v>156.21</v>
      </c>
      <c r="R15" s="81">
        <f t="shared" si="5"/>
        <v>36</v>
      </c>
    </row>
    <row r="16" spans="1:20" s="41" customFormat="1" ht="30" customHeight="1" thickBot="1">
      <c r="A16" s="119"/>
      <c r="B16" s="119"/>
      <c r="C16" s="119"/>
      <c r="D16" s="119"/>
      <c r="E16" s="120"/>
      <c r="F16" s="120"/>
      <c r="G16" s="121"/>
      <c r="H16" s="121"/>
      <c r="I16" s="121"/>
      <c r="J16" s="121"/>
      <c r="K16" s="39"/>
      <c r="L16" s="40"/>
      <c r="M16" s="58"/>
      <c r="O16" s="60"/>
      <c r="P16" s="63">
        <f t="shared" si="4"/>
        <v>0</v>
      </c>
      <c r="R16" s="81">
        <f t="shared" si="5"/>
        <v>0</v>
      </c>
    </row>
    <row r="17" spans="1:19" s="41" customFormat="1" ht="30" customHeight="1">
      <c r="A17" s="53">
        <f>SUM(A12:A16)</f>
        <v>18</v>
      </c>
      <c r="B17" s="66"/>
      <c r="C17" s="66"/>
      <c r="D17" s="66"/>
      <c r="E17" s="62" t="s">
        <v>46</v>
      </c>
      <c r="F17" s="38"/>
      <c r="G17" s="80">
        <v>35</v>
      </c>
      <c r="H17" s="70">
        <f t="shared" si="0"/>
        <v>630</v>
      </c>
      <c r="I17" s="67"/>
      <c r="J17" s="67">
        <f t="shared" ref="J17" si="7">SUM(H17:I17)</f>
        <v>630</v>
      </c>
      <c r="K17" s="39"/>
      <c r="L17" s="40">
        <v>25</v>
      </c>
      <c r="M17" s="58">
        <f>SUM(L17/(1-$N$17))</f>
        <v>33.333333333333336</v>
      </c>
      <c r="N17" s="36">
        <v>0.25</v>
      </c>
      <c r="O17" s="59"/>
      <c r="P17" s="63">
        <f>L17*A17</f>
        <v>450</v>
      </c>
      <c r="Q17" s="43"/>
      <c r="R17" s="89" t="s">
        <v>57</v>
      </c>
    </row>
    <row r="18" spans="1:19" s="41" customFormat="1" ht="30" customHeight="1">
      <c r="A18" s="53">
        <v>1</v>
      </c>
      <c r="B18" s="66"/>
      <c r="C18" s="66"/>
      <c r="D18" s="66"/>
      <c r="E18" s="62" t="s">
        <v>33</v>
      </c>
      <c r="F18" s="62"/>
      <c r="G18" s="80">
        <v>75</v>
      </c>
      <c r="H18" s="68">
        <f>SUM(G18*A18)</f>
        <v>75</v>
      </c>
      <c r="I18" s="67"/>
      <c r="J18" s="69">
        <f>SUM(H18:I18)</f>
        <v>75</v>
      </c>
      <c r="K18" s="39"/>
      <c r="L18" s="40">
        <f>1*50</f>
        <v>50</v>
      </c>
      <c r="M18" s="58">
        <f>SUM(L18/(1-$N$17))</f>
        <v>66.666666666666671</v>
      </c>
      <c r="P18" s="63">
        <f t="shared" ref="P18:P21" si="8">L18*A18</f>
        <v>50</v>
      </c>
      <c r="R18" s="89" t="s">
        <v>58</v>
      </c>
    </row>
    <row r="19" spans="1:19" s="41" customFormat="1" ht="30" customHeight="1">
      <c r="A19" s="66">
        <v>1</v>
      </c>
      <c r="B19" s="66"/>
      <c r="C19" s="66"/>
      <c r="D19" s="66"/>
      <c r="E19" s="62" t="s">
        <v>55</v>
      </c>
      <c r="F19" s="62"/>
      <c r="G19" s="80">
        <v>125</v>
      </c>
      <c r="H19" s="68">
        <f>SUM(G19*A19)</f>
        <v>125</v>
      </c>
      <c r="I19" s="67"/>
      <c r="J19" s="69">
        <f>SUM(H19:I19)</f>
        <v>125</v>
      </c>
      <c r="K19" s="39"/>
      <c r="L19" s="40">
        <f>(0.7*60)+(50*1)</f>
        <v>92</v>
      </c>
      <c r="M19" s="58">
        <f t="shared" ref="M19:M21" si="9">SUM(L19/(1-$N$17))</f>
        <v>122.66666666666667</v>
      </c>
      <c r="P19" s="63">
        <f t="shared" si="8"/>
        <v>92</v>
      </c>
      <c r="Q19" s="43"/>
      <c r="R19" s="89" t="s">
        <v>54</v>
      </c>
    </row>
    <row r="20" spans="1:19" s="41" customFormat="1" ht="30" customHeight="1">
      <c r="A20" s="66">
        <v>1</v>
      </c>
      <c r="B20" s="66"/>
      <c r="C20" s="66"/>
      <c r="D20" s="66"/>
      <c r="E20" s="62" t="s">
        <v>56</v>
      </c>
      <c r="F20" s="62"/>
      <c r="G20" s="80">
        <v>350</v>
      </c>
      <c r="H20" s="68">
        <f>SUM(G20*A20)</f>
        <v>350</v>
      </c>
      <c r="I20" s="67"/>
      <c r="J20" s="69">
        <f>SUM(H20:I20)</f>
        <v>350</v>
      </c>
      <c r="K20" s="39"/>
      <c r="L20" s="40">
        <f>(0.7*220)+(50*2)</f>
        <v>254</v>
      </c>
      <c r="M20" s="58">
        <f t="shared" si="9"/>
        <v>338.66666666666669</v>
      </c>
      <c r="O20" s="42"/>
      <c r="P20" s="63">
        <f t="shared" si="8"/>
        <v>254</v>
      </c>
      <c r="Q20" s="44"/>
      <c r="R20" s="60" t="s">
        <v>54</v>
      </c>
    </row>
    <row r="21" spans="1:19" s="41" customFormat="1" ht="30" customHeight="1" thickBot="1">
      <c r="A21" s="64">
        <v>1</v>
      </c>
      <c r="B21" s="64"/>
      <c r="C21" s="64"/>
      <c r="D21" s="64"/>
      <c r="E21" s="65" t="s">
        <v>39</v>
      </c>
      <c r="F21" s="65"/>
      <c r="G21" s="90">
        <v>471</v>
      </c>
      <c r="H21" s="80">
        <f t="shared" ref="H21" si="10">G21*A21</f>
        <v>471</v>
      </c>
      <c r="I21" s="67"/>
      <c r="J21" s="55">
        <f>SUM(H21:I21)</f>
        <v>471</v>
      </c>
      <c r="K21" s="39"/>
      <c r="L21" s="40">
        <v>350</v>
      </c>
      <c r="M21" s="58">
        <f t="shared" si="9"/>
        <v>466.66666666666669</v>
      </c>
      <c r="O21" s="42"/>
      <c r="P21" s="63">
        <f t="shared" si="8"/>
        <v>350</v>
      </c>
      <c r="Q21" s="44"/>
      <c r="R21" s="60" t="s">
        <v>54</v>
      </c>
    </row>
    <row r="22" spans="1:19" ht="40.15" customHeight="1" thickTop="1">
      <c r="A22" s="45"/>
      <c r="B22" s="46"/>
      <c r="C22" s="46"/>
      <c r="D22" s="46"/>
      <c r="E22" s="46"/>
      <c r="F22" s="46"/>
      <c r="G22" s="88"/>
      <c r="H22" s="46"/>
      <c r="I22" s="47"/>
      <c r="J22" s="48">
        <f>SUM(J12:J21)</f>
        <v>6870</v>
      </c>
      <c r="K22" s="49"/>
      <c r="L22" s="41"/>
      <c r="M22" s="41"/>
      <c r="N22" s="41"/>
      <c r="O22" s="42"/>
      <c r="P22" s="41"/>
      <c r="Q22" s="41"/>
      <c r="R22" s="41"/>
      <c r="S22" s="41"/>
    </row>
    <row r="23" spans="1:19" s="41" customFormat="1" ht="24.95" customHeight="1">
      <c r="A23" s="22"/>
      <c r="B23" s="22"/>
      <c r="C23" s="22"/>
      <c r="D23" s="22"/>
      <c r="E23" s="22"/>
      <c r="F23" s="22"/>
      <c r="G23" s="22"/>
      <c r="H23" s="22"/>
      <c r="I23" s="24"/>
      <c r="J23" s="39"/>
      <c r="K23" s="22"/>
    </row>
    <row r="24" spans="1:19" s="41" customFormat="1" ht="24.95" customHeight="1">
      <c r="A24" s="30"/>
      <c r="B24"/>
      <c r="C24"/>
      <c r="D24"/>
      <c r="E24" s="22"/>
      <c r="F24"/>
      <c r="G24"/>
      <c r="H24"/>
      <c r="I24" s="24"/>
      <c r="J24" s="39"/>
      <c r="K24" s="22"/>
    </row>
    <row r="25" spans="1:19" s="41" customFormat="1" ht="24.95" customHeight="1">
      <c r="A25" s="91" t="s">
        <v>59</v>
      </c>
      <c r="E25" s="22"/>
      <c r="I25" s="24"/>
      <c r="J25" s="39"/>
      <c r="K25" s="22"/>
    </row>
    <row r="26" spans="1:19" s="41" customFormat="1" ht="24.95" customHeight="1">
      <c r="A26" s="91" t="s">
        <v>60</v>
      </c>
      <c r="E26" s="22"/>
      <c r="I26" s="24"/>
      <c r="J26" s="39"/>
      <c r="K26" s="50"/>
    </row>
    <row r="27" spans="1:19" ht="24.95" customHeight="1">
      <c r="A27" s="96" t="s">
        <v>61</v>
      </c>
      <c r="B27" s="97"/>
      <c r="C27" s="97"/>
      <c r="D27" s="97"/>
      <c r="E27" s="98"/>
      <c r="F27" s="97"/>
      <c r="G27" s="41"/>
      <c r="H27" s="41"/>
      <c r="I27" s="24"/>
      <c r="J27" s="39"/>
      <c r="K27" s="49"/>
    </row>
    <row r="28" spans="1:19" ht="24.95" customHeight="1">
      <c r="A28" s="22"/>
      <c r="B28" s="41"/>
      <c r="C28" s="41"/>
      <c r="D28" s="41"/>
      <c r="E28" s="22"/>
      <c r="F28" s="41"/>
      <c r="G28" s="41"/>
      <c r="H28" s="41"/>
      <c r="I28" s="24"/>
      <c r="J28" s="39"/>
      <c r="K28" s="49"/>
    </row>
    <row r="29" spans="1:19" ht="24.95" customHeight="1">
      <c r="A29" s="22"/>
      <c r="B29" s="22"/>
      <c r="C29" s="22"/>
      <c r="D29" s="22"/>
      <c r="E29" s="22"/>
      <c r="F29"/>
      <c r="G29"/>
      <c r="H29"/>
      <c r="I29" s="24"/>
      <c r="J29" s="39"/>
      <c r="K29" s="49"/>
    </row>
    <row r="30" spans="1:19" s="41" customFormat="1" ht="24.95" customHeight="1">
      <c r="A30" s="22"/>
      <c r="B30" s="22"/>
      <c r="C30" s="22"/>
      <c r="D30" s="22"/>
      <c r="E30" s="22"/>
      <c r="F30" s="22"/>
      <c r="G30" s="22"/>
      <c r="H30" s="22"/>
      <c r="I30" s="24"/>
      <c r="J30" s="39"/>
      <c r="K30" s="22"/>
    </row>
    <row r="31" spans="1:19" s="41" customFormat="1" ht="24.95" customHeight="1">
      <c r="A31" s="22"/>
      <c r="B31" s="22"/>
      <c r="C31" s="22"/>
      <c r="D31" s="22"/>
      <c r="E31" s="22"/>
      <c r="F31" s="22"/>
      <c r="G31" s="22"/>
      <c r="H31" s="22"/>
      <c r="I31" s="24"/>
      <c r="J31" s="39"/>
      <c r="K31" s="22"/>
    </row>
    <row r="32" spans="1:19" ht="24.95" customHeight="1">
      <c r="A32" s="22"/>
      <c r="B32" s="22"/>
      <c r="C32" s="22"/>
      <c r="D32" s="22"/>
      <c r="E32" s="22"/>
      <c r="F32" s="22"/>
      <c r="G32" s="22"/>
      <c r="H32" s="22"/>
      <c r="I32" s="24"/>
      <c r="J32" s="39"/>
      <c r="K32" s="49"/>
    </row>
    <row r="33" spans="1:11" ht="24.95" customHeight="1">
      <c r="A33" s="22"/>
      <c r="B33" s="22"/>
      <c r="C33" s="22"/>
      <c r="D33" s="22"/>
      <c r="E33" s="22"/>
      <c r="F33" s="22"/>
      <c r="G33" s="22"/>
      <c r="H33" s="22"/>
      <c r="I33" s="24"/>
      <c r="J33" s="39"/>
      <c r="K33" s="49"/>
    </row>
    <row r="34" spans="1:11" s="41" customFormat="1" ht="24.95" customHeight="1">
      <c r="A34" s="31"/>
      <c r="B34" s="31"/>
      <c r="C34" s="31"/>
      <c r="D34" s="22"/>
      <c r="E34" s="22"/>
      <c r="F34" s="22"/>
      <c r="G34" s="22"/>
      <c r="H34" s="22"/>
      <c r="I34" s="24"/>
      <c r="J34" s="39"/>
      <c r="K34" s="50"/>
    </row>
    <row r="35" spans="1:11" ht="24.95" customHeight="1">
      <c r="A35" s="22"/>
      <c r="B35" s="22"/>
      <c r="C35" s="22"/>
      <c r="D35" s="22"/>
      <c r="E35" s="22"/>
      <c r="F35" s="22"/>
      <c r="G35" s="22"/>
      <c r="H35" s="22"/>
      <c r="I35" s="24"/>
      <c r="J35" s="39"/>
      <c r="K35" s="49"/>
    </row>
    <row r="36" spans="1:11" ht="24.95" customHeight="1">
      <c r="A36" s="22"/>
      <c r="B36" s="22"/>
      <c r="C36" s="22"/>
      <c r="D36" s="22"/>
      <c r="E36" s="22"/>
      <c r="F36" s="22"/>
      <c r="G36" s="22"/>
      <c r="H36" s="22"/>
      <c r="I36" s="24"/>
      <c r="J36" s="39"/>
      <c r="K36" s="49"/>
    </row>
    <row r="37" spans="1:11" ht="24.95" customHeight="1">
      <c r="A37" s="22"/>
      <c r="B37" s="22"/>
      <c r="C37" s="22"/>
      <c r="D37" s="22"/>
      <c r="E37" s="22"/>
      <c r="F37" s="22"/>
      <c r="G37" s="22"/>
      <c r="H37" s="22"/>
      <c r="I37" s="24"/>
      <c r="J37" s="39"/>
      <c r="K37" s="49"/>
    </row>
    <row r="38" spans="1:11" s="41" customFormat="1" ht="24.95" customHeight="1">
      <c r="A38" s="22"/>
      <c r="B38" s="22"/>
      <c r="C38" s="22"/>
      <c r="D38" s="22"/>
      <c r="E38" s="22"/>
      <c r="F38" s="22"/>
      <c r="G38" s="22"/>
      <c r="H38" s="22"/>
      <c r="I38" s="24"/>
      <c r="J38" s="39"/>
      <c r="K38" s="22"/>
    </row>
    <row r="39" spans="1:11" s="41" customFormat="1" ht="24.95" customHeight="1">
      <c r="A39" s="22"/>
      <c r="B39" s="22"/>
      <c r="C39" s="22"/>
      <c r="D39" s="22"/>
      <c r="E39" s="22"/>
      <c r="F39" s="22"/>
      <c r="G39" s="22"/>
      <c r="H39" s="22"/>
      <c r="I39" s="24"/>
      <c r="J39" s="39"/>
      <c r="K39" s="22"/>
    </row>
    <row r="40" spans="1:11" s="41" customFormat="1" ht="24.95" customHeight="1">
      <c r="A40" s="22"/>
      <c r="B40" s="22"/>
      <c r="C40" s="22"/>
      <c r="D40" s="22"/>
      <c r="E40" s="22"/>
      <c r="F40" s="22"/>
      <c r="G40" s="22"/>
      <c r="H40" s="22"/>
      <c r="I40" s="24"/>
      <c r="J40" s="39"/>
      <c r="K40" s="50"/>
    </row>
    <row r="41" spans="1:11" ht="24.95" customHeight="1">
      <c r="A41" s="22"/>
      <c r="B41" s="22"/>
      <c r="C41" s="22"/>
      <c r="D41" s="22"/>
      <c r="E41" s="22"/>
      <c r="F41" s="22"/>
      <c r="G41" s="22"/>
      <c r="H41" s="22"/>
      <c r="I41" s="24"/>
      <c r="J41" s="39"/>
      <c r="K41" s="49"/>
    </row>
    <row r="42" spans="1:11" ht="24.95" customHeight="1">
      <c r="A42" s="22"/>
      <c r="B42" s="22"/>
      <c r="C42" s="22"/>
      <c r="D42" s="22"/>
      <c r="E42" s="22"/>
      <c r="F42" s="22"/>
      <c r="G42" s="22"/>
      <c r="H42" s="22"/>
      <c r="I42" s="24"/>
      <c r="J42" s="39"/>
      <c r="K42" s="49"/>
    </row>
    <row r="43" spans="1:11" ht="24.95" customHeight="1">
      <c r="A43" s="22"/>
      <c r="B43" s="22"/>
      <c r="C43" s="22"/>
      <c r="D43" s="22"/>
      <c r="E43" s="22"/>
      <c r="F43" s="22"/>
      <c r="G43" s="22"/>
      <c r="H43" s="22"/>
      <c r="I43" s="24"/>
      <c r="J43" s="39"/>
      <c r="K43" s="49"/>
    </row>
    <row r="44" spans="1:11" s="41" customFormat="1" ht="24.95" customHeight="1">
      <c r="A44" s="22"/>
      <c r="B44" s="22"/>
      <c r="C44" s="22"/>
      <c r="D44" s="22"/>
      <c r="E44" s="22"/>
      <c r="F44" s="22"/>
      <c r="G44" s="22"/>
      <c r="H44" s="22"/>
      <c r="I44" s="24"/>
      <c r="J44" s="39"/>
      <c r="K44" s="22"/>
    </row>
    <row r="45" spans="1:11" s="41" customFormat="1" ht="24.95" customHeight="1">
      <c r="A45" s="22"/>
      <c r="B45" s="22"/>
      <c r="C45" s="22"/>
      <c r="D45" s="22"/>
      <c r="E45" s="22"/>
      <c r="F45" s="22"/>
      <c r="G45" s="22"/>
      <c r="H45" s="22"/>
      <c r="I45" s="24"/>
      <c r="J45" s="39"/>
      <c r="K45" s="22"/>
    </row>
    <row r="46" spans="1:11" ht="24.95" customHeight="1">
      <c r="A46" s="22"/>
      <c r="B46" s="22"/>
      <c r="C46" s="22"/>
      <c r="D46" s="22"/>
      <c r="E46" s="22"/>
      <c r="F46" s="22"/>
      <c r="G46" s="22"/>
      <c r="H46" s="22"/>
      <c r="I46" s="24"/>
      <c r="J46" s="39"/>
      <c r="K46" s="49"/>
    </row>
    <row r="47" spans="1:11" ht="24.95" customHeight="1">
      <c r="A47" s="22"/>
      <c r="B47" s="22"/>
      <c r="C47" s="22"/>
      <c r="D47" s="22"/>
      <c r="E47" s="22"/>
      <c r="F47" s="22"/>
      <c r="G47" s="22"/>
      <c r="H47" s="22"/>
      <c r="I47" s="24"/>
      <c r="J47" s="39"/>
      <c r="K47" s="49"/>
    </row>
    <row r="48" spans="1:11" ht="24.95" customHeight="1">
      <c r="A48" s="31"/>
      <c r="B48" s="31"/>
      <c r="C48" s="31"/>
      <c r="D48" s="22"/>
      <c r="E48" s="22"/>
      <c r="F48" s="22"/>
      <c r="G48" s="22"/>
      <c r="H48" s="22"/>
      <c r="I48" s="24"/>
      <c r="J48" s="39"/>
      <c r="K48" s="49"/>
    </row>
    <row r="49" spans="1:11" ht="24.95" customHeight="1">
      <c r="A49" s="22"/>
      <c r="B49" s="22"/>
      <c r="C49" s="22"/>
      <c r="D49" s="22"/>
      <c r="E49" s="22"/>
      <c r="F49" s="22"/>
      <c r="G49" s="22"/>
      <c r="H49" s="22"/>
      <c r="I49" s="51"/>
      <c r="J49" s="52"/>
      <c r="K49" s="49"/>
    </row>
    <row r="50" spans="1:11" ht="20.100000000000001" customHeight="1">
      <c r="A50" s="22"/>
      <c r="B50" s="22"/>
      <c r="C50" s="22"/>
      <c r="D50" s="22"/>
      <c r="E50" s="22"/>
      <c r="F50" s="22"/>
      <c r="G50" s="22"/>
      <c r="H50" s="22"/>
      <c r="I50" s="22"/>
      <c r="J50" s="49"/>
      <c r="K50" s="49"/>
    </row>
    <row r="51" spans="1:11" ht="20.100000000000001" customHeight="1">
      <c r="A51" s="22"/>
      <c r="B51" s="22"/>
      <c r="C51" s="22"/>
      <c r="D51" s="22"/>
      <c r="E51" s="22"/>
      <c r="F51" s="22"/>
      <c r="G51" s="22"/>
      <c r="H51" s="22"/>
      <c r="I51" s="22"/>
      <c r="J51" s="49"/>
      <c r="K51" s="49"/>
    </row>
    <row r="52" spans="1:11" ht="20.100000000000001" customHeight="1">
      <c r="A52" s="22"/>
      <c r="B52" s="22"/>
      <c r="C52" s="22"/>
      <c r="D52" s="22"/>
      <c r="E52" s="22"/>
      <c r="F52" s="22"/>
      <c r="G52" s="22"/>
      <c r="H52" s="22"/>
      <c r="I52" s="22"/>
      <c r="J52" s="49"/>
      <c r="K52" s="49"/>
    </row>
    <row r="53" spans="1:11" ht="20.100000000000001" customHeight="1">
      <c r="A53" s="22"/>
      <c r="B53" s="22"/>
      <c r="C53" s="22"/>
      <c r="D53" s="22"/>
      <c r="E53" s="22"/>
      <c r="F53" s="22"/>
      <c r="G53" s="22"/>
      <c r="H53" s="22"/>
      <c r="I53" s="22"/>
      <c r="J53" s="49"/>
      <c r="K53" s="49"/>
    </row>
    <row r="54" spans="1:11" ht="20.100000000000001" customHeight="1">
      <c r="A54" s="22"/>
      <c r="B54" s="22"/>
      <c r="C54" s="22"/>
      <c r="D54" s="22"/>
      <c r="E54" s="22"/>
      <c r="F54" s="22"/>
      <c r="G54" s="22"/>
      <c r="H54" s="22"/>
      <c r="I54" s="22"/>
      <c r="J54" s="49"/>
      <c r="K54" s="49"/>
    </row>
    <row r="55" spans="1:11" ht="20.100000000000001" customHeight="1">
      <c r="A55" s="22"/>
      <c r="B55" s="22"/>
      <c r="C55" s="22"/>
      <c r="D55" s="22"/>
      <c r="E55" s="22"/>
      <c r="F55" s="22"/>
      <c r="G55" s="22"/>
      <c r="H55" s="22"/>
      <c r="I55" s="22"/>
      <c r="J55" s="49"/>
      <c r="K55" s="49"/>
    </row>
    <row r="56" spans="1:11" ht="20.100000000000001" customHeight="1">
      <c r="A56" s="22"/>
      <c r="B56" s="22"/>
      <c r="C56" s="22"/>
      <c r="D56" s="22"/>
      <c r="E56" s="22"/>
      <c r="F56" s="22"/>
      <c r="G56" s="22"/>
      <c r="H56" s="22"/>
      <c r="I56" s="22"/>
      <c r="J56" s="49"/>
      <c r="K56" s="49"/>
    </row>
    <row r="57" spans="1:11" ht="20.100000000000001" customHeight="1">
      <c r="A57" s="22"/>
      <c r="B57" s="22"/>
      <c r="C57" s="22"/>
      <c r="D57" s="22"/>
      <c r="E57" s="22"/>
      <c r="F57" s="22"/>
      <c r="G57" s="22"/>
      <c r="H57" s="22"/>
      <c r="I57" s="22"/>
      <c r="J57" s="49"/>
      <c r="K57" s="49"/>
    </row>
    <row r="58" spans="1:11" ht="20.100000000000001" customHeight="1">
      <c r="A58" s="22"/>
      <c r="B58" s="22"/>
      <c r="C58" s="22"/>
      <c r="D58" s="22"/>
      <c r="E58" s="22"/>
      <c r="F58" s="22"/>
      <c r="G58" s="22"/>
      <c r="H58" s="22"/>
      <c r="I58" s="22"/>
      <c r="J58" s="49"/>
      <c r="K58" s="49"/>
    </row>
    <row r="59" spans="1:11" ht="20.100000000000001" customHeight="1">
      <c r="A59" s="22"/>
      <c r="B59" s="22"/>
      <c r="C59" s="22"/>
      <c r="D59" s="22"/>
      <c r="E59" s="22"/>
      <c r="F59" s="22"/>
      <c r="G59" s="22"/>
      <c r="H59" s="22"/>
      <c r="I59" s="22"/>
      <c r="J59" s="49"/>
      <c r="K59" s="49"/>
    </row>
    <row r="60" spans="1:11" ht="20.100000000000001" customHeight="1">
      <c r="A60" s="22"/>
      <c r="B60" s="22"/>
      <c r="C60" s="22"/>
      <c r="D60" s="22"/>
      <c r="E60" s="22"/>
      <c r="F60" s="22"/>
      <c r="G60" s="22"/>
      <c r="H60" s="22"/>
      <c r="I60" s="22"/>
      <c r="J60" s="49"/>
      <c r="K60" s="49"/>
    </row>
    <row r="61" spans="1:11" ht="20.100000000000001" customHeight="1">
      <c r="A61" s="22"/>
      <c r="B61" s="22"/>
      <c r="C61" s="22"/>
      <c r="D61" s="22"/>
      <c r="E61" s="22"/>
      <c r="F61" s="22"/>
      <c r="G61" s="22"/>
      <c r="H61" s="22"/>
      <c r="I61" s="22"/>
      <c r="J61" s="49"/>
      <c r="K61" s="49"/>
    </row>
    <row r="62" spans="1:11" ht="20.100000000000001" customHeight="1">
      <c r="A62" s="22"/>
      <c r="B62" s="22"/>
      <c r="C62" s="22"/>
      <c r="D62" s="22"/>
      <c r="E62" s="22"/>
      <c r="F62" s="22"/>
      <c r="G62" s="22"/>
      <c r="H62" s="22"/>
      <c r="I62" s="22"/>
      <c r="J62" s="49"/>
      <c r="K62" s="49"/>
    </row>
    <row r="63" spans="1:11" ht="20.100000000000001" customHeight="1">
      <c r="A63" s="22"/>
      <c r="B63" s="22"/>
      <c r="C63" s="22"/>
      <c r="D63" s="22"/>
      <c r="E63" s="22"/>
      <c r="F63" s="22"/>
      <c r="G63" s="22"/>
      <c r="H63" s="22"/>
      <c r="I63" s="22"/>
      <c r="J63" s="49"/>
      <c r="K63" s="49"/>
    </row>
    <row r="64" spans="1:11" ht="20.100000000000001" customHeight="1">
      <c r="A64" s="22"/>
      <c r="B64" s="22"/>
      <c r="C64" s="22"/>
      <c r="D64" s="22"/>
      <c r="E64" s="22"/>
      <c r="F64" s="22"/>
      <c r="G64" s="22"/>
      <c r="H64" s="22"/>
      <c r="I64" s="22"/>
      <c r="J64" s="49"/>
      <c r="K64" s="49"/>
    </row>
    <row r="65" spans="1:11" ht="20.100000000000001" customHeight="1">
      <c r="A65" s="22"/>
      <c r="B65" s="22"/>
      <c r="C65" s="22"/>
      <c r="D65" s="22"/>
      <c r="E65" s="22"/>
      <c r="F65" s="22"/>
      <c r="G65" s="22"/>
      <c r="H65" s="22"/>
      <c r="I65" s="22"/>
      <c r="J65" s="49"/>
      <c r="K65" s="49"/>
    </row>
    <row r="66" spans="1:11" ht="20.100000000000001" customHeight="1">
      <c r="A66" s="22"/>
      <c r="B66" s="22"/>
      <c r="C66" s="22"/>
      <c r="D66" s="22"/>
      <c r="E66" s="22"/>
      <c r="F66" s="22"/>
      <c r="G66" s="22"/>
      <c r="H66" s="22"/>
      <c r="I66" s="22"/>
      <c r="J66" s="49"/>
      <c r="K66" s="49"/>
    </row>
    <row r="67" spans="1:11" ht="20.100000000000001" customHeight="1">
      <c r="A67" s="22"/>
      <c r="B67" s="22"/>
      <c r="C67" s="22"/>
      <c r="D67" s="22"/>
      <c r="E67" s="22"/>
      <c r="F67" s="22"/>
      <c r="G67" s="22"/>
      <c r="H67" s="22"/>
      <c r="I67" s="22"/>
      <c r="J67" s="49"/>
      <c r="K67" s="49"/>
    </row>
    <row r="68" spans="1:11" ht="20.100000000000001" customHeight="1">
      <c r="A68" s="22"/>
      <c r="B68" s="22"/>
      <c r="C68" s="22"/>
      <c r="D68" s="22"/>
      <c r="E68" s="22"/>
      <c r="F68" s="22"/>
      <c r="G68" s="22"/>
      <c r="H68" s="22"/>
      <c r="I68" s="22"/>
      <c r="J68" s="49"/>
      <c r="K68" s="49"/>
    </row>
    <row r="69" spans="1:11" ht="20.100000000000001" customHeight="1">
      <c r="A69" s="22"/>
      <c r="B69" s="22"/>
      <c r="C69" s="22"/>
      <c r="D69" s="22"/>
      <c r="E69" s="22"/>
      <c r="F69" s="22"/>
      <c r="G69" s="22"/>
      <c r="H69" s="22"/>
      <c r="I69" s="22"/>
      <c r="J69" s="49"/>
      <c r="K69" s="49"/>
    </row>
    <row r="70" spans="1:11" ht="20.100000000000001" customHeight="1">
      <c r="A70" s="22"/>
      <c r="B70" s="22"/>
      <c r="C70" s="22"/>
      <c r="D70" s="22"/>
      <c r="E70" s="22"/>
      <c r="F70" s="22"/>
      <c r="G70" s="22"/>
      <c r="H70" s="22"/>
      <c r="I70" s="22"/>
      <c r="J70" s="49"/>
      <c r="K70" s="49"/>
    </row>
    <row r="71" spans="1:11" ht="20.100000000000001" customHeight="1">
      <c r="A71" s="22"/>
      <c r="B71" s="22"/>
      <c r="C71" s="22"/>
      <c r="D71" s="22"/>
      <c r="E71" s="22"/>
      <c r="F71" s="22"/>
      <c r="G71" s="22"/>
      <c r="H71" s="22"/>
      <c r="I71" s="22"/>
      <c r="J71" s="49"/>
      <c r="K71" s="49"/>
    </row>
    <row r="72" spans="1:11" ht="20.100000000000001" customHeight="1">
      <c r="A72" s="22"/>
      <c r="B72" s="22"/>
      <c r="C72" s="22"/>
      <c r="D72" s="22"/>
      <c r="E72" s="22"/>
      <c r="F72" s="22"/>
      <c r="G72" s="22"/>
      <c r="H72" s="22"/>
      <c r="I72" s="22"/>
      <c r="J72" s="49"/>
      <c r="K72" s="49"/>
    </row>
    <row r="73" spans="1:11" ht="20.100000000000001" customHeight="1">
      <c r="A73" s="22"/>
      <c r="B73" s="22"/>
      <c r="C73" s="22"/>
      <c r="D73" s="22"/>
      <c r="E73" s="22"/>
      <c r="F73" s="22"/>
      <c r="G73" s="22"/>
      <c r="H73" s="22"/>
      <c r="I73" s="22"/>
      <c r="J73" s="49"/>
      <c r="K73" s="49"/>
    </row>
    <row r="74" spans="1:11" ht="20.100000000000001" customHeight="1">
      <c r="A74" s="22"/>
      <c r="B74" s="22"/>
      <c r="C74" s="22"/>
      <c r="D74" s="22"/>
      <c r="E74" s="22"/>
      <c r="F74" s="22"/>
      <c r="G74" s="22"/>
      <c r="H74" s="22"/>
      <c r="I74" s="22"/>
      <c r="J74" s="49"/>
      <c r="K74" s="49"/>
    </row>
    <row r="75" spans="1:11" ht="20.100000000000001" customHeight="1">
      <c r="A75" s="22"/>
      <c r="B75" s="22"/>
      <c r="C75" s="22"/>
      <c r="D75" s="22"/>
      <c r="E75" s="22"/>
      <c r="F75" s="22"/>
      <c r="G75" s="22"/>
      <c r="H75" s="22"/>
      <c r="I75" s="22"/>
      <c r="J75" s="49"/>
      <c r="K75" s="49"/>
    </row>
    <row r="76" spans="1:11" ht="20.100000000000001" customHeight="1">
      <c r="A76" s="22"/>
      <c r="B76" s="22"/>
      <c r="C76" s="22"/>
      <c r="D76" s="22"/>
      <c r="E76" s="22"/>
      <c r="F76" s="22"/>
      <c r="G76" s="22"/>
      <c r="H76" s="22"/>
      <c r="I76" s="22"/>
      <c r="J76" s="49"/>
      <c r="K76" s="49"/>
    </row>
    <row r="77" spans="1:11" ht="20.100000000000001" customHeight="1">
      <c r="A77" s="22"/>
      <c r="B77" s="22"/>
      <c r="C77" s="22"/>
      <c r="D77" s="22"/>
      <c r="E77" s="22"/>
      <c r="F77" s="22"/>
      <c r="G77" s="22"/>
      <c r="H77" s="22"/>
      <c r="I77" s="22"/>
      <c r="J77" s="49"/>
      <c r="K77" s="49"/>
    </row>
    <row r="78" spans="1:11" ht="20.100000000000001" customHeight="1">
      <c r="A78" s="22"/>
      <c r="B78" s="22"/>
      <c r="C78" s="22"/>
      <c r="D78" s="22"/>
      <c r="E78" s="22"/>
      <c r="F78" s="22"/>
      <c r="G78" s="22"/>
      <c r="H78" s="22"/>
      <c r="I78" s="22"/>
      <c r="J78" s="49"/>
      <c r="K78" s="49"/>
    </row>
    <row r="79" spans="1:11" ht="20.100000000000001" customHeight="1">
      <c r="A79" s="22"/>
      <c r="B79" s="22"/>
      <c r="C79" s="22"/>
      <c r="D79" s="22"/>
      <c r="E79" s="22"/>
      <c r="F79" s="22"/>
      <c r="G79" s="22"/>
      <c r="H79" s="22"/>
      <c r="I79" s="22"/>
      <c r="J79" s="49"/>
      <c r="K79" s="49"/>
    </row>
    <row r="80" spans="1:11" ht="20.100000000000001" customHeight="1">
      <c r="A80" s="22"/>
      <c r="B80" s="22"/>
      <c r="C80" s="22"/>
      <c r="D80" s="22"/>
      <c r="E80" s="22"/>
      <c r="F80" s="22"/>
      <c r="G80" s="22"/>
      <c r="H80" s="22"/>
      <c r="I80" s="22"/>
      <c r="J80" s="49"/>
      <c r="K80" s="49"/>
    </row>
    <row r="81" spans="1:11" ht="20.100000000000001" customHeight="1">
      <c r="A81" s="22"/>
      <c r="B81" s="22"/>
      <c r="C81" s="22"/>
      <c r="D81" s="22"/>
      <c r="E81" s="22"/>
      <c r="F81" s="22"/>
      <c r="G81" s="22"/>
      <c r="H81" s="22"/>
      <c r="I81" s="22"/>
      <c r="J81" s="49"/>
      <c r="K81" s="49"/>
    </row>
    <row r="82" spans="1:11" ht="20.100000000000001" customHeight="1">
      <c r="A82" s="22"/>
      <c r="B82" s="22"/>
      <c r="C82" s="22"/>
      <c r="D82" s="22"/>
      <c r="E82" s="22"/>
      <c r="F82" s="22"/>
      <c r="G82" s="22"/>
      <c r="H82" s="22"/>
      <c r="I82" s="22"/>
      <c r="J82" s="49"/>
      <c r="K82" s="49"/>
    </row>
    <row r="83" spans="1:11" ht="20.100000000000001" customHeight="1">
      <c r="A83" s="22"/>
      <c r="B83" s="22"/>
      <c r="C83" s="22"/>
      <c r="D83" s="22"/>
      <c r="E83" s="22"/>
      <c r="F83" s="22"/>
      <c r="G83" s="22"/>
      <c r="H83" s="22"/>
      <c r="I83" s="22"/>
      <c r="J83" s="49"/>
      <c r="K83" s="49"/>
    </row>
    <row r="84" spans="1:11" ht="20.100000000000001" customHeight="1">
      <c r="A84" s="22"/>
      <c r="B84" s="22"/>
      <c r="C84" s="22"/>
      <c r="D84" s="22"/>
      <c r="E84" s="22"/>
      <c r="F84" s="22"/>
      <c r="G84" s="22"/>
      <c r="H84" s="22"/>
      <c r="I84" s="22"/>
      <c r="J84" s="49"/>
      <c r="K84" s="49"/>
    </row>
    <row r="85" spans="1:11" ht="20.100000000000001" customHeight="1">
      <c r="A85" s="22"/>
      <c r="B85" s="22"/>
      <c r="C85" s="22"/>
      <c r="D85" s="22"/>
      <c r="E85" s="22"/>
      <c r="F85" s="22"/>
      <c r="G85" s="22"/>
      <c r="H85" s="22"/>
      <c r="I85" s="22"/>
      <c r="J85" s="49"/>
      <c r="K85" s="49"/>
    </row>
    <row r="86" spans="1:11" ht="20.100000000000001" customHeight="1">
      <c r="A86" s="22"/>
      <c r="B86" s="22"/>
      <c r="C86" s="22"/>
      <c r="D86" s="22"/>
      <c r="E86" s="22"/>
      <c r="F86" s="22"/>
      <c r="G86" s="22"/>
      <c r="H86" s="22"/>
      <c r="I86" s="22"/>
      <c r="J86" s="49"/>
      <c r="K86" s="49"/>
    </row>
    <row r="87" spans="1:11" ht="20.100000000000001" customHeight="1">
      <c r="A87" s="22"/>
      <c r="B87" s="22"/>
      <c r="C87" s="22"/>
      <c r="D87" s="22"/>
      <c r="E87" s="22"/>
      <c r="F87" s="22"/>
      <c r="G87" s="22"/>
      <c r="H87" s="22"/>
      <c r="I87" s="22"/>
      <c r="J87" s="49"/>
      <c r="K87" s="49"/>
    </row>
    <row r="88" spans="1:11" ht="20.100000000000001" customHeight="1">
      <c r="A88" s="22"/>
      <c r="B88" s="22"/>
      <c r="C88" s="22"/>
      <c r="D88" s="22"/>
      <c r="E88" s="22"/>
      <c r="F88" s="22"/>
      <c r="G88" s="22"/>
      <c r="H88" s="22"/>
      <c r="I88" s="22"/>
      <c r="J88" s="49"/>
      <c r="K88" s="49"/>
    </row>
    <row r="89" spans="1:11">
      <c r="A89" s="22"/>
      <c r="B89" s="22"/>
      <c r="C89" s="22"/>
      <c r="D89" s="22"/>
      <c r="E89" s="22"/>
      <c r="F89" s="22"/>
      <c r="G89" s="22"/>
      <c r="H89" s="22"/>
      <c r="I89" s="22"/>
      <c r="J89" s="49"/>
      <c r="K89" s="49"/>
    </row>
    <row r="90" spans="1:11">
      <c r="A90" s="22"/>
      <c r="B90" s="22"/>
      <c r="C90" s="22"/>
      <c r="D90" s="22"/>
      <c r="E90" s="22"/>
      <c r="F90" s="22"/>
      <c r="G90" s="22"/>
      <c r="H90" s="22"/>
      <c r="I90" s="22"/>
      <c r="J90" s="49"/>
      <c r="K90" s="49"/>
    </row>
    <row r="91" spans="1:11">
      <c r="A91" s="22"/>
      <c r="B91" s="22"/>
      <c r="C91" s="22"/>
      <c r="D91" s="22"/>
      <c r="E91" s="22"/>
      <c r="F91" s="22"/>
      <c r="G91" s="22"/>
      <c r="H91" s="22"/>
      <c r="I91" s="22"/>
      <c r="J91" s="49"/>
      <c r="K91" s="49"/>
    </row>
    <row r="92" spans="1:11">
      <c r="A92" s="22"/>
      <c r="B92" s="22"/>
      <c r="C92" s="22"/>
      <c r="D92" s="22"/>
      <c r="E92" s="22"/>
      <c r="F92" s="22"/>
      <c r="G92" s="22"/>
      <c r="H92" s="22"/>
      <c r="I92" s="22"/>
      <c r="J92" s="49"/>
      <c r="K92" s="49"/>
    </row>
    <row r="93" spans="1:11">
      <c r="A93" s="22"/>
      <c r="B93" s="22"/>
      <c r="C93" s="22"/>
      <c r="D93" s="22"/>
      <c r="E93" s="22"/>
      <c r="F93" s="22"/>
      <c r="G93" s="22"/>
      <c r="H93" s="22"/>
      <c r="I93" s="22"/>
      <c r="J93" s="49"/>
      <c r="K93" s="49"/>
    </row>
    <row r="94" spans="1:11">
      <c r="A94" s="22"/>
      <c r="B94" s="22"/>
      <c r="C94" s="22"/>
      <c r="D94" s="22"/>
      <c r="E94" s="22"/>
      <c r="F94" s="22"/>
      <c r="G94" s="22"/>
      <c r="H94" s="22"/>
      <c r="I94" s="22"/>
      <c r="J94" s="49"/>
      <c r="K94" s="49"/>
    </row>
    <row r="95" spans="1:11">
      <c r="A95" s="22"/>
      <c r="B95" s="22"/>
      <c r="C95" s="22"/>
      <c r="D95" s="22"/>
      <c r="E95" s="22"/>
      <c r="F95" s="22"/>
      <c r="G95" s="22"/>
      <c r="H95" s="22"/>
      <c r="I95" s="22"/>
      <c r="J95" s="49"/>
      <c r="K95" s="49"/>
    </row>
    <row r="96" spans="1:11">
      <c r="A96" s="22"/>
      <c r="B96" s="22"/>
      <c r="C96" s="22"/>
      <c r="D96" s="22"/>
      <c r="E96" s="22"/>
      <c r="F96" s="22"/>
      <c r="G96" s="22"/>
      <c r="H96" s="22"/>
      <c r="I96" s="22"/>
      <c r="J96" s="49"/>
      <c r="K96" s="49"/>
    </row>
    <row r="97" spans="1:11">
      <c r="A97" s="22"/>
      <c r="B97" s="22"/>
      <c r="C97" s="22"/>
      <c r="D97" s="22"/>
      <c r="E97" s="22"/>
      <c r="F97" s="22"/>
      <c r="G97" s="22"/>
      <c r="H97" s="22"/>
      <c r="I97" s="22"/>
      <c r="J97" s="49"/>
      <c r="K97" s="49"/>
    </row>
    <row r="98" spans="1:11">
      <c r="A98" s="22"/>
      <c r="B98" s="22"/>
      <c r="C98" s="22"/>
      <c r="D98" s="22"/>
      <c r="E98" s="22"/>
      <c r="F98" s="22"/>
      <c r="G98" s="22"/>
      <c r="H98" s="22"/>
      <c r="I98" s="22"/>
      <c r="J98" s="49"/>
      <c r="K98" s="49"/>
    </row>
    <row r="99" spans="1:11">
      <c r="A99" s="22"/>
      <c r="B99" s="22"/>
      <c r="C99" s="22"/>
      <c r="D99" s="22"/>
      <c r="E99" s="22"/>
      <c r="F99" s="22"/>
      <c r="G99" s="22"/>
      <c r="H99" s="22"/>
      <c r="I99" s="22"/>
      <c r="J99" s="49"/>
      <c r="K99" s="49"/>
    </row>
    <row r="100" spans="1:11">
      <c r="A100" s="22"/>
      <c r="B100" s="22"/>
      <c r="C100" s="22"/>
      <c r="D100" s="22"/>
      <c r="E100" s="22"/>
      <c r="F100" s="22"/>
      <c r="G100" s="22"/>
      <c r="H100" s="22"/>
      <c r="I100" s="22"/>
      <c r="J100" s="49"/>
      <c r="K100" s="49"/>
    </row>
    <row r="101" spans="1:11">
      <c r="A101" s="22"/>
      <c r="B101" s="22"/>
      <c r="C101" s="22"/>
      <c r="D101" s="22"/>
      <c r="E101" s="22"/>
      <c r="F101" s="22"/>
      <c r="G101" s="22"/>
      <c r="H101" s="22"/>
      <c r="I101" s="22"/>
      <c r="J101" s="49"/>
      <c r="K101" s="49"/>
    </row>
    <row r="102" spans="1:11">
      <c r="A102" s="22"/>
      <c r="B102" s="22"/>
      <c r="C102" s="22"/>
      <c r="D102" s="22"/>
      <c r="E102" s="22"/>
      <c r="F102" s="22"/>
      <c r="G102" s="22"/>
      <c r="H102" s="22"/>
      <c r="I102" s="22"/>
      <c r="J102" s="49"/>
      <c r="K102" s="49"/>
    </row>
    <row r="103" spans="1:11">
      <c r="A103" s="22"/>
      <c r="B103" s="22"/>
      <c r="C103" s="22"/>
      <c r="D103" s="22"/>
      <c r="E103" s="22"/>
      <c r="F103" s="22"/>
      <c r="G103" s="22"/>
      <c r="H103" s="22"/>
      <c r="I103" s="22"/>
      <c r="J103" s="49"/>
      <c r="K103" s="49"/>
    </row>
    <row r="104" spans="1:11">
      <c r="A104" s="22"/>
      <c r="B104" s="22"/>
      <c r="C104" s="22"/>
      <c r="D104" s="22"/>
      <c r="E104" s="22"/>
      <c r="F104" s="22"/>
      <c r="G104" s="22"/>
      <c r="H104" s="22"/>
      <c r="I104" s="22"/>
      <c r="J104" s="49"/>
      <c r="K104" s="49"/>
    </row>
    <row r="105" spans="1:11">
      <c r="A105" s="22"/>
      <c r="B105" s="22"/>
      <c r="C105" s="22"/>
      <c r="D105" s="22"/>
      <c r="E105" s="22"/>
      <c r="F105" s="22"/>
      <c r="G105" s="22"/>
      <c r="H105" s="22"/>
      <c r="I105" s="22"/>
      <c r="J105" s="49"/>
      <c r="K105" s="49"/>
    </row>
    <row r="106" spans="1:11">
      <c r="A106" s="22"/>
      <c r="B106" s="22"/>
      <c r="C106" s="22"/>
      <c r="D106" s="22"/>
      <c r="E106" s="22"/>
      <c r="F106" s="22"/>
      <c r="G106" s="22"/>
      <c r="H106" s="22"/>
      <c r="I106" s="22"/>
      <c r="J106" s="49"/>
      <c r="K106" s="49"/>
    </row>
    <row r="107" spans="1:11">
      <c r="A107" s="22"/>
      <c r="B107" s="22"/>
      <c r="C107" s="22"/>
      <c r="D107" s="22"/>
      <c r="E107" s="22"/>
      <c r="F107" s="22"/>
      <c r="G107" s="22"/>
      <c r="H107" s="22"/>
      <c r="I107" s="22"/>
      <c r="J107" s="49"/>
      <c r="K107" s="49"/>
    </row>
    <row r="108" spans="1:11">
      <c r="A108" s="22"/>
      <c r="B108" s="22"/>
      <c r="C108" s="22"/>
      <c r="D108" s="22"/>
      <c r="E108" s="22"/>
      <c r="F108" s="22"/>
      <c r="G108" s="22"/>
      <c r="H108" s="22"/>
      <c r="I108" s="22"/>
      <c r="J108" s="49"/>
      <c r="K108" s="49"/>
    </row>
    <row r="109" spans="1:11">
      <c r="A109" s="22"/>
      <c r="B109" s="22"/>
      <c r="C109" s="22"/>
      <c r="D109" s="22"/>
      <c r="E109" s="22"/>
      <c r="F109" s="22"/>
      <c r="G109" s="22"/>
      <c r="H109" s="22"/>
      <c r="I109" s="22"/>
      <c r="J109" s="49"/>
      <c r="K109" s="49"/>
    </row>
    <row r="110" spans="1:11">
      <c r="A110" s="22"/>
      <c r="B110" s="22"/>
      <c r="C110" s="22"/>
      <c r="D110" s="22"/>
      <c r="E110" s="22"/>
      <c r="F110" s="22"/>
      <c r="G110" s="22"/>
      <c r="H110" s="22"/>
      <c r="I110" s="22"/>
      <c r="J110" s="49"/>
      <c r="K110" s="49"/>
    </row>
    <row r="111" spans="1:11">
      <c r="A111" s="22"/>
      <c r="B111" s="22"/>
      <c r="C111" s="22"/>
      <c r="D111" s="22"/>
      <c r="E111" s="22"/>
      <c r="F111" s="22"/>
      <c r="G111" s="22"/>
      <c r="H111" s="22"/>
      <c r="I111" s="22"/>
      <c r="J111" s="49"/>
      <c r="K111" s="49"/>
    </row>
    <row r="112" spans="1:11">
      <c r="A112" s="22"/>
      <c r="B112" s="22"/>
      <c r="C112" s="22"/>
      <c r="D112" s="22"/>
      <c r="E112" s="22"/>
      <c r="F112" s="22"/>
      <c r="G112" s="22"/>
      <c r="H112" s="22"/>
      <c r="I112" s="22"/>
      <c r="J112" s="49"/>
      <c r="K112" s="49"/>
    </row>
    <row r="113" spans="1:11">
      <c r="A113" s="22"/>
      <c r="B113" s="22"/>
      <c r="C113" s="22"/>
      <c r="D113" s="22"/>
      <c r="E113" s="22"/>
      <c r="F113" s="22"/>
      <c r="G113" s="22"/>
      <c r="H113" s="22"/>
      <c r="I113" s="22"/>
      <c r="J113" s="49"/>
      <c r="K113" s="49"/>
    </row>
    <row r="114" spans="1:11">
      <c r="A114" s="22"/>
      <c r="B114" s="22"/>
      <c r="C114" s="22"/>
      <c r="D114" s="22"/>
      <c r="E114" s="22"/>
      <c r="F114" s="22"/>
      <c r="G114" s="22"/>
      <c r="H114" s="22"/>
      <c r="I114" s="22"/>
      <c r="J114" s="49"/>
      <c r="K114" s="49"/>
    </row>
    <row r="115" spans="1:11">
      <c r="A115" s="22"/>
      <c r="B115" s="22"/>
      <c r="C115" s="22"/>
      <c r="D115" s="22"/>
      <c r="E115" s="22"/>
      <c r="F115" s="22"/>
      <c r="G115" s="22"/>
      <c r="H115" s="22"/>
      <c r="I115" s="22"/>
      <c r="J115" s="49"/>
      <c r="K115" s="49"/>
    </row>
    <row r="116" spans="1:11">
      <c r="A116" s="22"/>
      <c r="B116" s="22"/>
      <c r="C116" s="22"/>
      <c r="D116" s="22"/>
      <c r="E116" s="22"/>
      <c r="F116" s="22"/>
      <c r="G116" s="22"/>
      <c r="H116" s="22"/>
      <c r="I116" s="22"/>
      <c r="J116" s="49"/>
      <c r="K116" s="49"/>
    </row>
    <row r="117" spans="1:11">
      <c r="A117" s="22"/>
      <c r="B117" s="22"/>
      <c r="C117" s="22"/>
      <c r="D117" s="22"/>
      <c r="E117" s="22"/>
      <c r="F117" s="22"/>
      <c r="G117" s="22"/>
      <c r="H117" s="22"/>
      <c r="I117" s="22"/>
      <c r="J117" s="49"/>
      <c r="K117" s="49"/>
    </row>
    <row r="118" spans="1:11">
      <c r="A118" s="22"/>
      <c r="B118" s="22"/>
      <c r="C118" s="22"/>
      <c r="D118" s="22"/>
      <c r="E118" s="22"/>
      <c r="F118" s="22"/>
      <c r="G118" s="22"/>
      <c r="H118" s="22"/>
      <c r="I118" s="22"/>
      <c r="J118" s="49"/>
      <c r="K118" s="49"/>
    </row>
    <row r="119" spans="1:11">
      <c r="A119" s="22"/>
      <c r="B119" s="22"/>
      <c r="C119" s="22"/>
      <c r="D119" s="22"/>
      <c r="E119" s="22"/>
      <c r="F119" s="22"/>
      <c r="G119" s="22"/>
      <c r="H119" s="22"/>
      <c r="I119" s="22"/>
      <c r="J119" s="49"/>
      <c r="K119" s="49"/>
    </row>
    <row r="120" spans="1:11">
      <c r="A120" s="22"/>
      <c r="B120" s="22"/>
      <c r="C120" s="22"/>
      <c r="D120" s="22"/>
      <c r="E120" s="22"/>
      <c r="F120" s="22"/>
      <c r="G120" s="22"/>
      <c r="H120" s="22"/>
      <c r="I120" s="22"/>
      <c r="J120" s="49"/>
      <c r="K120" s="49"/>
    </row>
    <row r="121" spans="1:11">
      <c r="A121" s="22"/>
      <c r="B121" s="22"/>
      <c r="C121" s="22"/>
      <c r="D121" s="22"/>
      <c r="E121" s="22"/>
      <c r="F121" s="22"/>
      <c r="G121" s="22"/>
      <c r="H121" s="22"/>
      <c r="I121" s="22"/>
      <c r="J121" s="49"/>
      <c r="K121" s="49"/>
    </row>
    <row r="122" spans="1:11">
      <c r="A122" s="22"/>
      <c r="B122" s="22"/>
      <c r="C122" s="22"/>
      <c r="D122" s="22"/>
      <c r="E122" s="22"/>
      <c r="F122" s="22"/>
      <c r="G122" s="22"/>
      <c r="H122" s="22"/>
      <c r="I122" s="22"/>
      <c r="J122" s="49"/>
      <c r="K122" s="49"/>
    </row>
    <row r="123" spans="1:11">
      <c r="A123" s="22"/>
      <c r="B123" s="22"/>
      <c r="C123" s="22"/>
      <c r="D123" s="22"/>
      <c r="E123" s="22"/>
      <c r="F123" s="22"/>
      <c r="G123" s="22"/>
      <c r="H123" s="22"/>
      <c r="I123" s="22"/>
      <c r="J123" s="49"/>
      <c r="K123" s="49"/>
    </row>
    <row r="124" spans="1:11">
      <c r="A124" s="22"/>
      <c r="B124" s="22"/>
      <c r="C124" s="22"/>
      <c r="D124" s="22"/>
      <c r="E124" s="22"/>
      <c r="F124" s="22"/>
      <c r="G124" s="22"/>
      <c r="H124" s="22"/>
      <c r="I124" s="22"/>
      <c r="J124" s="49"/>
      <c r="K124" s="49"/>
    </row>
    <row r="125" spans="1:11">
      <c r="A125" s="22"/>
      <c r="B125" s="22"/>
      <c r="C125" s="22"/>
      <c r="D125" s="22"/>
      <c r="E125" s="22"/>
      <c r="F125" s="22"/>
      <c r="G125" s="22"/>
      <c r="H125" s="22"/>
      <c r="I125" s="22"/>
      <c r="J125" s="49"/>
      <c r="K125" s="49"/>
    </row>
    <row r="126" spans="1:11">
      <c r="A126" s="22"/>
      <c r="B126" s="22"/>
      <c r="C126" s="22"/>
      <c r="D126" s="22"/>
      <c r="E126" s="22"/>
      <c r="F126" s="22"/>
      <c r="G126" s="22"/>
      <c r="H126" s="22"/>
      <c r="I126" s="22"/>
      <c r="J126" s="49"/>
      <c r="K126" s="49"/>
    </row>
    <row r="127" spans="1:11">
      <c r="A127" s="22"/>
      <c r="B127" s="22"/>
      <c r="C127" s="22"/>
      <c r="D127" s="22"/>
      <c r="E127" s="22"/>
      <c r="F127" s="22"/>
      <c r="G127" s="22"/>
      <c r="H127" s="22"/>
      <c r="I127" s="22"/>
      <c r="J127" s="49"/>
      <c r="K127" s="49"/>
    </row>
    <row r="128" spans="1:11">
      <c r="A128" s="22"/>
      <c r="B128" s="22"/>
      <c r="C128" s="22"/>
      <c r="D128" s="22"/>
      <c r="E128" s="22"/>
      <c r="F128" s="22"/>
      <c r="G128" s="22"/>
      <c r="H128" s="22"/>
      <c r="I128" s="22"/>
      <c r="J128" s="49"/>
      <c r="K128" s="49"/>
    </row>
    <row r="129" spans="1:11">
      <c r="A129" s="22"/>
      <c r="B129" s="22"/>
      <c r="C129" s="22"/>
      <c r="D129" s="22"/>
      <c r="E129" s="22"/>
      <c r="F129" s="22"/>
      <c r="G129" s="22"/>
      <c r="H129" s="22"/>
      <c r="I129" s="22"/>
      <c r="J129" s="49"/>
      <c r="K129" s="49"/>
    </row>
    <row r="130" spans="1:11">
      <c r="A130" s="22"/>
      <c r="B130" s="22"/>
      <c r="C130" s="22"/>
      <c r="D130" s="22"/>
      <c r="E130" s="22"/>
      <c r="F130" s="22"/>
      <c r="G130" s="22"/>
      <c r="H130" s="22"/>
      <c r="I130" s="22"/>
      <c r="J130" s="49"/>
      <c r="K130" s="49"/>
    </row>
    <row r="131" spans="1:11">
      <c r="A131" s="22"/>
      <c r="B131" s="22"/>
      <c r="C131" s="22"/>
      <c r="D131" s="22"/>
      <c r="E131" s="22"/>
      <c r="F131" s="22"/>
      <c r="G131" s="22"/>
      <c r="H131" s="22"/>
      <c r="I131" s="22"/>
      <c r="J131" s="49"/>
      <c r="K131" s="49"/>
    </row>
    <row r="132" spans="1:11">
      <c r="A132" s="22"/>
      <c r="B132" s="22"/>
      <c r="C132" s="22"/>
      <c r="D132" s="22"/>
      <c r="E132" s="22"/>
      <c r="F132" s="22"/>
      <c r="G132" s="22"/>
      <c r="H132" s="22"/>
      <c r="I132" s="22"/>
      <c r="J132" s="49"/>
      <c r="K132" s="49"/>
    </row>
    <row r="133" spans="1:11">
      <c r="A133" s="22"/>
      <c r="B133" s="22"/>
      <c r="C133" s="22"/>
      <c r="D133" s="22"/>
      <c r="E133" s="22"/>
      <c r="F133" s="22"/>
      <c r="G133" s="22"/>
      <c r="H133" s="22"/>
      <c r="I133" s="22"/>
      <c r="J133" s="49"/>
      <c r="K133" s="49"/>
    </row>
    <row r="134" spans="1:11">
      <c r="A134" s="22"/>
      <c r="B134" s="22"/>
      <c r="C134" s="22"/>
      <c r="D134" s="22"/>
      <c r="E134" s="22"/>
      <c r="F134" s="22"/>
      <c r="G134" s="22"/>
      <c r="H134" s="22"/>
      <c r="I134" s="22"/>
      <c r="J134" s="49"/>
      <c r="K134" s="49"/>
    </row>
    <row r="135" spans="1:11">
      <c r="A135" s="22"/>
      <c r="B135" s="22"/>
      <c r="C135" s="22"/>
      <c r="D135" s="22"/>
      <c r="E135" s="22"/>
      <c r="F135" s="22"/>
      <c r="G135" s="22"/>
      <c r="H135" s="22"/>
      <c r="I135" s="22"/>
      <c r="J135" s="49"/>
      <c r="K135" s="49"/>
    </row>
    <row r="136" spans="1:11">
      <c r="A136" s="22"/>
      <c r="B136" s="22"/>
      <c r="C136" s="22"/>
      <c r="D136" s="22"/>
      <c r="E136" s="22"/>
      <c r="F136" s="22"/>
      <c r="G136" s="22"/>
      <c r="H136" s="22"/>
      <c r="I136" s="22"/>
      <c r="J136" s="49"/>
      <c r="K136" s="49"/>
    </row>
    <row r="137" spans="1:11">
      <c r="A137" s="22"/>
      <c r="B137" s="22"/>
      <c r="C137" s="22"/>
      <c r="D137" s="22"/>
      <c r="E137" s="22"/>
      <c r="F137" s="22"/>
      <c r="G137" s="22"/>
      <c r="H137" s="22"/>
      <c r="I137" s="22"/>
      <c r="J137" s="49"/>
      <c r="K137" s="49"/>
    </row>
    <row r="138" spans="1:11">
      <c r="A138" s="22"/>
      <c r="B138" s="22"/>
      <c r="C138" s="22"/>
      <c r="D138" s="22"/>
      <c r="E138" s="22"/>
      <c r="F138" s="22"/>
      <c r="G138" s="22"/>
      <c r="H138" s="22"/>
      <c r="I138" s="22"/>
      <c r="J138" s="49"/>
      <c r="K138" s="49"/>
    </row>
    <row r="139" spans="1:11">
      <c r="A139" s="22"/>
      <c r="B139" s="22"/>
      <c r="C139" s="22"/>
      <c r="D139" s="22"/>
      <c r="E139" s="22"/>
      <c r="F139" s="22"/>
      <c r="G139" s="22"/>
      <c r="H139" s="22"/>
      <c r="I139" s="22"/>
      <c r="J139" s="49"/>
      <c r="K139" s="49"/>
    </row>
    <row r="140" spans="1:11">
      <c r="A140" s="22"/>
      <c r="B140" s="22"/>
      <c r="C140" s="22"/>
      <c r="D140" s="22"/>
      <c r="E140" s="22"/>
      <c r="F140" s="22"/>
      <c r="G140" s="22"/>
      <c r="H140" s="22"/>
      <c r="I140" s="22"/>
      <c r="J140" s="49"/>
      <c r="K140" s="49"/>
    </row>
    <row r="141" spans="1:11">
      <c r="A141" s="22"/>
      <c r="B141" s="22"/>
      <c r="C141" s="22"/>
      <c r="D141" s="22"/>
      <c r="E141" s="22"/>
      <c r="F141" s="22"/>
      <c r="G141" s="22"/>
      <c r="H141" s="22"/>
      <c r="I141" s="22"/>
      <c r="J141" s="49"/>
      <c r="K141" s="49"/>
    </row>
    <row r="142" spans="1:11">
      <c r="A142" s="22"/>
      <c r="B142" s="22"/>
      <c r="C142" s="22"/>
      <c r="D142" s="22"/>
      <c r="E142" s="22"/>
      <c r="F142" s="22"/>
      <c r="G142" s="22"/>
      <c r="H142" s="22"/>
      <c r="I142" s="22"/>
      <c r="J142" s="49"/>
      <c r="K142" s="49"/>
    </row>
    <row r="143" spans="1:11">
      <c r="A143" s="22"/>
      <c r="B143" s="22"/>
      <c r="C143" s="22"/>
      <c r="D143" s="22"/>
      <c r="E143" s="22"/>
      <c r="F143" s="22"/>
      <c r="G143" s="22"/>
      <c r="H143" s="22"/>
      <c r="I143" s="22"/>
      <c r="J143" s="49"/>
      <c r="K143" s="49"/>
    </row>
    <row r="144" spans="1:11">
      <c r="A144" s="22"/>
      <c r="B144" s="22"/>
      <c r="C144" s="22"/>
      <c r="D144" s="22"/>
      <c r="E144" s="22"/>
      <c r="F144" s="22"/>
      <c r="G144" s="22"/>
      <c r="H144" s="22"/>
      <c r="I144" s="22"/>
      <c r="J144" s="49"/>
      <c r="K144" s="49"/>
    </row>
    <row r="145" spans="1:11">
      <c r="A145" s="22"/>
      <c r="B145" s="22"/>
      <c r="C145" s="22"/>
      <c r="D145" s="22"/>
      <c r="E145" s="22"/>
      <c r="F145" s="22"/>
      <c r="G145" s="22"/>
      <c r="H145" s="22"/>
      <c r="I145" s="22"/>
      <c r="J145" s="49"/>
      <c r="K145" s="49"/>
    </row>
    <row r="146" spans="1:11">
      <c r="A146" s="22"/>
      <c r="B146" s="22"/>
      <c r="C146" s="22"/>
      <c r="D146" s="22"/>
      <c r="E146" s="22"/>
      <c r="F146" s="22"/>
      <c r="G146" s="22"/>
      <c r="H146" s="22"/>
      <c r="I146" s="22"/>
      <c r="J146" s="49"/>
      <c r="K146" s="49"/>
    </row>
    <row r="147" spans="1:11">
      <c r="A147" s="22"/>
      <c r="B147" s="22"/>
      <c r="C147" s="22"/>
      <c r="D147" s="22"/>
      <c r="E147" s="22"/>
      <c r="F147" s="22"/>
      <c r="G147" s="22"/>
      <c r="H147" s="22"/>
      <c r="I147" s="22"/>
      <c r="J147" s="49"/>
      <c r="K147" s="49"/>
    </row>
    <row r="148" spans="1:11">
      <c r="A148" s="22"/>
      <c r="B148" s="22"/>
      <c r="C148" s="22"/>
      <c r="D148" s="22"/>
      <c r="E148" s="22"/>
      <c r="F148" s="22"/>
      <c r="G148" s="22"/>
      <c r="H148" s="22"/>
      <c r="I148" s="22"/>
      <c r="J148" s="49"/>
      <c r="K148" s="49"/>
    </row>
    <row r="149" spans="1:11">
      <c r="A149" s="22"/>
      <c r="B149" s="22"/>
      <c r="C149" s="22"/>
      <c r="D149" s="22"/>
      <c r="E149" s="22"/>
      <c r="F149" s="22"/>
      <c r="G149" s="22"/>
      <c r="H149" s="22"/>
      <c r="I149" s="22"/>
      <c r="J149" s="49"/>
      <c r="K149" s="49"/>
    </row>
    <row r="150" spans="1:11">
      <c r="A150" s="22"/>
      <c r="B150" s="22"/>
      <c r="C150" s="22"/>
      <c r="D150" s="22"/>
      <c r="E150" s="22"/>
      <c r="F150" s="22"/>
      <c r="G150" s="22"/>
      <c r="H150" s="22"/>
      <c r="I150" s="22"/>
      <c r="J150" s="49"/>
      <c r="K150" s="49"/>
    </row>
    <row r="151" spans="1:11">
      <c r="A151" s="22"/>
      <c r="B151" s="22"/>
      <c r="C151" s="22"/>
      <c r="D151" s="22"/>
      <c r="E151" s="22"/>
      <c r="F151" s="22"/>
      <c r="G151" s="22"/>
      <c r="H151" s="22"/>
      <c r="I151" s="22"/>
      <c r="J151" s="49"/>
      <c r="K151" s="49"/>
    </row>
    <row r="152" spans="1:11">
      <c r="A152" s="22"/>
      <c r="B152" s="22"/>
      <c r="C152" s="22"/>
      <c r="D152" s="22"/>
      <c r="E152" s="22"/>
      <c r="F152" s="22"/>
      <c r="G152" s="22"/>
      <c r="H152" s="22"/>
      <c r="I152" s="22"/>
      <c r="J152" s="49"/>
      <c r="K152" s="49"/>
    </row>
    <row r="153" spans="1:11">
      <c r="A153" s="22"/>
      <c r="B153" s="22"/>
      <c r="C153" s="22"/>
      <c r="D153" s="22"/>
      <c r="E153" s="22"/>
      <c r="F153" s="22"/>
      <c r="G153" s="22"/>
      <c r="H153" s="22"/>
      <c r="I153" s="22"/>
      <c r="J153" s="49"/>
      <c r="K153" s="49"/>
    </row>
    <row r="154" spans="1:11">
      <c r="A154" s="22"/>
      <c r="B154" s="22"/>
      <c r="C154" s="22"/>
      <c r="D154" s="22"/>
      <c r="E154" s="22"/>
      <c r="F154" s="22"/>
      <c r="G154" s="22"/>
      <c r="H154" s="22"/>
      <c r="I154" s="22"/>
      <c r="J154" s="49"/>
      <c r="K154" s="49"/>
    </row>
    <row r="155" spans="1:11">
      <c r="A155" s="22"/>
      <c r="B155" s="22"/>
      <c r="C155" s="22"/>
      <c r="D155" s="22"/>
      <c r="E155" s="22"/>
      <c r="F155" s="22"/>
      <c r="G155" s="22"/>
      <c r="H155" s="22"/>
      <c r="I155" s="22"/>
      <c r="J155" s="49"/>
      <c r="K155" s="49"/>
    </row>
    <row r="156" spans="1:11">
      <c r="A156" s="22"/>
      <c r="B156" s="22"/>
      <c r="C156" s="22"/>
      <c r="D156" s="22"/>
      <c r="E156" s="22"/>
      <c r="F156" s="22"/>
      <c r="G156" s="22"/>
      <c r="H156" s="22"/>
      <c r="I156" s="22"/>
      <c r="J156" s="49"/>
      <c r="K156" s="49"/>
    </row>
    <row r="157" spans="1:11">
      <c r="A157" s="22"/>
      <c r="B157" s="22"/>
      <c r="C157" s="22"/>
      <c r="D157" s="22"/>
      <c r="E157" s="22"/>
      <c r="F157" s="22"/>
      <c r="G157" s="22"/>
      <c r="H157" s="22"/>
      <c r="I157" s="22"/>
      <c r="J157" s="49"/>
      <c r="K157" s="49"/>
    </row>
    <row r="158" spans="1:11">
      <c r="A158" s="22"/>
      <c r="B158" s="22"/>
      <c r="C158" s="22"/>
      <c r="D158" s="22"/>
      <c r="E158" s="22"/>
      <c r="F158" s="22"/>
      <c r="G158" s="22"/>
      <c r="H158" s="22"/>
      <c r="I158" s="22"/>
      <c r="J158" s="49"/>
      <c r="K158" s="49"/>
    </row>
    <row r="159" spans="1:11">
      <c r="A159" s="22"/>
      <c r="B159" s="22"/>
      <c r="C159" s="22"/>
      <c r="D159" s="22"/>
      <c r="E159" s="22"/>
      <c r="F159" s="22"/>
      <c r="G159" s="22"/>
      <c r="H159" s="22"/>
      <c r="I159" s="22"/>
      <c r="J159" s="49"/>
      <c r="K159" s="49"/>
    </row>
    <row r="160" spans="1:11">
      <c r="A160" s="22"/>
      <c r="B160" s="22"/>
      <c r="C160" s="22"/>
      <c r="D160" s="22"/>
      <c r="E160" s="22"/>
      <c r="F160" s="22"/>
      <c r="G160" s="22"/>
      <c r="H160" s="22"/>
      <c r="I160" s="22"/>
      <c r="J160" s="49"/>
      <c r="K160" s="49"/>
    </row>
    <row r="161" spans="1:11">
      <c r="A161" s="22"/>
      <c r="B161" s="22"/>
      <c r="C161" s="22"/>
      <c r="D161" s="22"/>
      <c r="E161" s="22"/>
      <c r="F161" s="22"/>
      <c r="G161" s="22"/>
      <c r="H161" s="22"/>
      <c r="I161" s="22"/>
      <c r="J161" s="49"/>
      <c r="K161" s="49"/>
    </row>
    <row r="162" spans="1:11">
      <c r="A162" s="22"/>
      <c r="B162" s="22"/>
      <c r="C162" s="22"/>
      <c r="D162" s="22"/>
      <c r="E162" s="22"/>
      <c r="F162" s="22"/>
      <c r="G162" s="22"/>
      <c r="H162" s="22"/>
      <c r="I162" s="22"/>
      <c r="J162" s="49"/>
      <c r="K162" s="49"/>
    </row>
    <row r="163" spans="1:11">
      <c r="A163" s="22"/>
      <c r="B163" s="22"/>
      <c r="C163" s="22"/>
      <c r="D163" s="22"/>
      <c r="E163" s="22"/>
      <c r="F163" s="22"/>
      <c r="G163" s="22"/>
      <c r="H163" s="22"/>
      <c r="I163" s="22"/>
      <c r="J163" s="49"/>
      <c r="K163" s="49"/>
    </row>
    <row r="164" spans="1:11">
      <c r="A164" s="22"/>
      <c r="B164" s="22"/>
      <c r="C164" s="22"/>
      <c r="D164" s="22"/>
      <c r="E164" s="22"/>
      <c r="F164" s="22"/>
      <c r="G164" s="22"/>
      <c r="H164" s="22"/>
      <c r="I164" s="22"/>
      <c r="J164" s="49"/>
      <c r="K164" s="49"/>
    </row>
    <row r="165" spans="1:11">
      <c r="A165" s="22"/>
      <c r="B165" s="22"/>
      <c r="C165" s="22"/>
      <c r="D165" s="22"/>
      <c r="E165" s="22"/>
      <c r="F165" s="22"/>
      <c r="G165" s="22"/>
      <c r="H165" s="22"/>
      <c r="I165" s="22"/>
      <c r="J165" s="49"/>
      <c r="K165" s="49"/>
    </row>
    <row r="166" spans="1:11">
      <c r="A166" s="22"/>
      <c r="B166" s="22"/>
      <c r="C166" s="22"/>
      <c r="D166" s="22"/>
      <c r="E166" s="22"/>
      <c r="F166" s="22"/>
      <c r="G166" s="22"/>
      <c r="H166" s="22"/>
      <c r="I166" s="22"/>
      <c r="J166" s="49"/>
      <c r="K166" s="49"/>
    </row>
    <row r="167" spans="1:11">
      <c r="A167" s="22"/>
      <c r="B167" s="22"/>
      <c r="C167" s="22"/>
      <c r="D167" s="22"/>
      <c r="E167" s="22"/>
      <c r="F167" s="22"/>
      <c r="G167" s="22"/>
      <c r="H167" s="22"/>
      <c r="I167" s="22"/>
      <c r="J167" s="49"/>
      <c r="K167" s="49"/>
    </row>
    <row r="168" spans="1:11">
      <c r="A168" s="22"/>
      <c r="B168" s="22"/>
      <c r="C168" s="22"/>
      <c r="D168" s="22"/>
      <c r="E168" s="22"/>
      <c r="F168" s="22"/>
      <c r="G168" s="22"/>
      <c r="H168" s="22"/>
      <c r="I168" s="22"/>
      <c r="J168" s="49"/>
      <c r="K168" s="49"/>
    </row>
    <row r="169" spans="1:11">
      <c r="A169" s="22"/>
      <c r="B169" s="22"/>
      <c r="C169" s="22"/>
      <c r="D169" s="22"/>
      <c r="E169" s="22"/>
      <c r="F169" s="22"/>
      <c r="G169" s="22"/>
      <c r="H169" s="22"/>
      <c r="I169" s="22"/>
      <c r="J169" s="49"/>
      <c r="K169" s="49"/>
    </row>
    <row r="170" spans="1:11">
      <c r="A170" s="22"/>
      <c r="B170" s="22"/>
      <c r="C170" s="22"/>
      <c r="D170" s="22"/>
      <c r="E170" s="22"/>
      <c r="F170" s="22"/>
      <c r="G170" s="22"/>
      <c r="H170" s="22"/>
      <c r="I170" s="22"/>
      <c r="J170" s="49"/>
      <c r="K170" s="49"/>
    </row>
    <row r="171" spans="1:11">
      <c r="A171" s="22"/>
      <c r="B171" s="22"/>
      <c r="C171" s="22"/>
      <c r="D171" s="22"/>
      <c r="E171" s="22"/>
      <c r="F171" s="22"/>
      <c r="G171" s="22"/>
      <c r="H171" s="22"/>
      <c r="I171" s="22"/>
      <c r="J171" s="49"/>
      <c r="K171" s="49"/>
    </row>
    <row r="172" spans="1:11">
      <c r="A172" s="22"/>
      <c r="B172" s="22"/>
      <c r="C172" s="22"/>
      <c r="D172" s="22"/>
      <c r="E172" s="22"/>
      <c r="F172" s="22"/>
      <c r="G172" s="22"/>
      <c r="H172" s="22"/>
      <c r="I172" s="22"/>
      <c r="J172" s="49"/>
      <c r="K172" s="49"/>
    </row>
    <row r="173" spans="1:11">
      <c r="A173" s="22"/>
      <c r="B173" s="22"/>
      <c r="C173" s="22"/>
      <c r="D173" s="22"/>
      <c r="E173" s="22"/>
      <c r="F173" s="22"/>
      <c r="G173" s="22"/>
      <c r="H173" s="22"/>
      <c r="I173" s="22"/>
      <c r="J173" s="49"/>
      <c r="K173" s="49"/>
    </row>
    <row r="174" spans="1:11">
      <c r="A174" s="22"/>
      <c r="B174" s="22"/>
      <c r="C174" s="22"/>
      <c r="D174" s="22"/>
      <c r="E174" s="22"/>
      <c r="F174" s="22"/>
      <c r="G174" s="22"/>
      <c r="H174" s="22"/>
      <c r="I174" s="22"/>
      <c r="J174" s="49"/>
      <c r="K174" s="49"/>
    </row>
    <row r="175" spans="1:11">
      <c r="A175" s="22"/>
      <c r="B175" s="22"/>
      <c r="C175" s="22"/>
      <c r="D175" s="22"/>
      <c r="E175" s="22"/>
      <c r="F175" s="22"/>
      <c r="G175" s="22"/>
      <c r="H175" s="22"/>
      <c r="I175" s="22"/>
      <c r="J175" s="49"/>
      <c r="K175" s="49"/>
    </row>
    <row r="176" spans="1:11">
      <c r="A176" s="22"/>
      <c r="B176" s="22"/>
      <c r="C176" s="22"/>
      <c r="D176" s="22"/>
      <c r="E176" s="22"/>
      <c r="F176" s="22"/>
      <c r="G176" s="22"/>
      <c r="H176" s="22"/>
      <c r="I176" s="22"/>
      <c r="J176" s="49"/>
      <c r="K176" s="49"/>
    </row>
    <row r="177" spans="1:11">
      <c r="A177" s="22"/>
      <c r="B177" s="22"/>
      <c r="C177" s="22"/>
      <c r="D177" s="22"/>
      <c r="E177" s="22"/>
      <c r="F177" s="22"/>
      <c r="G177" s="22"/>
      <c r="H177" s="22"/>
      <c r="I177" s="22"/>
      <c r="J177" s="49"/>
      <c r="K177" s="49"/>
    </row>
    <row r="178" spans="1:11">
      <c r="A178" s="22"/>
      <c r="B178" s="22"/>
      <c r="C178" s="22"/>
      <c r="D178" s="22"/>
      <c r="E178" s="22"/>
      <c r="F178" s="22"/>
      <c r="G178" s="22"/>
      <c r="H178" s="22"/>
      <c r="I178" s="22"/>
      <c r="J178" s="49"/>
      <c r="K178" s="49"/>
    </row>
    <row r="179" spans="1:11">
      <c r="A179" s="22"/>
      <c r="B179" s="22"/>
      <c r="C179" s="22"/>
      <c r="D179" s="22"/>
      <c r="E179" s="22"/>
      <c r="F179" s="22"/>
      <c r="G179" s="22"/>
      <c r="H179" s="22"/>
      <c r="I179" s="22"/>
      <c r="J179" s="49"/>
      <c r="K179" s="49"/>
    </row>
    <row r="180" spans="1:11">
      <c r="A180" s="22"/>
      <c r="B180" s="22"/>
      <c r="C180" s="22"/>
      <c r="D180" s="22"/>
      <c r="E180" s="22"/>
      <c r="F180" s="22"/>
      <c r="G180" s="22"/>
      <c r="H180" s="22"/>
      <c r="I180" s="22"/>
      <c r="J180" s="49"/>
      <c r="K180" s="49"/>
    </row>
    <row r="181" spans="1:11">
      <c r="A181" s="22"/>
      <c r="B181" s="22"/>
      <c r="C181" s="22"/>
      <c r="D181" s="22"/>
      <c r="E181" s="22"/>
      <c r="F181" s="22"/>
      <c r="G181" s="22"/>
      <c r="H181" s="22"/>
      <c r="I181" s="22"/>
      <c r="J181" s="49"/>
      <c r="K181" s="49"/>
    </row>
    <row r="182" spans="1:11">
      <c r="A182" s="22"/>
      <c r="B182" s="22"/>
      <c r="C182" s="22"/>
      <c r="D182" s="22"/>
      <c r="E182" s="22"/>
      <c r="F182" s="22"/>
      <c r="G182" s="22"/>
      <c r="H182" s="22"/>
      <c r="I182" s="22"/>
      <c r="J182" s="49"/>
      <c r="K182" s="49"/>
    </row>
    <row r="183" spans="1:11">
      <c r="A183" s="22"/>
      <c r="B183" s="22"/>
      <c r="C183" s="22"/>
      <c r="D183" s="22"/>
      <c r="E183" s="22"/>
      <c r="F183" s="22"/>
      <c r="G183" s="22"/>
      <c r="H183" s="22"/>
      <c r="I183" s="22"/>
      <c r="J183" s="49"/>
      <c r="K183" s="49"/>
    </row>
    <row r="184" spans="1:11">
      <c r="A184" s="22"/>
      <c r="B184" s="22"/>
      <c r="C184" s="22"/>
      <c r="D184" s="22"/>
      <c r="E184" s="22"/>
      <c r="F184" s="22"/>
      <c r="G184" s="22"/>
      <c r="H184" s="22"/>
      <c r="I184" s="22"/>
      <c r="J184" s="49"/>
      <c r="K184" s="49"/>
    </row>
    <row r="185" spans="1:11">
      <c r="A185" s="22"/>
      <c r="B185" s="22"/>
      <c r="C185" s="22"/>
      <c r="D185" s="22"/>
      <c r="E185" s="22"/>
      <c r="F185" s="22"/>
      <c r="G185" s="22"/>
      <c r="H185" s="22"/>
      <c r="I185" s="22"/>
      <c r="J185" s="49"/>
      <c r="K185" s="49"/>
    </row>
    <row r="186" spans="1:11">
      <c r="A186" s="22"/>
      <c r="B186" s="22"/>
      <c r="C186" s="22"/>
      <c r="D186" s="22"/>
      <c r="E186" s="22"/>
      <c r="F186" s="22"/>
      <c r="G186" s="22"/>
      <c r="H186" s="22"/>
      <c r="I186" s="22"/>
      <c r="J186" s="49"/>
      <c r="K186" s="49"/>
    </row>
    <row r="187" spans="1:11">
      <c r="A187" s="22"/>
      <c r="B187" s="22"/>
      <c r="C187" s="22"/>
      <c r="D187" s="22"/>
      <c r="E187" s="22"/>
      <c r="F187" s="22"/>
      <c r="G187" s="22"/>
      <c r="H187" s="22"/>
      <c r="I187" s="22"/>
      <c r="J187" s="49"/>
      <c r="K187" s="49"/>
    </row>
    <row r="188" spans="1:11">
      <c r="A188" s="22"/>
      <c r="B188" s="22"/>
      <c r="C188" s="22"/>
      <c r="D188" s="22"/>
      <c r="E188" s="22"/>
      <c r="F188" s="22"/>
      <c r="G188" s="22"/>
      <c r="H188" s="22"/>
      <c r="I188" s="22"/>
      <c r="J188" s="49"/>
      <c r="K188" s="49"/>
    </row>
    <row r="189" spans="1:11">
      <c r="A189" s="22"/>
      <c r="B189" s="22"/>
      <c r="C189" s="22"/>
      <c r="D189" s="22"/>
      <c r="E189" s="22"/>
      <c r="I189" s="22"/>
      <c r="J189" s="49"/>
      <c r="K189" s="49"/>
    </row>
    <row r="190" spans="1:11">
      <c r="A190" s="22"/>
      <c r="B190" s="22"/>
      <c r="C190" s="22"/>
      <c r="D190" s="22"/>
      <c r="E190" s="22"/>
      <c r="I190" s="22"/>
      <c r="J190" s="49"/>
      <c r="K190" s="49"/>
    </row>
    <row r="191" spans="1:11">
      <c r="A191" s="22"/>
      <c r="B191" s="22"/>
      <c r="C191" s="22"/>
      <c r="D191" s="22"/>
      <c r="E191" s="22"/>
      <c r="I191" s="22"/>
      <c r="J191" s="49"/>
      <c r="K191" s="49"/>
    </row>
    <row r="192" spans="1:11">
      <c r="A192" s="22"/>
      <c r="B192" s="22"/>
      <c r="C192" s="22"/>
      <c r="D192" s="22"/>
      <c r="E192" s="22"/>
      <c r="I192" s="22"/>
      <c r="J192" s="49"/>
      <c r="K192" s="49"/>
    </row>
    <row r="193" spans="1:11">
      <c r="A193" s="22"/>
      <c r="B193" s="22"/>
      <c r="C193" s="22"/>
      <c r="D193" s="22"/>
      <c r="E193" s="22"/>
      <c r="I193" s="22"/>
      <c r="J193" s="49"/>
      <c r="K193" s="49"/>
    </row>
    <row r="194" spans="1:11">
      <c r="A194" s="22"/>
      <c r="B194" s="22"/>
      <c r="C194" s="22"/>
      <c r="D194" s="22"/>
      <c r="E194" s="22"/>
      <c r="I194" s="22"/>
      <c r="J194" s="49"/>
    </row>
  </sheetData>
  <mergeCells count="1">
    <mergeCell ref="A1:D1"/>
  </mergeCells>
  <hyperlinks>
    <hyperlink ref="F7" r:id="rId1" xr:uid="{EAB15730-12F3-42C1-8804-FA33BCD4D69E}"/>
  </hyperlinks>
  <pageMargins left="0.7" right="0.7" top="0.75" bottom="0.75" header="0.3" footer="0.3"/>
  <pageSetup scale="61" orientation="landscape" r:id="rId2"/>
  <headerFooter>
    <oddHeader>Page &amp;P of &amp;N</oddHeader>
  </headerFooter>
  <colBreaks count="1" manualBreakCount="1">
    <brk id="10" max="24" man="1"/>
  </col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AC33-1762-42BA-838D-02C39A292CDE}">
  <dimension ref="A1:K43"/>
  <sheetViews>
    <sheetView workbookViewId="0">
      <selection activeCell="A30" sqref="A30"/>
    </sheetView>
  </sheetViews>
  <sheetFormatPr defaultRowHeight="15"/>
  <cols>
    <col min="1" max="1" width="42.42578125" customWidth="1"/>
    <col min="2" max="2" width="14.7109375" customWidth="1"/>
    <col min="4" max="4" width="14.85546875" customWidth="1"/>
  </cols>
  <sheetData>
    <row r="1" spans="1:11">
      <c r="A1" s="101" t="s">
        <v>62</v>
      </c>
      <c r="B1" s="85" t="s">
        <v>63</v>
      </c>
      <c r="D1" s="102" t="s">
        <v>64</v>
      </c>
      <c r="H1" s="102" t="s">
        <v>65</v>
      </c>
    </row>
    <row r="2" spans="1:11">
      <c r="A2" s="85" t="s">
        <v>66</v>
      </c>
      <c r="B2" s="85">
        <v>50</v>
      </c>
      <c r="D2" s="103">
        <v>20</v>
      </c>
    </row>
    <row r="3" spans="1:11">
      <c r="A3" s="85" t="s">
        <v>67</v>
      </c>
      <c r="B3">
        <v>40</v>
      </c>
      <c r="D3" s="104">
        <v>25</v>
      </c>
      <c r="I3" s="105" t="s">
        <v>68</v>
      </c>
      <c r="J3" s="105"/>
      <c r="K3" s="105" t="s">
        <v>23</v>
      </c>
    </row>
    <row r="4" spans="1:11">
      <c r="A4" s="85" t="s">
        <v>69</v>
      </c>
      <c r="B4">
        <v>25</v>
      </c>
      <c r="D4" s="104">
        <v>40</v>
      </c>
      <c r="I4" s="85" t="s">
        <v>70</v>
      </c>
      <c r="K4" s="106" t="s">
        <v>71</v>
      </c>
    </row>
    <row r="5" spans="1:11">
      <c r="A5" s="85" t="s">
        <v>72</v>
      </c>
      <c r="B5">
        <v>20</v>
      </c>
      <c r="D5" s="103" t="s">
        <v>73</v>
      </c>
      <c r="I5" s="85" t="s">
        <v>74</v>
      </c>
      <c r="K5" s="36">
        <v>0.4</v>
      </c>
    </row>
    <row r="6" spans="1:11">
      <c r="A6" s="85" t="s">
        <v>75</v>
      </c>
      <c r="B6">
        <v>10</v>
      </c>
      <c r="D6" s="104">
        <v>50</v>
      </c>
      <c r="I6" s="85" t="s">
        <v>76</v>
      </c>
      <c r="K6" s="36">
        <v>0.3</v>
      </c>
    </row>
    <row r="7" spans="1:11">
      <c r="A7" s="85" t="s">
        <v>77</v>
      </c>
      <c r="B7" s="85" t="s">
        <v>78</v>
      </c>
      <c r="D7" s="104">
        <v>80</v>
      </c>
      <c r="I7" s="85" t="s">
        <v>79</v>
      </c>
      <c r="K7" s="36">
        <v>0.25</v>
      </c>
    </row>
    <row r="8" spans="1:11">
      <c r="A8" s="85" t="s">
        <v>80</v>
      </c>
      <c r="B8" s="85">
        <v>20</v>
      </c>
      <c r="D8" s="103" t="s">
        <v>73</v>
      </c>
      <c r="I8" s="85" t="s">
        <v>81</v>
      </c>
      <c r="K8" s="106" t="s">
        <v>82</v>
      </c>
    </row>
    <row r="9" spans="1:11">
      <c r="A9" s="85" t="s">
        <v>83</v>
      </c>
      <c r="B9" s="85"/>
      <c r="D9" s="103">
        <v>75</v>
      </c>
      <c r="I9" s="85"/>
      <c r="K9" s="106"/>
    </row>
    <row r="10" spans="1:11">
      <c r="D10" s="104"/>
      <c r="I10" s="85" t="s">
        <v>84</v>
      </c>
      <c r="K10" s="36"/>
    </row>
    <row r="11" spans="1:11">
      <c r="A11" s="101" t="s">
        <v>85</v>
      </c>
      <c r="D11" s="104"/>
      <c r="K11" s="36"/>
    </row>
    <row r="12" spans="1:11">
      <c r="A12" s="85" t="s">
        <v>86</v>
      </c>
      <c r="D12" s="104"/>
      <c r="K12" s="36"/>
    </row>
    <row r="13" spans="1:11">
      <c r="A13" s="85" t="s">
        <v>87</v>
      </c>
      <c r="D13" s="104"/>
      <c r="K13" s="36"/>
    </row>
    <row r="14" spans="1:11">
      <c r="A14" s="85" t="s">
        <v>88</v>
      </c>
      <c r="D14" s="104"/>
      <c r="K14" s="36"/>
    </row>
    <row r="15" spans="1:11">
      <c r="A15" s="85" t="s">
        <v>89</v>
      </c>
      <c r="D15" s="104"/>
      <c r="K15" s="36"/>
    </row>
    <row r="16" spans="1:11">
      <c r="A16" s="85" t="s">
        <v>90</v>
      </c>
      <c r="D16" s="104"/>
    </row>
    <row r="17" spans="1:8">
      <c r="A17" s="85" t="s">
        <v>91</v>
      </c>
      <c r="D17" s="104"/>
    </row>
    <row r="18" spans="1:8">
      <c r="A18" s="85" t="s">
        <v>92</v>
      </c>
      <c r="D18" s="104"/>
    </row>
    <row r="19" spans="1:8">
      <c r="A19" s="85" t="s">
        <v>93</v>
      </c>
      <c r="D19" s="104"/>
    </row>
    <row r="20" spans="1:8">
      <c r="A20" s="85"/>
      <c r="D20" s="104"/>
    </row>
    <row r="21" spans="1:8">
      <c r="A21" s="85" t="s">
        <v>66</v>
      </c>
      <c r="D21" s="104"/>
    </row>
    <row r="22" spans="1:8">
      <c r="D22" s="104"/>
    </row>
    <row r="23" spans="1:8">
      <c r="A23" s="85" t="s">
        <v>94</v>
      </c>
      <c r="D23" s="104"/>
    </row>
    <row r="24" spans="1:8">
      <c r="D24" s="104"/>
    </row>
    <row r="25" spans="1:8">
      <c r="A25" s="101" t="s">
        <v>95</v>
      </c>
      <c r="D25" s="104"/>
    </row>
    <row r="26" spans="1:8">
      <c r="A26" s="107" t="s">
        <v>96</v>
      </c>
      <c r="B26" s="108"/>
      <c r="C26" s="108"/>
      <c r="D26" s="109"/>
      <c r="E26" s="108"/>
      <c r="F26" s="108"/>
      <c r="G26" s="108"/>
      <c r="H26" s="108"/>
    </row>
    <row r="27" spans="1:8">
      <c r="A27" s="107" t="s">
        <v>97</v>
      </c>
      <c r="B27" s="108"/>
      <c r="C27" s="108"/>
      <c r="D27" s="109"/>
      <c r="E27" s="108"/>
      <c r="F27" s="108"/>
      <c r="G27" s="108"/>
      <c r="H27" s="108"/>
    </row>
    <row r="28" spans="1:8">
      <c r="A28" s="107" t="s">
        <v>98</v>
      </c>
      <c r="B28" s="108"/>
      <c r="C28" s="108"/>
      <c r="D28" s="109"/>
      <c r="E28" s="108"/>
      <c r="F28" s="108"/>
      <c r="G28" s="108"/>
      <c r="H28" s="108"/>
    </row>
    <row r="29" spans="1:8">
      <c r="A29" s="107" t="s">
        <v>99</v>
      </c>
      <c r="B29" s="108"/>
      <c r="C29" s="108"/>
      <c r="D29" s="109"/>
      <c r="E29" s="108"/>
      <c r="F29" s="108"/>
      <c r="G29" s="108"/>
      <c r="H29" s="108"/>
    </row>
    <row r="30" spans="1:8">
      <c r="A30" s="107" t="s">
        <v>100</v>
      </c>
      <c r="B30" s="108"/>
      <c r="C30" s="108"/>
      <c r="D30" s="109"/>
      <c r="E30" s="108"/>
      <c r="F30" s="108"/>
      <c r="G30" s="108"/>
      <c r="H30" s="108"/>
    </row>
    <row r="31" spans="1:8">
      <c r="A31" s="133" t="s">
        <v>101</v>
      </c>
      <c r="B31" s="134"/>
      <c r="C31" s="134"/>
      <c r="D31" s="134"/>
      <c r="E31" s="134"/>
      <c r="F31" s="134"/>
      <c r="G31" s="134"/>
      <c r="H31" s="134"/>
    </row>
    <row r="32" spans="1:8">
      <c r="A32" s="133"/>
      <c r="B32" s="134"/>
      <c r="C32" s="134"/>
      <c r="D32" s="134"/>
      <c r="E32" s="134"/>
      <c r="F32" s="134"/>
      <c r="G32" s="134"/>
      <c r="H32" s="134"/>
    </row>
    <row r="33" spans="1:8">
      <c r="A33" s="133"/>
      <c r="B33" s="134"/>
      <c r="C33" s="134"/>
      <c r="D33" s="134"/>
      <c r="E33" s="134"/>
      <c r="F33" s="134"/>
      <c r="G33" s="134"/>
      <c r="H33" s="134"/>
    </row>
    <row r="34" spans="1:8">
      <c r="A34" s="133"/>
      <c r="B34" s="134"/>
      <c r="C34" s="134"/>
      <c r="D34" s="134"/>
      <c r="E34" s="134"/>
      <c r="F34" s="134"/>
      <c r="G34" s="134"/>
      <c r="H34" s="134"/>
    </row>
    <row r="35" spans="1:8">
      <c r="A35" s="134"/>
      <c r="B35" s="134"/>
      <c r="C35" s="134"/>
      <c r="D35" s="134"/>
      <c r="E35" s="134"/>
      <c r="F35" s="134"/>
      <c r="G35" s="134"/>
      <c r="H35" s="134"/>
    </row>
    <row r="36" spans="1:8">
      <c r="A36" s="134" t="s">
        <v>102</v>
      </c>
      <c r="B36" s="134"/>
      <c r="C36" s="134"/>
      <c r="D36" s="134"/>
      <c r="E36" s="134"/>
      <c r="F36" s="134"/>
      <c r="G36" s="134"/>
      <c r="H36" s="134"/>
    </row>
    <row r="37" spans="1:8">
      <c r="A37" s="134"/>
      <c r="B37" s="134"/>
      <c r="C37" s="134"/>
      <c r="D37" s="134"/>
      <c r="E37" s="134"/>
      <c r="F37" s="134"/>
      <c r="G37" s="134"/>
      <c r="H37" s="134"/>
    </row>
    <row r="38" spans="1:8">
      <c r="A38" s="134" t="s">
        <v>103</v>
      </c>
      <c r="B38" s="134"/>
      <c r="C38" s="134"/>
      <c r="D38" s="134"/>
      <c r="E38" s="134"/>
      <c r="F38" s="134"/>
      <c r="G38" s="134"/>
      <c r="H38" s="134"/>
    </row>
    <row r="39" spans="1:8">
      <c r="A39" s="134"/>
      <c r="B39" s="134"/>
      <c r="C39" s="134"/>
      <c r="D39" s="134"/>
      <c r="E39" s="134"/>
      <c r="F39" s="134"/>
      <c r="G39" s="134"/>
      <c r="H39" s="134"/>
    </row>
    <row r="40" spans="1:8">
      <c r="A40" s="134"/>
      <c r="B40" s="134"/>
      <c r="C40" s="134"/>
      <c r="D40" s="134"/>
      <c r="E40" s="134"/>
      <c r="F40" s="134"/>
      <c r="G40" s="134"/>
      <c r="H40" s="134"/>
    </row>
    <row r="41" spans="1:8">
      <c r="A41" s="134" t="s">
        <v>104</v>
      </c>
      <c r="B41" s="134"/>
      <c r="C41" s="134"/>
      <c r="D41" s="134"/>
      <c r="E41" s="134"/>
      <c r="F41" s="134"/>
      <c r="G41" s="134"/>
      <c r="H41" s="134"/>
    </row>
    <row r="42" spans="1:8">
      <c r="A42" s="134"/>
      <c r="B42" s="134"/>
      <c r="C42" s="134"/>
      <c r="D42" s="134"/>
      <c r="E42" s="134"/>
      <c r="F42" s="134"/>
      <c r="G42" s="134"/>
      <c r="H42" s="134"/>
    </row>
    <row r="43" spans="1:8">
      <c r="A43" s="134"/>
      <c r="B43" s="134"/>
      <c r="C43" s="134"/>
      <c r="D43" s="134"/>
      <c r="E43" s="134"/>
      <c r="F43" s="134"/>
      <c r="G43" s="134"/>
      <c r="H43" s="134"/>
    </row>
  </sheetData>
  <mergeCells count="4">
    <mergeCell ref="A31:H35"/>
    <mergeCell ref="A36:H37"/>
    <mergeCell ref="A38:H40"/>
    <mergeCell ref="A41:H4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2A07-429E-4705-9160-26E96DE75F77}">
  <dimension ref="A1:E26"/>
  <sheetViews>
    <sheetView workbookViewId="0">
      <selection activeCell="A14" sqref="A14"/>
    </sheetView>
  </sheetViews>
  <sheetFormatPr defaultRowHeight="15"/>
  <cols>
    <col min="1" max="1" width="49.5703125" customWidth="1"/>
    <col min="3" max="3" width="57.140625" customWidth="1"/>
    <col min="4" max="4" width="11.28515625" customWidth="1"/>
    <col min="5" max="5" width="47" customWidth="1"/>
  </cols>
  <sheetData>
    <row r="1" spans="1:5">
      <c r="A1" s="110" t="s">
        <v>105</v>
      </c>
      <c r="C1" s="110" t="s">
        <v>106</v>
      </c>
      <c r="E1" s="110" t="s">
        <v>83</v>
      </c>
    </row>
    <row r="2" spans="1:5" ht="30">
      <c r="A2" s="92" t="s">
        <v>107</v>
      </c>
      <c r="C2" t="s">
        <v>108</v>
      </c>
      <c r="E2" s="92" t="s">
        <v>109</v>
      </c>
    </row>
    <row r="3" spans="1:5">
      <c r="A3" s="92"/>
    </row>
    <row r="4" spans="1:5" ht="30">
      <c r="A4" s="92" t="s">
        <v>110</v>
      </c>
      <c r="C4" s="92" t="s">
        <v>111</v>
      </c>
    </row>
    <row r="5" spans="1:5">
      <c r="A5" s="92"/>
    </row>
    <row r="6" spans="1:5" ht="30">
      <c r="A6" s="92" t="s">
        <v>112</v>
      </c>
    </row>
    <row r="7" spans="1:5" ht="45">
      <c r="A7" s="92"/>
      <c r="C7" s="92" t="s">
        <v>113</v>
      </c>
    </row>
    <row r="8" spans="1:5" ht="30">
      <c r="A8" s="92" t="s">
        <v>112</v>
      </c>
    </row>
    <row r="9" spans="1:5" ht="45">
      <c r="A9" s="92"/>
      <c r="C9" s="92" t="s">
        <v>114</v>
      </c>
    </row>
    <row r="10" spans="1:5" ht="30">
      <c r="A10" s="92" t="s">
        <v>110</v>
      </c>
    </row>
    <row r="11" spans="1:5" ht="30">
      <c r="A11" s="92"/>
      <c r="C11" s="92" t="s">
        <v>115</v>
      </c>
    </row>
    <row r="12" spans="1:5" ht="30">
      <c r="A12" s="92" t="s">
        <v>107</v>
      </c>
    </row>
    <row r="13" spans="1:5">
      <c r="A13" s="92"/>
    </row>
    <row r="14" spans="1:5" ht="30">
      <c r="A14" s="93" t="s">
        <v>116</v>
      </c>
      <c r="C14" s="92" t="s">
        <v>117</v>
      </c>
    </row>
    <row r="15" spans="1:5">
      <c r="A15" s="92"/>
    </row>
    <row r="16" spans="1:5" ht="30">
      <c r="A16" s="92"/>
      <c r="C16" s="92" t="s">
        <v>118</v>
      </c>
    </row>
    <row r="17" spans="1:3">
      <c r="A17" s="92"/>
    </row>
    <row r="18" spans="1:3" ht="30">
      <c r="A18" s="92"/>
      <c r="C18" s="92" t="s">
        <v>119</v>
      </c>
    </row>
    <row r="19" spans="1:3">
      <c r="A19" s="92"/>
    </row>
    <row r="20" spans="1:3" ht="60">
      <c r="A20" s="92"/>
      <c r="C20" s="92" t="s">
        <v>120</v>
      </c>
    </row>
    <row r="21" spans="1:3">
      <c r="A21" s="92"/>
    </row>
    <row r="22" spans="1:3" ht="45">
      <c r="A22" s="92"/>
      <c r="C22" s="92" t="s">
        <v>121</v>
      </c>
    </row>
    <row r="23" spans="1:3">
      <c r="A23" s="92"/>
    </row>
    <row r="24" spans="1:3" ht="30">
      <c r="A24" s="92"/>
      <c r="C24" s="92" t="s">
        <v>122</v>
      </c>
    </row>
    <row r="25" spans="1:3">
      <c r="A25" s="92"/>
    </row>
    <row r="26" spans="1:3">
      <c r="A26" s="92"/>
      <c r="C26" s="87" t="s">
        <v>123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6615-E0E0-49E4-B2ED-20D31A142137}">
  <dimension ref="A1:I15"/>
  <sheetViews>
    <sheetView workbookViewId="0">
      <selection activeCell="H13" sqref="H13"/>
    </sheetView>
  </sheetViews>
  <sheetFormatPr defaultRowHeight="15"/>
  <cols>
    <col min="1" max="1" width="17.5703125" bestFit="1" customWidth="1"/>
    <col min="2" max="2" width="19.28515625" bestFit="1" customWidth="1"/>
    <col min="3" max="3" width="27.140625" bestFit="1" customWidth="1"/>
    <col min="4" max="4" width="28.7109375" bestFit="1" customWidth="1"/>
    <col min="5" max="5" width="27.14062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11" t="s">
        <v>124</v>
      </c>
      <c r="B1" s="112" t="s">
        <v>125</v>
      </c>
      <c r="C1" s="113" t="s">
        <v>126</v>
      </c>
      <c r="D1" s="114" t="s">
        <v>127</v>
      </c>
      <c r="E1" s="114" t="s">
        <v>128</v>
      </c>
      <c r="F1" s="114" t="s">
        <v>129</v>
      </c>
      <c r="G1" s="114" t="s">
        <v>130</v>
      </c>
      <c r="H1" s="114" t="s">
        <v>131</v>
      </c>
      <c r="I1" s="115" t="s">
        <v>132</v>
      </c>
    </row>
    <row r="2" spans="1:9" ht="19.5" thickBot="1">
      <c r="A2" s="111" t="s">
        <v>133</v>
      </c>
      <c r="C2" s="85" t="s">
        <v>134</v>
      </c>
      <c r="D2" s="85" t="s">
        <v>135</v>
      </c>
      <c r="E2" s="85" t="s">
        <v>136</v>
      </c>
      <c r="F2" s="85" t="s">
        <v>137</v>
      </c>
      <c r="G2" s="85" t="s">
        <v>138</v>
      </c>
      <c r="H2" s="85" t="s">
        <v>139</v>
      </c>
    </row>
    <row r="3" spans="1:9" ht="19.5" thickBot="1">
      <c r="A3" s="111" t="s">
        <v>140</v>
      </c>
      <c r="B3" s="3" t="s">
        <v>141</v>
      </c>
      <c r="C3" s="3" t="s">
        <v>142</v>
      </c>
      <c r="D3" s="3" t="s">
        <v>143</v>
      </c>
      <c r="E3" s="3" t="s">
        <v>144</v>
      </c>
      <c r="F3" s="3" t="s">
        <v>145</v>
      </c>
      <c r="G3" s="3" t="s">
        <v>146</v>
      </c>
      <c r="H3" s="3" t="s">
        <v>147</v>
      </c>
    </row>
    <row r="4" spans="1:9" ht="18.75">
      <c r="A4" s="116"/>
      <c r="B4" s="3" t="s">
        <v>148</v>
      </c>
      <c r="C4" s="3" t="s">
        <v>149</v>
      </c>
      <c r="D4" s="3" t="s">
        <v>150</v>
      </c>
      <c r="E4" s="85" t="s">
        <v>151</v>
      </c>
      <c r="F4" s="85" t="s">
        <v>152</v>
      </c>
      <c r="G4" s="3" t="s">
        <v>153</v>
      </c>
      <c r="H4" s="3" t="s">
        <v>154</v>
      </c>
    </row>
    <row r="5" spans="1:9" ht="18.75">
      <c r="A5" s="116"/>
      <c r="B5" s="3" t="s">
        <v>155</v>
      </c>
      <c r="C5" s="3"/>
      <c r="E5" s="117" t="s">
        <v>156</v>
      </c>
      <c r="F5" s="117" t="s">
        <v>157</v>
      </c>
      <c r="G5" s="3" t="s">
        <v>158</v>
      </c>
    </row>
    <row r="6" spans="1:9" ht="19.5" thickBot="1">
      <c r="A6" s="116"/>
    </row>
    <row r="7" spans="1:9" ht="19.5" thickBot="1">
      <c r="A7" s="111" t="s">
        <v>159</v>
      </c>
      <c r="E7" s="20">
        <v>159778</v>
      </c>
      <c r="F7" s="85" t="s">
        <v>160</v>
      </c>
      <c r="H7" s="20">
        <v>75143</v>
      </c>
    </row>
    <row r="8" spans="1:9" ht="19.5" thickBot="1">
      <c r="A8" s="111" t="s">
        <v>161</v>
      </c>
      <c r="C8" s="85" t="s">
        <v>162</v>
      </c>
      <c r="E8" s="85" t="s">
        <v>162</v>
      </c>
      <c r="F8" s="85" t="s">
        <v>162</v>
      </c>
      <c r="G8" s="85" t="s">
        <v>83</v>
      </c>
      <c r="H8" t="s">
        <v>163</v>
      </c>
      <c r="I8" t="s">
        <v>162</v>
      </c>
    </row>
    <row r="9" spans="1:9">
      <c r="C9" s="85" t="s">
        <v>164</v>
      </c>
      <c r="E9" s="85" t="s">
        <v>164</v>
      </c>
      <c r="F9" s="85" t="s">
        <v>164</v>
      </c>
      <c r="G9" s="85" t="s">
        <v>105</v>
      </c>
      <c r="H9" t="s">
        <v>165</v>
      </c>
      <c r="I9" t="s">
        <v>164</v>
      </c>
    </row>
    <row r="10" spans="1:9">
      <c r="C10" s="85" t="s">
        <v>166</v>
      </c>
      <c r="E10" s="85" t="s">
        <v>166</v>
      </c>
      <c r="F10" s="85" t="s">
        <v>166</v>
      </c>
      <c r="G10" s="85" t="s">
        <v>167</v>
      </c>
      <c r="H10" s="85" t="s">
        <v>172</v>
      </c>
      <c r="I10" t="s">
        <v>166</v>
      </c>
    </row>
    <row r="11" spans="1:9">
      <c r="C11" s="85" t="s">
        <v>168</v>
      </c>
      <c r="E11" s="85" t="s">
        <v>168</v>
      </c>
      <c r="F11" s="85" t="s">
        <v>168</v>
      </c>
      <c r="H11" s="85" t="s">
        <v>173</v>
      </c>
      <c r="I11" t="s">
        <v>168</v>
      </c>
    </row>
    <row r="12" spans="1:9">
      <c r="H12" s="85" t="s">
        <v>174</v>
      </c>
      <c r="I12" t="s">
        <v>169</v>
      </c>
    </row>
    <row r="13" spans="1:9">
      <c r="I13" t="s">
        <v>163</v>
      </c>
    </row>
    <row r="14" spans="1:9">
      <c r="I14" t="s">
        <v>170</v>
      </c>
    </row>
    <row r="15" spans="1:9">
      <c r="I15" t="s">
        <v>171</v>
      </c>
    </row>
  </sheetData>
  <hyperlinks>
    <hyperlink ref="B3" r:id="rId1" xr:uid="{98ADC578-ACAF-4EDA-861D-90076E900ED4}"/>
    <hyperlink ref="B4" r:id="rId2" xr:uid="{E7259AB7-4321-45D8-9CC6-1AEE951EF274}"/>
    <hyperlink ref="B5" r:id="rId3" xr:uid="{7174D18B-1755-4BC5-A4AC-F199577E9762}"/>
    <hyperlink ref="D3" r:id="rId4" xr:uid="{B01308BA-0141-472F-A3CA-EC5D5C761C67}"/>
    <hyperlink ref="D4" r:id="rId5" xr:uid="{5A4433D2-0CF2-4CD8-99D6-7D06CF7F3FF0}"/>
    <hyperlink ref="E3" r:id="rId6" xr:uid="{5129097C-8A37-4689-B99E-D17474FFBF4D}"/>
    <hyperlink ref="C3" r:id="rId7" xr:uid="{D4265B79-6B87-4600-A36D-5196A439851B}"/>
    <hyperlink ref="C4" r:id="rId8" xr:uid="{2932F56B-1383-4B4B-A9C1-730FCDF21F1B}"/>
    <hyperlink ref="E5" r:id="rId9" xr:uid="{0D27F927-6902-477A-81D1-8B3588E602E8}"/>
    <hyperlink ref="F3" r:id="rId10" xr:uid="{9BA39CB4-1CA4-43B9-80A2-BAC0AEC1C4B6}"/>
    <hyperlink ref="F5" r:id="rId11" xr:uid="{2A7F2FFF-CB59-4770-8359-0FAA7D8E3E7E}"/>
    <hyperlink ref="G4" r:id="rId12" xr:uid="{7CAB2F26-BCAA-44CF-83A1-9AB6784BECCC}"/>
    <hyperlink ref="H3" r:id="rId13" xr:uid="{0811AF93-CAB2-493C-9953-F75B3B810422}"/>
    <hyperlink ref="H4" r:id="rId14" xr:uid="{E4308BED-6118-4D48-B3B8-18909FD31865}"/>
    <hyperlink ref="G3" r:id="rId15" xr:uid="{BF999C8D-3679-48FC-9BF0-794B03012A70}"/>
    <hyperlink ref="G5" r:id="rId16" xr:uid="{01CB152D-99F9-41E4-87B6-A2CA18E80186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027ec919ad0949a55235e4318f8fb522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7c2de035b9fbf0cd96c2145af0f60c21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3FFE56-375F-4B92-A822-C98E2D3E7C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44B1F1-5284-4695-941F-A9FEFF83474D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3.xml><?xml version="1.0" encoding="utf-8"?>
<ds:datastoreItem xmlns:ds="http://schemas.openxmlformats.org/officeDocument/2006/customXml" ds:itemID="{E27E31A9-BD44-46CC-856B-4B275625A1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Bid Form</vt:lpstr>
      <vt:lpstr>SOV RWP</vt:lpstr>
      <vt:lpstr>SOV Newton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2025-11-03T13:10:26Z</cp:lastPrinted>
  <dcterms:created xsi:type="dcterms:W3CDTF">2000-08-02T17:16:16Z</dcterms:created>
  <dcterms:modified xsi:type="dcterms:W3CDTF">2025-11-03T13:47:31Z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MediaServiceImageTags">
    <vt:lpwstr/>
  </property>
</Properties>
</file>