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753 Hotel Indigo RM 1002 Shade/01. Quotes/Proposals/"/>
    </mc:Choice>
  </mc:AlternateContent>
  <xr:revisionPtr revIDLastSave="248" documentId="8_{FE1E4ADB-7044-48BC-AC94-49BAA4D67549}" xr6:coauthVersionLast="47" xr6:coauthVersionMax="47" xr10:uidLastSave="{E3D8BFAE-6698-4DBC-ABAC-036080C70597}"/>
  <bookViews>
    <workbookView xWindow="-120" yWindow="-120" windowWidth="29040" windowHeight="15720" activeTab="1" xr2:uid="{00000000-000D-0000-FFFF-FFFF00000000}"/>
  </bookViews>
  <sheets>
    <sheet name="Bid Form" sheetId="13" r:id="rId1"/>
    <sheet name="SOV " sheetId="24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24" l="1"/>
  <c r="G13" i="24"/>
  <c r="L18" i="24"/>
  <c r="L17" i="24"/>
  <c r="L16" i="24"/>
  <c r="M13" i="24" l="1"/>
  <c r="H13" i="24" s="1"/>
  <c r="I13" i="24" s="1"/>
  <c r="J13" i="24" s="1"/>
  <c r="R13" i="24"/>
  <c r="P13" i="24"/>
  <c r="H15" i="13" l="1"/>
  <c r="H14" i="13"/>
  <c r="I9" i="13"/>
  <c r="P16" i="24" l="1"/>
  <c r="P17" i="24"/>
  <c r="P18" i="24"/>
  <c r="P19" i="24"/>
  <c r="P15" i="24"/>
  <c r="M17" i="24"/>
  <c r="M18" i="24"/>
  <c r="M19" i="24"/>
  <c r="H19" i="24" s="1"/>
  <c r="M16" i="24"/>
  <c r="M15" i="24"/>
  <c r="I11" i="13"/>
  <c r="A1" i="24" l="1"/>
  <c r="R14" i="24"/>
  <c r="R12" i="24"/>
  <c r="P12" i="24"/>
  <c r="H16" i="24"/>
  <c r="P14" i="24"/>
  <c r="J19" i="24"/>
  <c r="H18" i="24"/>
  <c r="H17" i="24"/>
  <c r="H15" i="24"/>
  <c r="M12" i="24"/>
  <c r="G12" i="24" s="1"/>
  <c r="H12" i="24" s="1"/>
  <c r="I12" i="24" s="1"/>
  <c r="J12" i="24" s="1"/>
  <c r="J18" i="24" l="1"/>
  <c r="J17" i="24"/>
  <c r="J16" i="24"/>
  <c r="J15" i="24"/>
  <c r="N1" i="24"/>
  <c r="O2" i="24" s="1"/>
  <c r="O3" i="24" s="1"/>
  <c r="O4" i="24" s="1"/>
  <c r="R11" i="24" l="1"/>
  <c r="J20" i="24" l="1"/>
  <c r="J23" i="13" s="1"/>
  <c r="Q7" i="24"/>
  <c r="S11" i="24" s="1"/>
  <c r="T11" i="24" l="1"/>
</calcChain>
</file>

<file path=xl/sharedStrings.xml><?xml version="1.0" encoding="utf-8"?>
<sst xmlns="http://schemas.openxmlformats.org/spreadsheetml/2006/main" count="240" uniqueCount="200">
  <si>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</si>
  <si>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</si>
  <si>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</si>
  <si>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</si>
  <si>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</si>
  <si>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</si>
  <si>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</si>
  <si>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</si>
  <si>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</si>
  <si>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</si>
  <si>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</si>
  <si>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</si>
  <si>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</si>
  <si>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</si>
  <si>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</si>
  <si>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</si>
  <si>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</si>
  <si>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</si>
  <si>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</si>
  <si>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</si>
  <si>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</si>
  <si>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</si>
  <si>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</si>
  <si>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</si>
  <si>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</si>
  <si>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</si>
  <si>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</si>
  <si>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</si>
  <si>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</si>
  <si>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</si>
  <si>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</si>
  <si>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</si>
  <si>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</si>
  <si>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</si>
  <si>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</si>
  <si>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</si>
  <si>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</si>
  <si>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</si>
  <si>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</si>
  <si>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</si>
  <si>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</si>
  <si>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</si>
  <si>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</si>
  <si>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</si>
  <si>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</si>
  <si>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</si>
  <si>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Single Manual Shade Installation</t>
  </si>
  <si>
    <t>Sq Footage</t>
  </si>
  <si>
    <t>Notes:</t>
  </si>
  <si>
    <t>Manual Bead Chain Clutch Operated Control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</si>
  <si>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</si>
  <si>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</si>
  <si>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</si>
  <si>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</si>
  <si>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</si>
  <si>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</si>
  <si>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</si>
  <si>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</si>
  <si>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</si>
  <si>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</si>
  <si>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</si>
  <si>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</si>
  <si>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</si>
  <si>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</si>
  <si>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</si>
  <si>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</si>
  <si>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</si>
  <si>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</si>
  <si>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</si>
  <si>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</si>
  <si>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</si>
  <si>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</si>
  <si>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</si>
  <si>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</si>
  <si>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</si>
  <si>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</si>
  <si>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</si>
  <si>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</si>
  <si>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</si>
  <si>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</si>
  <si>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</si>
  <si>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</si>
  <si>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</si>
  <si>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</si>
  <si>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</si>
  <si>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</si>
  <si>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</si>
  <si>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</si>
  <si>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</si>
  <si>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</si>
  <si>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</si>
  <si>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</si>
  <si>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</si>
  <si>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</si>
  <si>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</si>
  <si>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</si>
  <si>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</si>
  <si>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</si>
  <si>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</si>
  <si>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</si>
  <si>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</si>
  <si>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</si>
  <si>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</si>
  <si>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</si>
  <si>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</si>
  <si>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</si>
  <si>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</si>
  <si>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</si>
  <si>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</si>
  <si>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</si>
  <si>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</si>
  <si>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</si>
  <si>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</si>
  <si>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</si>
  <si>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</si>
  <si>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</si>
  <si>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</si>
  <si>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</si>
  <si>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</si>
  <si>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</si>
  <si>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</si>
  <si>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</si>
  <si>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</si>
  <si>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</si>
  <si>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</si>
  <si>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</si>
  <si>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</si>
  <si>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</si>
  <si>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</si>
  <si>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</si>
  <si>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</si>
  <si>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</si>
  <si>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</si>
  <si>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</si>
  <si>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</si>
  <si>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</si>
  <si>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</si>
  <si>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</si>
  <si>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</si>
  <si>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</si>
  <si>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</si>
  <si>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</si>
  <si>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</si>
  <si>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</si>
  <si>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</si>
  <si>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</si>
  <si>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</si>
  <si>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</si>
  <si>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</si>
  <si>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</si>
  <si>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</si>
  <si>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</si>
  <si>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</si>
  <si>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</si>
  <si>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</si>
  <si>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</si>
  <si>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</si>
  <si>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</si>
  <si>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</si>
  <si>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</si>
  <si>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</si>
  <si>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</si>
  <si>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</si>
  <si>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</si>
  <si>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</si>
  <si>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</si>
  <si>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</si>
  <si>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</si>
  <si>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</si>
  <si>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</si>
  <si>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</si>
  <si>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</si>
  <si>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</si>
  <si>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</si>
  <si>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</si>
  <si>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Installation of manual roller shade based on fastening shades to aluminum window system. Any change in mount substrate or location is subject to surcharge.</t>
  </si>
  <si>
    <t xml:space="preserve">David Storm </t>
  </si>
  <si>
    <t>dstorm@readwindow.com</t>
  </si>
  <si>
    <t xml:space="preserve">Payment Terms: 100% Prepayment for orders total less than $5K and 50% deposit for orders more than $5K. Balance due of Completed Production and/or Services Rendered. </t>
  </si>
  <si>
    <t>30 days of the above date.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</si>
  <si>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</si>
  <si>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Freight &amp; Installation included (Sales Tax not included in total)</t>
  </si>
  <si>
    <t>423-240-2197</t>
  </si>
  <si>
    <t>RWP Shades no fascia (Exposed Roller)</t>
  </si>
  <si>
    <t>RWP Single Manual Roller shade w/exposed Fabric Roller</t>
  </si>
  <si>
    <t>RM1002</t>
  </si>
  <si>
    <t>Fabric: Arizona 0% Openness                                                                                                                   Color: white</t>
  </si>
  <si>
    <t>25-753</t>
  </si>
  <si>
    <t>Ball stops</t>
  </si>
  <si>
    <t>Estimate For: Replacement shade for RM1002</t>
  </si>
  <si>
    <t>Hardware Finish: White</t>
  </si>
  <si>
    <t>Estimate For: 100 Ball Stops</t>
  </si>
  <si>
    <t>Metal Ball Stops</t>
  </si>
  <si>
    <t>Total w/Tax</t>
  </si>
  <si>
    <t>Included Above</t>
  </si>
  <si>
    <t>Hotel Indigo RM 1002 Shade</t>
  </si>
  <si>
    <t>Chattanooga TN</t>
  </si>
  <si>
    <t>Fabric: Arizona 0% Openness - Color: White</t>
  </si>
  <si>
    <t>Note: Shade to be made with 1/4" fabric gap on each end of the tube for the side channel clearance.</t>
  </si>
  <si>
    <t>PH: 423-240-2197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</si>
</sst>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i/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9" fontId="2" fillId="0" borderId="1" xfId="0" applyNumberFormat="1" applyFont="1" applyBorder="1" applyAlignment="1">
      <alignment horizontal="righ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4" fillId="0" borderId="2" xfId="5" applyBorder="1" applyAlignment="1" applyProtection="1"/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170622</xdr:colOff>
      <xdr:row>0</xdr:row>
      <xdr:rowOff>69272</xdr:rowOff>
    </xdr:from>
    <xdr:to>
      <xdr:col>3</xdr:col>
      <xdr:colOff>397414</xdr:colOff>
      <xdr:row>8</xdr:row>
      <xdr:rowOff>69272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3963" y="69272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37047" name="Picture 2">
          <a:extLst>
            <a:ext uri="{FF2B5EF4-FFF2-40B4-BE49-F238E27FC236}">
              <a16:creationId xmlns:a16="http://schemas.microsoft.com/office/drawing/2014/main" id="{C6276D95-186C-4D19-AFCF-5FABF3D7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788" y="1762125"/>
          <a:ext cx="809625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7049" name="Picture 1">
          <a:extLst>
            <a:ext uri="{FF2B5EF4-FFF2-40B4-BE49-F238E27FC236}">
              <a16:creationId xmlns:a16="http://schemas.microsoft.com/office/drawing/2014/main" id="{90E2B6B6-868A-4736-B7F3-36284268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9521" y="87086"/>
          <a:ext cx="790575" cy="7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E69AC45-9B63-429D-AC98-AB75F9D4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69930" y="0"/>
          <a:ext cx="2413226" cy="241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638ACA3-4B29-41D3-AE6D-AC641B1A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1" y="1074964"/>
          <a:ext cx="714375" cy="458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9"/>
  <sheetViews>
    <sheetView topLeftCell="A10" zoomScale="110" zoomScaleNormal="110" workbookViewId="0">
      <selection activeCell="N21" sqref="N21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9.85546875" style="2" customWidth="1"/>
    <col min="10" max="10" width="15" style="2" customWidth="1"/>
    <col min="12" max="12" width="9.7109375" bestFit="1" customWidth="1"/>
  </cols>
  <sheetData>
    <row r="7" spans="2:15">
      <c r="H7" s="7"/>
      <c r="I7" s="15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25" t="str">
        <f>'SOV '!F1</f>
        <v>25-753</v>
      </c>
      <c r="J9" s="86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35</v>
      </c>
      <c r="H11" s="7" t="s">
        <v>19</v>
      </c>
      <c r="I11" s="87">
        <f ca="1">TODAY()</f>
        <v>45933</v>
      </c>
    </row>
    <row r="12" spans="2:15">
      <c r="B12" s="1"/>
      <c r="H12" s="7"/>
    </row>
    <row r="13" spans="2:15">
      <c r="B13" s="1" t="s">
        <v>2</v>
      </c>
      <c r="D13" s="86" t="s">
        <v>52</v>
      </c>
      <c r="H13" s="7" t="s">
        <v>1</v>
      </c>
    </row>
    <row r="14" spans="2:15">
      <c r="B14" s="1"/>
      <c r="D14" s="2" t="s">
        <v>17</v>
      </c>
      <c r="H14" s="2" t="str">
        <f>'SOV '!F3</f>
        <v>Hotel Indigo RM 1002 Shade</v>
      </c>
    </row>
    <row r="15" spans="2:15">
      <c r="B15" s="1"/>
      <c r="D15" s="2" t="s">
        <v>18</v>
      </c>
      <c r="H15" s="4" t="str">
        <f>'SOV '!F4</f>
        <v>Chattanooga TN</v>
      </c>
    </row>
    <row r="16" spans="2:15">
      <c r="B16" s="1"/>
    </row>
    <row r="17" spans="2:10">
      <c r="B17" s="7" t="s">
        <v>3</v>
      </c>
      <c r="D17" s="86" t="s">
        <v>176</v>
      </c>
      <c r="H17" s="1" t="s">
        <v>14</v>
      </c>
    </row>
    <row r="18" spans="2:10">
      <c r="D18" s="86" t="s">
        <v>199</v>
      </c>
      <c r="H18" s="2" t="s">
        <v>36</v>
      </c>
    </row>
    <row r="19" spans="2:10" ht="15.75" thickBot="1">
      <c r="B19" s="13"/>
      <c r="C19" s="13"/>
      <c r="D19" s="119" t="s">
        <v>177</v>
      </c>
      <c r="E19" s="13"/>
      <c r="F19" s="13"/>
      <c r="G19" s="13"/>
      <c r="H19" s="13"/>
      <c r="I19" s="119"/>
      <c r="J19" s="13"/>
    </row>
    <row r="20" spans="2:10" ht="15.75" thickTop="1">
      <c r="B20" s="5"/>
      <c r="C20" s="5"/>
      <c r="D20" s="5"/>
      <c r="E20" s="5"/>
      <c r="F20" s="5"/>
      <c r="G20" s="5"/>
      <c r="H20" s="6"/>
      <c r="I20" s="5"/>
    </row>
    <row r="21" spans="2:10">
      <c r="B21" s="7" t="s">
        <v>189</v>
      </c>
      <c r="C21" s="8"/>
      <c r="D21" s="7"/>
      <c r="E21" s="8"/>
      <c r="F21" s="8"/>
      <c r="G21" s="8"/>
      <c r="H21" s="6"/>
      <c r="I21" s="5"/>
    </row>
    <row r="22" spans="2:10">
      <c r="B22" s="9" t="s">
        <v>4</v>
      </c>
      <c r="C22" s="8"/>
      <c r="E22" s="8"/>
      <c r="F22" s="8"/>
      <c r="H22" s="6"/>
      <c r="I22" s="5"/>
      <c r="J22" s="14" t="s">
        <v>193</v>
      </c>
    </row>
    <row r="23" spans="2:10">
      <c r="B23" s="8">
        <v>1</v>
      </c>
      <c r="C23" s="8" t="s">
        <v>5</v>
      </c>
      <c r="D23" s="88" t="s">
        <v>184</v>
      </c>
      <c r="E23" s="8"/>
      <c r="F23" s="8"/>
      <c r="G23" s="8"/>
      <c r="I23" s="16"/>
      <c r="J23" s="100">
        <f>'SOV '!J20</f>
        <v>350.0025</v>
      </c>
    </row>
    <row r="24" spans="2:10">
      <c r="D24" s="86" t="s">
        <v>197</v>
      </c>
      <c r="E24" s="8"/>
      <c r="F24" s="8"/>
      <c r="G24" s="8"/>
      <c r="I24" s="16"/>
      <c r="J24" s="17"/>
    </row>
    <row r="25" spans="2:10">
      <c r="D25" s="86" t="s">
        <v>190</v>
      </c>
      <c r="E25" s="8"/>
      <c r="F25" s="8"/>
      <c r="G25" s="8"/>
      <c r="I25" s="16"/>
      <c r="J25" s="17"/>
    </row>
    <row r="26" spans="2:10">
      <c r="D26" s="2" t="s">
        <v>49</v>
      </c>
      <c r="E26" s="8"/>
      <c r="F26" s="8"/>
      <c r="G26" s="8"/>
      <c r="I26" s="16"/>
      <c r="J26" s="17"/>
    </row>
    <row r="27" spans="2:10">
      <c r="D27" s="88" t="s">
        <v>181</v>
      </c>
      <c r="E27" s="8"/>
      <c r="F27" s="8"/>
      <c r="G27" s="8"/>
      <c r="H27" s="6"/>
      <c r="I27" s="5"/>
    </row>
    <row r="28" spans="2:10">
      <c r="D28" s="126" t="s">
        <v>198</v>
      </c>
      <c r="E28" s="8"/>
      <c r="F28" s="8"/>
      <c r="G28" s="8"/>
      <c r="I28" s="16"/>
      <c r="J28" s="17"/>
    </row>
    <row r="29" spans="2:10">
      <c r="B29" s="5"/>
      <c r="C29" s="5"/>
      <c r="D29" s="5"/>
      <c r="E29" s="5"/>
      <c r="F29" s="5"/>
      <c r="G29" s="5"/>
      <c r="H29" s="6"/>
      <c r="I29" s="5"/>
    </row>
    <row r="30" spans="2:10">
      <c r="B30" s="7" t="s">
        <v>191</v>
      </c>
      <c r="C30" s="8"/>
      <c r="D30" s="7"/>
      <c r="E30" s="8"/>
      <c r="F30" s="8"/>
      <c r="G30" s="8"/>
      <c r="H30" s="6"/>
      <c r="I30" s="5"/>
    </row>
    <row r="31" spans="2:10">
      <c r="B31" s="9" t="s">
        <v>4</v>
      </c>
      <c r="C31" s="8"/>
      <c r="E31" s="8"/>
      <c r="F31" s="8"/>
      <c r="H31" s="6"/>
      <c r="I31" s="5"/>
      <c r="J31" s="14" t="s">
        <v>193</v>
      </c>
    </row>
    <row r="32" spans="2:10">
      <c r="B32" s="8">
        <v>100</v>
      </c>
      <c r="C32" s="8" t="s">
        <v>5</v>
      </c>
      <c r="D32" s="88" t="s">
        <v>192</v>
      </c>
      <c r="E32" s="8"/>
      <c r="F32" s="8"/>
      <c r="G32" s="8"/>
      <c r="I32" s="16"/>
      <c r="J32" s="100" t="s">
        <v>194</v>
      </c>
    </row>
    <row r="33" spans="1:21">
      <c r="B33" s="5"/>
      <c r="C33" s="5"/>
      <c r="D33" s="5"/>
      <c r="E33" s="5"/>
      <c r="F33" s="5"/>
      <c r="G33" s="5"/>
      <c r="H33" s="6"/>
      <c r="I33" s="5"/>
    </row>
    <row r="34" spans="1:21">
      <c r="B34" s="4" t="s">
        <v>48</v>
      </c>
      <c r="C34" s="8"/>
      <c r="E34" s="8"/>
      <c r="F34" s="8"/>
      <c r="G34" s="8"/>
      <c r="H34" s="62"/>
      <c r="I34" s="5"/>
    </row>
    <row r="35" spans="1:21">
      <c r="B35" s="123" t="s">
        <v>7</v>
      </c>
      <c r="C35" s="127" t="s">
        <v>175</v>
      </c>
      <c r="D35" s="128"/>
      <c r="E35" s="128"/>
      <c r="F35" s="128"/>
      <c r="G35" s="128"/>
      <c r="H35" s="128"/>
      <c r="I35" s="128"/>
      <c r="J35" s="128"/>
    </row>
    <row r="36" spans="1:21" ht="15.75" thickBot="1">
      <c r="B36" s="124"/>
      <c r="C36" s="129"/>
      <c r="D36" s="129"/>
      <c r="E36" s="129"/>
      <c r="F36" s="129"/>
      <c r="G36" s="129"/>
      <c r="H36" s="129"/>
      <c r="I36" s="129"/>
      <c r="J36" s="129"/>
    </row>
    <row r="37" spans="1:21" ht="15" customHeight="1">
      <c r="A37" s="10"/>
      <c r="B37" s="1" t="s">
        <v>51</v>
      </c>
      <c r="K37" s="2"/>
      <c r="L37" s="2"/>
    </row>
    <row r="38" spans="1:21" ht="15" customHeight="1">
      <c r="A38" s="12"/>
      <c r="B38" s="11" t="s">
        <v>7</v>
      </c>
      <c r="C38" s="4" t="s">
        <v>8</v>
      </c>
      <c r="K38" s="2"/>
      <c r="L38" s="2"/>
      <c r="M38" s="11"/>
      <c r="N38" s="128"/>
      <c r="O38" s="128"/>
      <c r="P38" s="128"/>
      <c r="Q38" s="128"/>
      <c r="R38" s="128"/>
      <c r="S38" s="128"/>
      <c r="T38" s="128"/>
      <c r="U38" s="128"/>
    </row>
    <row r="39" spans="1:21" ht="15" customHeight="1">
      <c r="A39" s="12"/>
      <c r="B39" s="11"/>
      <c r="C39" s="88" t="s">
        <v>179</v>
      </c>
      <c r="K39" s="2"/>
      <c r="L39" s="2"/>
    </row>
    <row r="40" spans="1:21" ht="15" customHeight="1">
      <c r="A40" s="12"/>
      <c r="B40" s="11" t="s">
        <v>9</v>
      </c>
      <c r="C40" s="127" t="s">
        <v>180</v>
      </c>
      <c r="D40" s="128"/>
      <c r="E40" s="128"/>
      <c r="F40" s="128"/>
      <c r="G40" s="128"/>
      <c r="H40" s="128"/>
      <c r="I40" s="128"/>
      <c r="J40" s="128"/>
      <c r="K40" s="2"/>
      <c r="L40" s="2"/>
    </row>
    <row r="41" spans="1:21" ht="15" customHeight="1">
      <c r="A41" s="12"/>
      <c r="B41" s="11" t="s">
        <v>10</v>
      </c>
      <c r="C41" s="130" t="s">
        <v>20</v>
      </c>
      <c r="D41" s="128"/>
      <c r="E41" s="128"/>
      <c r="F41" s="128"/>
      <c r="G41" s="128"/>
      <c r="H41" s="128"/>
      <c r="I41" s="128"/>
      <c r="J41" s="128"/>
      <c r="K41" s="2"/>
      <c r="L41" s="2"/>
    </row>
    <row r="42" spans="1:21" ht="15" customHeight="1">
      <c r="A42" s="12"/>
      <c r="B42" s="11"/>
      <c r="C42" s="128"/>
      <c r="D42" s="128"/>
      <c r="E42" s="128"/>
      <c r="F42" s="128"/>
      <c r="G42" s="128"/>
      <c r="H42" s="128"/>
      <c r="I42" s="128"/>
      <c r="J42" s="128"/>
      <c r="K42" s="2"/>
      <c r="L42" s="2"/>
    </row>
    <row r="43" spans="1:21" ht="15" customHeight="1">
      <c r="A43" s="12"/>
      <c r="B43" s="11" t="s">
        <v>11</v>
      </c>
      <c r="C43" s="131" t="s">
        <v>178</v>
      </c>
      <c r="D43" s="132"/>
      <c r="E43" s="132"/>
      <c r="F43" s="132"/>
      <c r="G43" s="132"/>
      <c r="H43" s="132"/>
      <c r="I43" s="132"/>
      <c r="J43" s="132"/>
      <c r="K43" s="2"/>
      <c r="L43" s="2"/>
    </row>
    <row r="44" spans="1:21" ht="15" customHeight="1">
      <c r="A44" s="12"/>
      <c r="B44" s="11"/>
      <c r="C44" s="132"/>
      <c r="D44" s="132"/>
      <c r="E44" s="132"/>
      <c r="F44" s="132"/>
      <c r="G44" s="132"/>
      <c r="H44" s="132"/>
      <c r="I44" s="132"/>
      <c r="J44" s="132"/>
      <c r="K44" s="2"/>
      <c r="L44" s="2"/>
    </row>
    <row r="45" spans="1:21">
      <c r="A45" s="12"/>
      <c r="B45" s="11" t="s">
        <v>15</v>
      </c>
      <c r="C45" s="127" t="s">
        <v>53</v>
      </c>
      <c r="D45" s="128"/>
      <c r="E45" s="128"/>
      <c r="F45" s="128"/>
      <c r="G45" s="128"/>
      <c r="H45" s="128"/>
      <c r="I45" s="128"/>
      <c r="J45" s="128"/>
      <c r="K45" s="2"/>
      <c r="L45" s="2"/>
    </row>
    <row r="46" spans="1:21">
      <c r="A46" s="12"/>
      <c r="B46" s="11"/>
      <c r="C46" s="128"/>
      <c r="D46" s="128"/>
      <c r="E46" s="128"/>
      <c r="F46" s="128"/>
      <c r="G46" s="128"/>
      <c r="H46" s="128"/>
      <c r="I46" s="128"/>
      <c r="J46" s="128"/>
      <c r="K46" s="2"/>
      <c r="L46" s="2"/>
    </row>
    <row r="47" spans="1:21">
      <c r="B47" s="5"/>
      <c r="C47" s="5"/>
      <c r="D47" s="5"/>
      <c r="E47" s="5"/>
      <c r="F47" s="5"/>
      <c r="G47" s="5"/>
      <c r="H47" s="6"/>
      <c r="I47" s="5"/>
    </row>
    <row r="48" spans="1:21">
      <c r="A48" s="12"/>
      <c r="B48" s="4" t="s">
        <v>12</v>
      </c>
      <c r="K48" s="2"/>
      <c r="L48" s="2"/>
    </row>
    <row r="49" spans="1:12" ht="15" customHeight="1">
      <c r="A49" s="12"/>
      <c r="B49" s="8"/>
      <c r="K49" s="2"/>
      <c r="L49" s="2"/>
    </row>
    <row r="50" spans="1:12" ht="15" customHeight="1">
      <c r="A50" s="12"/>
      <c r="B50" s="88" t="s">
        <v>176</v>
      </c>
      <c r="K50" s="2"/>
      <c r="L50" s="2"/>
    </row>
    <row r="51" spans="1:12" ht="15" customHeight="1">
      <c r="A51" s="12"/>
      <c r="B51" s="1" t="s">
        <v>52</v>
      </c>
      <c r="K51" s="2"/>
      <c r="L51" s="2"/>
    </row>
    <row r="52" spans="1:12" ht="15" customHeight="1">
      <c r="A52" s="12"/>
      <c r="K52" s="2"/>
      <c r="L52" s="2"/>
    </row>
    <row r="53" spans="1:12" ht="15" customHeight="1">
      <c r="A53" s="12"/>
      <c r="B53" s="11"/>
      <c r="K53" s="2"/>
      <c r="L53" s="2"/>
    </row>
    <row r="54" spans="1:12" ht="15" customHeight="1">
      <c r="A54" s="12"/>
      <c r="K54" s="2"/>
      <c r="L54" s="2"/>
    </row>
    <row r="55" spans="1:12" ht="15" customHeight="1">
      <c r="A55" s="12"/>
      <c r="K55" s="2"/>
      <c r="L55" s="2"/>
    </row>
    <row r="56" spans="1:12" ht="15" customHeight="1">
      <c r="A56" s="12"/>
      <c r="B56" s="11"/>
      <c r="K56" s="2"/>
      <c r="L56" s="2"/>
    </row>
    <row r="57" spans="1:12" ht="15" customHeight="1">
      <c r="A57" s="12"/>
      <c r="K57" s="2"/>
      <c r="L57" s="2"/>
    </row>
    <row r="58" spans="1:12" ht="15" customHeight="1">
      <c r="A58" s="12"/>
      <c r="K58" s="2"/>
      <c r="L58" s="2"/>
    </row>
    <row r="59" spans="1:12" ht="15" customHeight="1">
      <c r="A59" s="12"/>
      <c r="B59" s="11"/>
      <c r="K59" s="2"/>
      <c r="L59" s="2"/>
    </row>
  </sheetData>
  <mergeCells count="6">
    <mergeCell ref="C35:J36"/>
    <mergeCell ref="C45:J46"/>
    <mergeCell ref="N38:U38"/>
    <mergeCell ref="C41:J42"/>
    <mergeCell ref="C43:J44"/>
    <mergeCell ref="C40:J40"/>
  </mergeCells>
  <hyperlinks>
    <hyperlink ref="D19" r:id="rId1" xr:uid="{E22DEA7B-684D-4F1D-A0FD-D20BD35FA1C5}"/>
  </hyperlinks>
  <pageMargins left="0.7" right="0.7" top="0.75" bottom="0.75" header="0.3" footer="0.3"/>
  <pageSetup scale="9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2"/>
  <sheetViews>
    <sheetView tabSelected="1" topLeftCell="A2" zoomScale="90" zoomScaleNormal="90" workbookViewId="0">
      <selection activeCell="I21" sqref="I21"/>
    </sheetView>
  </sheetViews>
  <sheetFormatPr defaultColWidth="9.42578125" defaultRowHeight="15"/>
  <cols>
    <col min="1" max="1" width="5.5703125" style="21" customWidth="1"/>
    <col min="2" max="2" width="19.7109375" style="21" customWidth="1"/>
    <col min="3" max="4" width="10.5703125" style="21" customWidth="1"/>
    <col min="5" max="5" width="50.5703125" style="21" customWidth="1"/>
    <col min="6" max="6" width="64.28515625" style="21" customWidth="1"/>
    <col min="7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3">
        <f ca="1">TODAY()</f>
        <v>45933</v>
      </c>
      <c r="B1" s="133"/>
      <c r="C1" s="133"/>
      <c r="D1" s="133"/>
      <c r="E1" s="19" t="s">
        <v>16</v>
      </c>
      <c r="F1" s="20" t="s">
        <v>187</v>
      </c>
      <c r="G1"/>
      <c r="M1" s="22" t="s">
        <v>25</v>
      </c>
      <c r="N1" s="57">
        <f>SUM(P12:P14)</f>
        <v>95.36</v>
      </c>
      <c r="O1" s="23"/>
      <c r="R1" s="2"/>
    </row>
    <row r="2" spans="1:20" ht="16.350000000000001" customHeight="1">
      <c r="A2" s="18"/>
      <c r="B2" s="18"/>
      <c r="C2" s="18"/>
      <c r="E2"/>
      <c r="G2" s="24"/>
      <c r="M2" s="22" t="s">
        <v>26</v>
      </c>
      <c r="N2" s="58">
        <v>0.4</v>
      </c>
      <c r="O2" s="25">
        <f>SUM(N1/(1-N2))</f>
        <v>158.93333333333334</v>
      </c>
      <c r="R2" s="72"/>
    </row>
    <row r="3" spans="1:20" s="27" customFormat="1" ht="25.15" customHeight="1" thickBot="1">
      <c r="A3" s="26" t="s">
        <v>52</v>
      </c>
      <c r="B3" s="26"/>
      <c r="C3" s="26"/>
      <c r="D3" s="19"/>
      <c r="E3" s="19" t="s">
        <v>1</v>
      </c>
      <c r="F3" s="20" t="s">
        <v>195</v>
      </c>
      <c r="G3" s="26"/>
      <c r="H3" s="19"/>
      <c r="I3" s="19"/>
      <c r="M3" s="22" t="s">
        <v>22</v>
      </c>
      <c r="N3" s="58">
        <v>9.2499999999999999E-2</v>
      </c>
      <c r="O3" s="28">
        <f>SUM(O2*N3)</f>
        <v>14.701333333333334</v>
      </c>
    </row>
    <row r="4" spans="1:20" s="27" customFormat="1" ht="25.15" customHeight="1" thickTop="1">
      <c r="A4" s="26" t="s">
        <v>17</v>
      </c>
      <c r="B4" s="19"/>
      <c r="C4" s="19"/>
      <c r="D4" s="19"/>
      <c r="E4" s="19"/>
      <c r="F4" s="20" t="s">
        <v>196</v>
      </c>
      <c r="G4" s="26"/>
      <c r="H4" s="19"/>
      <c r="I4" s="19"/>
      <c r="M4" s="23"/>
      <c r="N4" s="23"/>
      <c r="O4" s="29">
        <f>SUM(O2:O3)</f>
        <v>173.63466666666667</v>
      </c>
    </row>
    <row r="5" spans="1:20" s="27" customFormat="1" ht="25.15" customHeight="1">
      <c r="A5" s="26" t="s">
        <v>18</v>
      </c>
      <c r="B5" s="19"/>
      <c r="C5" s="19"/>
      <c r="D5" s="19"/>
      <c r="E5" s="19" t="s">
        <v>3</v>
      </c>
      <c r="F5" s="26" t="s">
        <v>176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182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101" t="s">
        <v>177</v>
      </c>
      <c r="G7" s="19"/>
      <c r="H7" s="19"/>
      <c r="I7" s="19"/>
      <c r="P7" s="73" t="s">
        <v>44</v>
      </c>
      <c r="Q7" s="72">
        <f>SUM(H12:H19)</f>
        <v>324.75</v>
      </c>
    </row>
    <row r="8" spans="1:20" ht="18" customHeight="1" thickBot="1">
      <c r="A8" s="30"/>
      <c r="D8" s="31"/>
      <c r="F8" s="30"/>
      <c r="G8" s="32"/>
    </row>
    <row r="9" spans="1:20" ht="30" customHeight="1">
      <c r="A9" s="33"/>
      <c r="B9" s="33"/>
      <c r="C9" s="33"/>
      <c r="D9" s="24"/>
      <c r="E9" s="24"/>
      <c r="Q9" s="74" t="s">
        <v>45</v>
      </c>
      <c r="R9" s="75"/>
      <c r="S9" s="75"/>
      <c r="T9" s="76"/>
    </row>
    <row r="10" spans="1:20" s="38" customFormat="1" ht="14.45" customHeight="1">
      <c r="A10" s="34"/>
      <c r="B10" s="34"/>
      <c r="C10" s="34"/>
      <c r="D10" s="34"/>
      <c r="E10" s="34"/>
      <c r="F10" s="34" t="s">
        <v>27</v>
      </c>
      <c r="G10" s="35" t="s">
        <v>28</v>
      </c>
      <c r="H10" s="35" t="s">
        <v>29</v>
      </c>
      <c r="I10" s="95" t="s">
        <v>30</v>
      </c>
      <c r="J10" s="35" t="s">
        <v>28</v>
      </c>
      <c r="K10" s="36"/>
      <c r="L10"/>
      <c r="M10" s="37">
        <v>0.65</v>
      </c>
      <c r="Q10" s="77"/>
      <c r="R10" s="42" t="s">
        <v>41</v>
      </c>
      <c r="S10" s="42" t="s">
        <v>42</v>
      </c>
      <c r="T10" s="78" t="s">
        <v>43</v>
      </c>
    </row>
    <row r="11" spans="1:20" s="38" customFormat="1" ht="24.95" customHeight="1" thickBot="1">
      <c r="A11" s="84" t="s">
        <v>0</v>
      </c>
      <c r="B11" s="84" t="s">
        <v>50</v>
      </c>
      <c r="C11" s="84" t="s">
        <v>37</v>
      </c>
      <c r="D11" s="85" t="s">
        <v>38</v>
      </c>
      <c r="E11" s="85" t="s">
        <v>31</v>
      </c>
      <c r="F11" s="84" t="s">
        <v>32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6"/>
      <c r="L11" t="s">
        <v>24</v>
      </c>
      <c r="M11" t="s">
        <v>23</v>
      </c>
      <c r="P11" s="38" t="s">
        <v>40</v>
      </c>
      <c r="Q11" s="79"/>
      <c r="R11" s="80">
        <f>SUM(P12:P19)</f>
        <v>133.36000000000001</v>
      </c>
      <c r="S11" s="80">
        <f>SUM(Q7-R11)</f>
        <v>191.39</v>
      </c>
      <c r="T11" s="83">
        <f>SUM(Q7-R11)/Q7</f>
        <v>0.5893456505003849</v>
      </c>
    </row>
    <row r="12" spans="1:20" s="42" customFormat="1" ht="30" customHeight="1" thickTop="1">
      <c r="A12" s="55">
        <v>1</v>
      </c>
      <c r="B12" s="55" t="s">
        <v>185</v>
      </c>
      <c r="C12" s="55">
        <v>51</v>
      </c>
      <c r="D12" s="55">
        <v>72.5</v>
      </c>
      <c r="E12" s="39" t="s">
        <v>183</v>
      </c>
      <c r="F12" s="39" t="s">
        <v>186</v>
      </c>
      <c r="G12" s="81">
        <f>ROUNDUP(M12,0)</f>
        <v>253</v>
      </c>
      <c r="H12" s="81">
        <f t="shared" ref="H12:H15" si="0">G12*A12</f>
        <v>253</v>
      </c>
      <c r="I12" s="81">
        <f t="shared" ref="I12:I13" si="1">SUM(H12*$I$11)</f>
        <v>23.4025</v>
      </c>
      <c r="J12" s="81">
        <f t="shared" ref="J12:J13" si="2">SUM(H12:I12)</f>
        <v>276.40249999999997</v>
      </c>
      <c r="K12" s="40"/>
      <c r="L12" s="41">
        <v>88.36</v>
      </c>
      <c r="M12" s="59">
        <f t="shared" ref="M12:M13" si="3">SUM(L12/(1-$M$10))</f>
        <v>252.45714285714288</v>
      </c>
      <c r="P12" s="64">
        <f t="shared" ref="P12:P14" si="4">L12*A12</f>
        <v>88.36</v>
      </c>
      <c r="R12" s="82">
        <f t="shared" ref="R12:R14" si="5">SUM(((C12*D12)/144)*A12)</f>
        <v>25.677083333333332</v>
      </c>
      <c r="S12" s="42" t="s">
        <v>47</v>
      </c>
    </row>
    <row r="13" spans="1:20" s="42" customFormat="1" ht="30" customHeight="1">
      <c r="A13" s="54">
        <v>100</v>
      </c>
      <c r="B13" s="54"/>
      <c r="C13" s="54"/>
      <c r="D13" s="54"/>
      <c r="E13" s="63" t="s">
        <v>188</v>
      </c>
      <c r="F13" s="63"/>
      <c r="G13" s="81">
        <f>M13</f>
        <v>0.20000000000000004</v>
      </c>
      <c r="H13" s="81">
        <f t="shared" si="0"/>
        <v>20.000000000000004</v>
      </c>
      <c r="I13" s="81">
        <f t="shared" si="1"/>
        <v>1.8500000000000003</v>
      </c>
      <c r="J13" s="81">
        <f t="shared" si="2"/>
        <v>21.850000000000005</v>
      </c>
      <c r="K13" s="40"/>
      <c r="L13" s="41">
        <v>7.0000000000000007E-2</v>
      </c>
      <c r="M13" s="59">
        <f t="shared" si="3"/>
        <v>0.20000000000000004</v>
      </c>
      <c r="O13" s="61"/>
      <c r="P13" s="64">
        <f t="shared" si="4"/>
        <v>7.0000000000000009</v>
      </c>
      <c r="R13" s="82">
        <f t="shared" si="5"/>
        <v>0</v>
      </c>
    </row>
    <row r="14" spans="1:20" s="42" customFormat="1" ht="30" customHeight="1" thickBot="1">
      <c r="A14" s="120"/>
      <c r="B14" s="120"/>
      <c r="C14" s="120"/>
      <c r="D14" s="120"/>
      <c r="E14" s="121"/>
      <c r="F14" s="121"/>
      <c r="G14" s="122"/>
      <c r="H14" s="122"/>
      <c r="I14" s="122"/>
      <c r="J14" s="122"/>
      <c r="K14" s="40"/>
      <c r="L14" s="41"/>
      <c r="M14" s="59"/>
      <c r="O14" s="61"/>
      <c r="P14" s="64">
        <f t="shared" si="4"/>
        <v>0</v>
      </c>
      <c r="R14" s="82">
        <f t="shared" si="5"/>
        <v>0</v>
      </c>
    </row>
    <row r="15" spans="1:20" s="42" customFormat="1" ht="30" customHeight="1">
      <c r="A15" s="54"/>
      <c r="B15" s="67"/>
      <c r="C15" s="67"/>
      <c r="D15" s="67"/>
      <c r="E15" s="63" t="s">
        <v>46</v>
      </c>
      <c r="F15" s="39"/>
      <c r="G15" s="81"/>
      <c r="H15" s="71">
        <f t="shared" si="0"/>
        <v>0</v>
      </c>
      <c r="I15" s="68"/>
      <c r="J15" s="68">
        <f t="shared" ref="J15" si="6">SUM(H15:I15)</f>
        <v>0</v>
      </c>
      <c r="K15" s="40"/>
      <c r="L15" s="41">
        <v>35</v>
      </c>
      <c r="M15" s="59">
        <f>SUM(L15/(1-$N$15))</f>
        <v>46.666666666666664</v>
      </c>
      <c r="N15" s="37">
        <v>0.25</v>
      </c>
      <c r="O15" s="60"/>
      <c r="P15" s="64">
        <f>L15*A15</f>
        <v>0</v>
      </c>
      <c r="Q15" s="44"/>
      <c r="R15" s="90" t="s">
        <v>57</v>
      </c>
    </row>
    <row r="16" spans="1:20" s="42" customFormat="1" ht="30" customHeight="1">
      <c r="A16" s="54"/>
      <c r="B16" s="67"/>
      <c r="C16" s="67"/>
      <c r="D16" s="67"/>
      <c r="E16" s="63" t="s">
        <v>33</v>
      </c>
      <c r="F16" s="63"/>
      <c r="G16" s="81"/>
      <c r="H16" s="69">
        <f>SUM(G16*A16)</f>
        <v>0</v>
      </c>
      <c r="I16" s="68"/>
      <c r="J16" s="70">
        <f>SUM(H16:I16)</f>
        <v>0</v>
      </c>
      <c r="K16" s="40"/>
      <c r="L16" s="41">
        <f>1*50</f>
        <v>50</v>
      </c>
      <c r="M16" s="59">
        <f>SUM(L16/(1-$N$15))</f>
        <v>66.666666666666671</v>
      </c>
      <c r="P16" s="64">
        <f t="shared" ref="P16:P19" si="7">L16*A16</f>
        <v>0</v>
      </c>
      <c r="R16" s="90" t="s">
        <v>58</v>
      </c>
    </row>
    <row r="17" spans="1:19" s="42" customFormat="1" ht="30" customHeight="1">
      <c r="A17" s="67"/>
      <c r="B17" s="67"/>
      <c r="C17" s="67"/>
      <c r="D17" s="67"/>
      <c r="E17" s="63" t="s">
        <v>55</v>
      </c>
      <c r="F17" s="63"/>
      <c r="G17" s="81"/>
      <c r="H17" s="69">
        <f>SUM(G17*A17)</f>
        <v>0</v>
      </c>
      <c r="I17" s="68"/>
      <c r="J17" s="70">
        <f>SUM(H17:I17)</f>
        <v>0</v>
      </c>
      <c r="K17" s="40"/>
      <c r="L17" s="41">
        <f>(0.7*60)+(50*1)</f>
        <v>92</v>
      </c>
      <c r="M17" s="59">
        <f t="shared" ref="M17:M19" si="8">SUM(L17/(1-$N$15))</f>
        <v>122.66666666666667</v>
      </c>
      <c r="P17" s="64">
        <f t="shared" si="7"/>
        <v>0</v>
      </c>
      <c r="Q17" s="44"/>
      <c r="R17" s="90" t="s">
        <v>54</v>
      </c>
    </row>
    <row r="18" spans="1:19" s="42" customFormat="1" ht="30" customHeight="1">
      <c r="A18" s="67"/>
      <c r="B18" s="67"/>
      <c r="C18" s="67"/>
      <c r="D18" s="67"/>
      <c r="E18" s="63" t="s">
        <v>56</v>
      </c>
      <c r="F18" s="63"/>
      <c r="G18" s="81"/>
      <c r="H18" s="69">
        <f>SUM(G18*A18)</f>
        <v>0</v>
      </c>
      <c r="I18" s="68"/>
      <c r="J18" s="70">
        <f>SUM(H18:I18)</f>
        <v>0</v>
      </c>
      <c r="K18" s="40"/>
      <c r="L18" s="41">
        <f>(0.7*220)+(50*2)</f>
        <v>254</v>
      </c>
      <c r="M18" s="59">
        <f t="shared" si="8"/>
        <v>338.66666666666669</v>
      </c>
      <c r="O18" s="43"/>
      <c r="P18" s="64">
        <f t="shared" si="7"/>
        <v>0</v>
      </c>
      <c r="Q18" s="45"/>
      <c r="R18" s="61" t="s">
        <v>54</v>
      </c>
    </row>
    <row r="19" spans="1:19" s="42" customFormat="1" ht="30" customHeight="1" thickBot="1">
      <c r="A19" s="65">
        <v>1</v>
      </c>
      <c r="B19" s="65"/>
      <c r="C19" s="65"/>
      <c r="D19" s="65"/>
      <c r="E19" s="66" t="s">
        <v>39</v>
      </c>
      <c r="F19" s="66"/>
      <c r="G19" s="91">
        <v>51.75</v>
      </c>
      <c r="H19" s="81">
        <f t="shared" ref="H19" si="9">G19*A19</f>
        <v>51.75</v>
      </c>
      <c r="I19" s="68"/>
      <c r="J19" s="56">
        <f>SUM(H19:I19)</f>
        <v>51.75</v>
      </c>
      <c r="K19" s="40"/>
      <c r="L19" s="41">
        <v>38</v>
      </c>
      <c r="M19" s="59">
        <f t="shared" si="8"/>
        <v>50.666666666666664</v>
      </c>
      <c r="O19" s="43"/>
      <c r="P19" s="64">
        <f t="shared" si="7"/>
        <v>38</v>
      </c>
      <c r="Q19" s="45"/>
      <c r="R19" s="61" t="s">
        <v>54</v>
      </c>
    </row>
    <row r="20" spans="1:19" ht="40.15" customHeight="1" thickTop="1">
      <c r="A20" s="46"/>
      <c r="B20" s="47"/>
      <c r="C20" s="47"/>
      <c r="D20" s="47"/>
      <c r="E20" s="47"/>
      <c r="F20" s="47"/>
      <c r="G20" s="89"/>
      <c r="H20" s="47"/>
      <c r="I20" s="48">
        <f>SUM(I12:I19)</f>
        <v>25.252500000000001</v>
      </c>
      <c r="J20" s="49">
        <f>SUM(J12:J19)</f>
        <v>350.0025</v>
      </c>
      <c r="K20" s="50"/>
      <c r="L20" s="42"/>
      <c r="M20" s="42"/>
      <c r="N20" s="42"/>
      <c r="O20" s="43"/>
      <c r="P20" s="42"/>
      <c r="Q20" s="42"/>
      <c r="R20" s="42"/>
      <c r="S20" s="42"/>
    </row>
    <row r="21" spans="1:19" s="42" customFormat="1" ht="24.95" customHeight="1">
      <c r="A21" s="23"/>
      <c r="B21" s="23"/>
      <c r="C21" s="23"/>
      <c r="D21" s="23"/>
      <c r="E21" s="23"/>
      <c r="F21" s="23"/>
      <c r="G21" s="23"/>
      <c r="H21" s="23"/>
      <c r="I21" s="25"/>
      <c r="J21" s="40"/>
      <c r="K21" s="23"/>
    </row>
    <row r="22" spans="1:19" s="42" customFormat="1" ht="24.95" customHeight="1">
      <c r="A22" s="31"/>
      <c r="B22"/>
      <c r="C22"/>
      <c r="D22"/>
      <c r="E22" s="23"/>
      <c r="F22"/>
      <c r="G22"/>
      <c r="H22"/>
      <c r="I22" s="25"/>
      <c r="J22" s="40"/>
      <c r="K22" s="23"/>
    </row>
    <row r="23" spans="1:19" s="42" customFormat="1" ht="24.95" customHeight="1">
      <c r="A23" s="92" t="s">
        <v>59</v>
      </c>
      <c r="E23" s="23"/>
      <c r="I23" s="25"/>
      <c r="J23" s="40"/>
      <c r="K23" s="23"/>
    </row>
    <row r="24" spans="1:19" s="42" customFormat="1" ht="24.95" customHeight="1">
      <c r="A24" s="92" t="s">
        <v>60</v>
      </c>
      <c r="E24" s="23"/>
      <c r="I24" s="25"/>
      <c r="J24" s="40"/>
      <c r="K24" s="51"/>
    </row>
    <row r="25" spans="1:19" ht="24.95" customHeight="1">
      <c r="A25" s="97" t="s">
        <v>61</v>
      </c>
      <c r="B25" s="98"/>
      <c r="C25" s="98"/>
      <c r="D25" s="98"/>
      <c r="E25" s="99"/>
      <c r="F25" s="98"/>
      <c r="G25" s="42"/>
      <c r="H25" s="42"/>
      <c r="I25" s="25"/>
      <c r="J25" s="40"/>
      <c r="K25" s="50"/>
    </row>
    <row r="26" spans="1:19" ht="24.95" customHeight="1">
      <c r="A26" s="23"/>
      <c r="B26" s="42"/>
      <c r="C26" s="42"/>
      <c r="D26" s="42"/>
      <c r="E26" s="23"/>
      <c r="F26" s="42"/>
      <c r="G26" s="42"/>
      <c r="H26" s="42"/>
      <c r="I26" s="25"/>
      <c r="J26" s="40"/>
      <c r="K26" s="50"/>
    </row>
    <row r="27" spans="1:19" ht="24.95" customHeight="1">
      <c r="A27" s="23"/>
      <c r="B27" s="23"/>
      <c r="C27" s="23"/>
      <c r="D27" s="23"/>
      <c r="E27" s="23"/>
      <c r="F27"/>
      <c r="G27"/>
      <c r="H27"/>
      <c r="I27" s="25"/>
      <c r="J27" s="40"/>
      <c r="K27" s="50"/>
    </row>
    <row r="28" spans="1:19" s="42" customFormat="1" ht="24.95" customHeight="1">
      <c r="A28" s="23"/>
      <c r="B28" s="23"/>
      <c r="C28" s="23"/>
      <c r="D28" s="23"/>
      <c r="E28" s="23"/>
      <c r="F28" s="23"/>
      <c r="G28" s="23"/>
      <c r="H28" s="23"/>
      <c r="I28" s="25"/>
      <c r="J28" s="40"/>
      <c r="K28" s="23"/>
    </row>
    <row r="29" spans="1:19" s="42" customFormat="1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23"/>
    </row>
    <row r="30" spans="1:19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50"/>
    </row>
    <row r="31" spans="1:19" ht="24.95" customHeight="1">
      <c r="A31" s="23"/>
      <c r="B31" s="23"/>
      <c r="C31" s="23"/>
      <c r="D31" s="23"/>
      <c r="E31" s="23"/>
      <c r="F31" s="23"/>
      <c r="G31" s="23"/>
      <c r="H31" s="23"/>
      <c r="I31" s="25"/>
      <c r="J31" s="40"/>
      <c r="K31" s="50"/>
    </row>
    <row r="32" spans="1:19" s="42" customFormat="1" ht="24.95" customHeight="1">
      <c r="A32" s="32"/>
      <c r="B32" s="32"/>
      <c r="C32" s="32"/>
      <c r="D32" s="23"/>
      <c r="E32" s="23"/>
      <c r="F32" s="23"/>
      <c r="G32" s="23"/>
      <c r="H32" s="23"/>
      <c r="I32" s="25"/>
      <c r="J32" s="40"/>
      <c r="K32" s="51"/>
    </row>
    <row r="33" spans="1:11" ht="24.95" customHeight="1">
      <c r="A33" s="23"/>
      <c r="B33" s="23"/>
      <c r="C33" s="23"/>
      <c r="D33" s="23"/>
      <c r="E33" s="23"/>
      <c r="F33" s="23"/>
      <c r="G33" s="23"/>
      <c r="H33" s="23"/>
      <c r="I33" s="25"/>
      <c r="J33" s="40"/>
      <c r="K33" s="5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50"/>
    </row>
    <row r="35" spans="1:1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50"/>
    </row>
    <row r="36" spans="1:11" s="42" customFormat="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23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23"/>
    </row>
    <row r="38" spans="1:11" s="42" customFormat="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51"/>
    </row>
    <row r="39" spans="1:1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5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50"/>
    </row>
    <row r="41" spans="1:1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50"/>
    </row>
    <row r="42" spans="1:11" s="42" customFormat="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23"/>
    </row>
    <row r="43" spans="1:11" s="42" customFormat="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23"/>
    </row>
    <row r="44" spans="1:1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50"/>
    </row>
    <row r="45" spans="1:11" ht="24.95" customHeight="1">
      <c r="A45" s="23"/>
      <c r="B45" s="23"/>
      <c r="C45" s="23"/>
      <c r="D45" s="23"/>
      <c r="E45" s="23"/>
      <c r="F45" s="23"/>
      <c r="G45" s="23"/>
      <c r="H45" s="23"/>
      <c r="I45" s="25"/>
      <c r="J45" s="40"/>
      <c r="K45" s="50"/>
    </row>
    <row r="46" spans="1:11" ht="24.95" customHeight="1">
      <c r="A46" s="32"/>
      <c r="B46" s="32"/>
      <c r="C46" s="32"/>
      <c r="D46" s="23"/>
      <c r="E46" s="23"/>
      <c r="F46" s="23"/>
      <c r="G46" s="23"/>
      <c r="H46" s="23"/>
      <c r="I46" s="25"/>
      <c r="J46" s="40"/>
      <c r="K46" s="50"/>
    </row>
    <row r="47" spans="1:11" ht="24.95" customHeight="1">
      <c r="A47" s="23"/>
      <c r="B47" s="23"/>
      <c r="C47" s="23"/>
      <c r="D47" s="23"/>
      <c r="E47" s="23"/>
      <c r="F47" s="23"/>
      <c r="G47" s="23"/>
      <c r="H47" s="23"/>
      <c r="I47" s="52"/>
      <c r="J47" s="53"/>
      <c r="K47" s="50"/>
    </row>
    <row r="48" spans="1:11" ht="20.100000000000001" customHeight="1">
      <c r="A48" s="23"/>
      <c r="B48" s="23"/>
      <c r="C48" s="23"/>
      <c r="D48" s="23"/>
      <c r="E48" s="23"/>
      <c r="F48" s="23"/>
      <c r="G48" s="23"/>
      <c r="H48" s="23"/>
      <c r="I48" s="23"/>
      <c r="J48" s="50"/>
      <c r="K48" s="5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50"/>
      <c r="K49" s="5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50"/>
      <c r="K50" s="5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50"/>
      <c r="K51" s="5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50"/>
      <c r="K52" s="5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50"/>
      <c r="K53" s="5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50"/>
      <c r="K54" s="5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50"/>
      <c r="K55" s="5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50"/>
      <c r="K56" s="5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50"/>
      <c r="K57" s="5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50"/>
      <c r="K58" s="5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50"/>
      <c r="K59" s="5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50"/>
      <c r="K60" s="5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50"/>
      <c r="K61" s="5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50"/>
      <c r="K62" s="5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50"/>
      <c r="K63" s="5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50"/>
      <c r="K64" s="5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50"/>
      <c r="K65" s="5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50"/>
      <c r="K66" s="5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50"/>
      <c r="K67" s="5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50"/>
      <c r="K68" s="5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50"/>
      <c r="K69" s="5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50"/>
      <c r="K70" s="5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50"/>
      <c r="K71" s="5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50"/>
      <c r="K72" s="5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50"/>
      <c r="K73" s="5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50"/>
      <c r="K74" s="5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50"/>
      <c r="K75" s="5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50"/>
      <c r="K76" s="5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50"/>
      <c r="K77" s="5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50"/>
      <c r="K78" s="5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50"/>
      <c r="K79" s="5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50"/>
      <c r="K80" s="5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50"/>
      <c r="K81" s="5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50"/>
      <c r="K82" s="5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50"/>
      <c r="K83" s="5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50"/>
      <c r="K84" s="5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50"/>
      <c r="K85" s="50"/>
    </row>
    <row r="86" spans="1:11" ht="20.100000000000001" customHeight="1">
      <c r="A86" s="23"/>
      <c r="B86" s="23"/>
      <c r="C86" s="23"/>
      <c r="D86" s="23"/>
      <c r="E86" s="23"/>
      <c r="F86" s="23"/>
      <c r="G86" s="23"/>
      <c r="H86" s="23"/>
      <c r="I86" s="23"/>
      <c r="J86" s="50"/>
      <c r="K86" s="50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50"/>
      <c r="K87" s="5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50"/>
      <c r="K88" s="5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50"/>
      <c r="K89" s="5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50"/>
      <c r="K90" s="5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50"/>
      <c r="K91" s="5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50"/>
      <c r="K92" s="5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50"/>
      <c r="K93" s="5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50"/>
      <c r="K94" s="5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50"/>
      <c r="K95" s="5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50"/>
      <c r="K96" s="5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50"/>
      <c r="K97" s="5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50"/>
      <c r="K98" s="5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50"/>
      <c r="K99" s="5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50"/>
      <c r="K100" s="5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50"/>
      <c r="K101" s="5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50"/>
      <c r="K102" s="5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50"/>
      <c r="K103" s="5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50"/>
      <c r="K104" s="5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50"/>
      <c r="K105" s="5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50"/>
      <c r="K106" s="5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50"/>
      <c r="K107" s="5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50"/>
      <c r="K108" s="5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50"/>
      <c r="K109" s="5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50"/>
      <c r="K110" s="5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50"/>
      <c r="K111" s="5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50"/>
      <c r="K112" s="5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50"/>
      <c r="K113" s="5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50"/>
      <c r="K114" s="5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50"/>
      <c r="K115" s="5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50"/>
      <c r="K116" s="5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50"/>
      <c r="K117" s="5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50"/>
      <c r="K118" s="5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50"/>
      <c r="K119" s="5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50"/>
      <c r="K120" s="5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50"/>
      <c r="K121" s="5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50"/>
      <c r="K122" s="5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50"/>
      <c r="K123" s="5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50"/>
      <c r="K124" s="5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50"/>
      <c r="K125" s="5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50"/>
      <c r="K126" s="5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50"/>
      <c r="K127" s="5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50"/>
      <c r="K128" s="5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50"/>
      <c r="K129" s="5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50"/>
      <c r="K130" s="5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50"/>
      <c r="K131" s="5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50"/>
      <c r="K132" s="5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50"/>
      <c r="K133" s="5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50"/>
      <c r="K134" s="5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50"/>
      <c r="K135" s="5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50"/>
      <c r="K136" s="5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50"/>
      <c r="K137" s="5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50"/>
      <c r="K138" s="5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50"/>
      <c r="K139" s="5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50"/>
      <c r="K140" s="5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50"/>
      <c r="K141" s="5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50"/>
      <c r="K142" s="5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50"/>
      <c r="K143" s="5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50"/>
      <c r="K144" s="5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50"/>
      <c r="K145" s="5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50"/>
      <c r="K146" s="5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50"/>
      <c r="K147" s="5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50"/>
      <c r="K148" s="5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50"/>
      <c r="K149" s="5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50"/>
      <c r="K150" s="5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50"/>
      <c r="K151" s="5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50"/>
      <c r="K152" s="5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50"/>
      <c r="K153" s="5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50"/>
      <c r="K154" s="5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50"/>
      <c r="K155" s="5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50"/>
      <c r="K156" s="5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50"/>
      <c r="K157" s="5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50"/>
      <c r="K158" s="5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50"/>
      <c r="K159" s="5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50"/>
      <c r="K160" s="5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50"/>
      <c r="K161" s="5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50"/>
      <c r="K162" s="5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50"/>
      <c r="K163" s="5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50"/>
      <c r="K164" s="5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50"/>
      <c r="K165" s="5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50"/>
      <c r="K166" s="5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50"/>
      <c r="K167" s="5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50"/>
      <c r="K168" s="5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50"/>
      <c r="K169" s="5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50"/>
      <c r="K170" s="5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50"/>
      <c r="K171" s="5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50"/>
      <c r="K172" s="5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50"/>
      <c r="K173" s="5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50"/>
      <c r="K174" s="5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50"/>
      <c r="K175" s="5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50"/>
      <c r="K176" s="5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50"/>
      <c r="K177" s="5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50"/>
      <c r="K178" s="5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50"/>
      <c r="K179" s="5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50"/>
      <c r="K180" s="5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50"/>
      <c r="K181" s="5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50"/>
      <c r="K182" s="5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50"/>
      <c r="K183" s="5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50"/>
      <c r="K184" s="5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50"/>
      <c r="K185" s="50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50"/>
      <c r="K186" s="50"/>
    </row>
    <row r="187" spans="1:11">
      <c r="A187" s="23"/>
      <c r="B187" s="23"/>
      <c r="C187" s="23"/>
      <c r="D187" s="23"/>
      <c r="E187" s="23"/>
      <c r="I187" s="23"/>
      <c r="J187" s="50"/>
      <c r="K187" s="50"/>
    </row>
    <row r="188" spans="1:11">
      <c r="A188" s="23"/>
      <c r="B188" s="23"/>
      <c r="C188" s="23"/>
      <c r="D188" s="23"/>
      <c r="E188" s="23"/>
      <c r="I188" s="23"/>
      <c r="J188" s="50"/>
      <c r="K188" s="50"/>
    </row>
    <row r="189" spans="1:11">
      <c r="A189" s="23"/>
      <c r="B189" s="23"/>
      <c r="C189" s="23"/>
      <c r="D189" s="23"/>
      <c r="E189" s="23"/>
      <c r="I189" s="23"/>
      <c r="J189" s="50"/>
      <c r="K189" s="50"/>
    </row>
    <row r="190" spans="1:11">
      <c r="A190" s="23"/>
      <c r="B190" s="23"/>
      <c r="C190" s="23"/>
      <c r="D190" s="23"/>
      <c r="E190" s="23"/>
      <c r="I190" s="23"/>
      <c r="J190" s="50"/>
      <c r="K190" s="50"/>
    </row>
    <row r="191" spans="1:11">
      <c r="A191" s="23"/>
      <c r="B191" s="23"/>
      <c r="C191" s="23"/>
      <c r="D191" s="23"/>
      <c r="E191" s="23"/>
      <c r="I191" s="23"/>
      <c r="J191" s="50"/>
      <c r="K191" s="50"/>
    </row>
    <row r="192" spans="1:11">
      <c r="A192" s="23"/>
      <c r="B192" s="23"/>
      <c r="C192" s="23"/>
      <c r="D192" s="23"/>
      <c r="E192" s="23"/>
      <c r="I192" s="23"/>
      <c r="J192" s="50"/>
    </row>
  </sheetData>
  <mergeCells count="1">
    <mergeCell ref="A1:D1"/>
  </mergeCells>
  <phoneticPr fontId="30" type="noConversion"/>
  <hyperlinks>
    <hyperlink ref="F7" r:id="rId1" xr:uid="{00000000-0004-0000-0100-000000000000}"/>
  </hyperlinks>
  <pageMargins left="0.7" right="0.7" top="0.75" bottom="0.75" header="0.3" footer="0.3"/>
  <pageSetup scale="61" orientation="landscape" r:id="rId2"/>
  <headerFooter>
    <oddHeader>Page &amp;P of &amp;N</oddHeader>
  </headerFooter>
  <colBreaks count="1" manualBreakCount="1">
    <brk id="10" max="24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2" t="s">
        <v>62</v>
      </c>
      <c r="B1" s="86" t="s">
        <v>63</v>
      </c>
      <c r="D1" s="103" t="s">
        <v>64</v>
      </c>
      <c r="H1" s="103" t="s">
        <v>65</v>
      </c>
    </row>
    <row r="2" spans="1:11">
      <c r="A2" s="86" t="s">
        <v>66</v>
      </c>
      <c r="B2" s="86">
        <v>50</v>
      </c>
      <c r="D2" s="104">
        <v>20</v>
      </c>
    </row>
    <row r="3" spans="1:11">
      <c r="A3" s="86" t="s">
        <v>67</v>
      </c>
      <c r="B3">
        <v>40</v>
      </c>
      <c r="D3" s="105">
        <v>25</v>
      </c>
      <c r="I3" s="106" t="s">
        <v>68</v>
      </c>
      <c r="J3" s="106"/>
      <c r="K3" s="106" t="s">
        <v>23</v>
      </c>
    </row>
    <row r="4" spans="1:11">
      <c r="A4" s="86" t="s">
        <v>69</v>
      </c>
      <c r="B4">
        <v>25</v>
      </c>
      <c r="D4" s="105">
        <v>40</v>
      </c>
      <c r="I4" s="86" t="s">
        <v>70</v>
      </c>
      <c r="K4" s="107" t="s">
        <v>71</v>
      </c>
    </row>
    <row r="5" spans="1:11">
      <c r="A5" s="86" t="s">
        <v>72</v>
      </c>
      <c r="B5">
        <v>20</v>
      </c>
      <c r="D5" s="104" t="s">
        <v>73</v>
      </c>
      <c r="I5" s="86" t="s">
        <v>74</v>
      </c>
      <c r="K5" s="37">
        <v>0.4</v>
      </c>
    </row>
    <row r="6" spans="1:11">
      <c r="A6" s="86" t="s">
        <v>75</v>
      </c>
      <c r="B6">
        <v>10</v>
      </c>
      <c r="D6" s="105">
        <v>50</v>
      </c>
      <c r="I6" s="86" t="s">
        <v>76</v>
      </c>
      <c r="K6" s="37">
        <v>0.3</v>
      </c>
    </row>
    <row r="7" spans="1:11">
      <c r="A7" s="86" t="s">
        <v>77</v>
      </c>
      <c r="B7" s="86" t="s">
        <v>78</v>
      </c>
      <c r="D7" s="105">
        <v>80</v>
      </c>
      <c r="I7" s="86" t="s">
        <v>79</v>
      </c>
      <c r="K7" s="37">
        <v>0.25</v>
      </c>
    </row>
    <row r="8" spans="1:11">
      <c r="A8" s="86" t="s">
        <v>80</v>
      </c>
      <c r="B8" s="86">
        <v>20</v>
      </c>
      <c r="D8" s="104" t="s">
        <v>73</v>
      </c>
      <c r="I8" s="86" t="s">
        <v>81</v>
      </c>
      <c r="K8" s="107" t="s">
        <v>82</v>
      </c>
    </row>
    <row r="9" spans="1:11">
      <c r="A9" s="86" t="s">
        <v>83</v>
      </c>
      <c r="B9" s="86"/>
      <c r="D9" s="104">
        <v>75</v>
      </c>
      <c r="I9" s="86"/>
      <c r="K9" s="107"/>
    </row>
    <row r="10" spans="1:11">
      <c r="D10" s="105"/>
      <c r="I10" s="86" t="s">
        <v>84</v>
      </c>
      <c r="K10" s="37"/>
    </row>
    <row r="11" spans="1:11">
      <c r="A11" s="102" t="s">
        <v>85</v>
      </c>
      <c r="D11" s="105"/>
      <c r="K11" s="37"/>
    </row>
    <row r="12" spans="1:11">
      <c r="A12" s="86" t="s">
        <v>86</v>
      </c>
      <c r="D12" s="105"/>
      <c r="K12" s="37"/>
    </row>
    <row r="13" spans="1:11">
      <c r="A13" s="86" t="s">
        <v>87</v>
      </c>
      <c r="D13" s="105"/>
      <c r="K13" s="37"/>
    </row>
    <row r="14" spans="1:11">
      <c r="A14" s="86" t="s">
        <v>88</v>
      </c>
      <c r="D14" s="105"/>
      <c r="K14" s="37"/>
    </row>
    <row r="15" spans="1:11">
      <c r="A15" s="86" t="s">
        <v>89</v>
      </c>
      <c r="D15" s="105"/>
      <c r="K15" s="37"/>
    </row>
    <row r="16" spans="1:11">
      <c r="A16" s="86" t="s">
        <v>90</v>
      </c>
      <c r="D16" s="105"/>
    </row>
    <row r="17" spans="1:8">
      <c r="A17" s="86" t="s">
        <v>91</v>
      </c>
      <c r="D17" s="105"/>
    </row>
    <row r="18" spans="1:8">
      <c r="A18" s="86" t="s">
        <v>92</v>
      </c>
      <c r="D18" s="105"/>
    </row>
    <row r="19" spans="1:8">
      <c r="A19" s="86" t="s">
        <v>93</v>
      </c>
      <c r="D19" s="105"/>
    </row>
    <row r="20" spans="1:8">
      <c r="A20" s="86"/>
      <c r="D20" s="105"/>
    </row>
    <row r="21" spans="1:8">
      <c r="A21" s="86" t="s">
        <v>66</v>
      </c>
      <c r="D21" s="105"/>
    </row>
    <row r="22" spans="1:8">
      <c r="D22" s="105"/>
    </row>
    <row r="23" spans="1:8">
      <c r="A23" s="86" t="s">
        <v>94</v>
      </c>
      <c r="D23" s="105"/>
    </row>
    <row r="24" spans="1:8">
      <c r="D24" s="105"/>
    </row>
    <row r="25" spans="1:8">
      <c r="A25" s="102" t="s">
        <v>95</v>
      </c>
      <c r="D25" s="105"/>
    </row>
    <row r="26" spans="1:8">
      <c r="A26" s="108" t="s">
        <v>96</v>
      </c>
      <c r="B26" s="109"/>
      <c r="C26" s="109"/>
      <c r="D26" s="110"/>
      <c r="E26" s="109"/>
      <c r="F26" s="109"/>
      <c r="G26" s="109"/>
      <c r="H26" s="109"/>
    </row>
    <row r="27" spans="1:8">
      <c r="A27" s="108" t="s">
        <v>97</v>
      </c>
      <c r="B27" s="109"/>
      <c r="C27" s="109"/>
      <c r="D27" s="110"/>
      <c r="E27" s="109"/>
      <c r="F27" s="109"/>
      <c r="G27" s="109"/>
      <c r="H27" s="109"/>
    </row>
    <row r="28" spans="1:8">
      <c r="A28" s="108" t="s">
        <v>98</v>
      </c>
      <c r="B28" s="109"/>
      <c r="C28" s="109"/>
      <c r="D28" s="110"/>
      <c r="E28" s="109"/>
      <c r="F28" s="109"/>
      <c r="G28" s="109"/>
      <c r="H28" s="109"/>
    </row>
    <row r="29" spans="1:8">
      <c r="A29" s="108" t="s">
        <v>99</v>
      </c>
      <c r="B29" s="109"/>
      <c r="C29" s="109"/>
      <c r="D29" s="110"/>
      <c r="E29" s="109"/>
      <c r="F29" s="109"/>
      <c r="G29" s="109"/>
      <c r="H29" s="109"/>
    </row>
    <row r="30" spans="1:8">
      <c r="A30" s="108" t="s">
        <v>100</v>
      </c>
      <c r="B30" s="109"/>
      <c r="C30" s="109"/>
      <c r="D30" s="110"/>
      <c r="E30" s="109"/>
      <c r="F30" s="109"/>
      <c r="G30" s="109"/>
      <c r="H30" s="109"/>
    </row>
    <row r="31" spans="1:8">
      <c r="A31" s="134" t="s">
        <v>101</v>
      </c>
      <c r="B31" s="135"/>
      <c r="C31" s="135"/>
      <c r="D31" s="135"/>
      <c r="E31" s="135"/>
      <c r="F31" s="135"/>
      <c r="G31" s="135"/>
      <c r="H31" s="135"/>
    </row>
    <row r="32" spans="1:8">
      <c r="A32" s="134"/>
      <c r="B32" s="135"/>
      <c r="C32" s="135"/>
      <c r="D32" s="135"/>
      <c r="E32" s="135"/>
      <c r="F32" s="135"/>
      <c r="G32" s="135"/>
      <c r="H32" s="135"/>
    </row>
    <row r="33" spans="1:8">
      <c r="A33" s="134"/>
      <c r="B33" s="135"/>
      <c r="C33" s="135"/>
      <c r="D33" s="135"/>
      <c r="E33" s="135"/>
      <c r="F33" s="135"/>
      <c r="G33" s="135"/>
      <c r="H33" s="135"/>
    </row>
    <row r="34" spans="1:8">
      <c r="A34" s="134"/>
      <c r="B34" s="135"/>
      <c r="C34" s="135"/>
      <c r="D34" s="135"/>
      <c r="E34" s="135"/>
      <c r="F34" s="135"/>
      <c r="G34" s="135"/>
      <c r="H34" s="135"/>
    </row>
    <row r="35" spans="1:8">
      <c r="A35" s="135"/>
      <c r="B35" s="135"/>
      <c r="C35" s="135"/>
      <c r="D35" s="135"/>
      <c r="E35" s="135"/>
      <c r="F35" s="135"/>
      <c r="G35" s="135"/>
      <c r="H35" s="135"/>
    </row>
    <row r="36" spans="1:8">
      <c r="A36" s="135" t="s">
        <v>102</v>
      </c>
      <c r="B36" s="135"/>
      <c r="C36" s="135"/>
      <c r="D36" s="135"/>
      <c r="E36" s="135"/>
      <c r="F36" s="135"/>
      <c r="G36" s="135"/>
      <c r="H36" s="135"/>
    </row>
    <row r="37" spans="1:8">
      <c r="A37" s="135"/>
      <c r="B37" s="135"/>
      <c r="C37" s="135"/>
      <c r="D37" s="135"/>
      <c r="E37" s="135"/>
      <c r="F37" s="135"/>
      <c r="G37" s="135"/>
      <c r="H37" s="135"/>
    </row>
    <row r="38" spans="1:8">
      <c r="A38" s="135" t="s">
        <v>103</v>
      </c>
      <c r="B38" s="135"/>
      <c r="C38" s="135"/>
      <c r="D38" s="135"/>
      <c r="E38" s="135"/>
      <c r="F38" s="135"/>
      <c r="G38" s="135"/>
      <c r="H38" s="135"/>
    </row>
    <row r="39" spans="1:8">
      <c r="A39" s="135"/>
      <c r="B39" s="135"/>
      <c r="C39" s="135"/>
      <c r="D39" s="135"/>
      <c r="E39" s="135"/>
      <c r="F39" s="135"/>
      <c r="G39" s="135"/>
      <c r="H39" s="135"/>
    </row>
    <row r="40" spans="1:8">
      <c r="A40" s="135"/>
      <c r="B40" s="135"/>
      <c r="C40" s="135"/>
      <c r="D40" s="135"/>
      <c r="E40" s="135"/>
      <c r="F40" s="135"/>
      <c r="G40" s="135"/>
      <c r="H40" s="135"/>
    </row>
    <row r="41" spans="1:8">
      <c r="A41" s="135" t="s">
        <v>104</v>
      </c>
      <c r="B41" s="135"/>
      <c r="C41" s="135"/>
      <c r="D41" s="135"/>
      <c r="E41" s="135"/>
      <c r="F41" s="135"/>
      <c r="G41" s="135"/>
      <c r="H41" s="135"/>
    </row>
    <row r="42" spans="1:8">
      <c r="A42" s="135"/>
      <c r="B42" s="135"/>
      <c r="C42" s="135"/>
      <c r="D42" s="135"/>
      <c r="E42" s="135"/>
      <c r="F42" s="135"/>
      <c r="G42" s="135"/>
      <c r="H42" s="135"/>
    </row>
    <row r="43" spans="1:8">
      <c r="A43" s="135"/>
      <c r="B43" s="135"/>
      <c r="C43" s="135"/>
      <c r="D43" s="135"/>
      <c r="E43" s="135"/>
      <c r="F43" s="135"/>
      <c r="G43" s="135"/>
      <c r="H43" s="135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1" t="s">
        <v>105</v>
      </c>
      <c r="C1" s="111" t="s">
        <v>106</v>
      </c>
      <c r="E1" s="111" t="s">
        <v>83</v>
      </c>
    </row>
    <row r="2" spans="1:5" ht="30">
      <c r="A2" s="93" t="s">
        <v>107</v>
      </c>
      <c r="C2" t="s">
        <v>108</v>
      </c>
      <c r="E2" s="93" t="s">
        <v>109</v>
      </c>
    </row>
    <row r="3" spans="1:5">
      <c r="A3" s="93"/>
    </row>
    <row r="4" spans="1:5" ht="30">
      <c r="A4" s="93" t="s">
        <v>110</v>
      </c>
      <c r="C4" s="93" t="s">
        <v>111</v>
      </c>
    </row>
    <row r="5" spans="1:5">
      <c r="A5" s="93"/>
    </row>
    <row r="6" spans="1:5" ht="30">
      <c r="A6" s="93" t="s">
        <v>112</v>
      </c>
    </row>
    <row r="7" spans="1:5" ht="45">
      <c r="A7" s="93"/>
      <c r="C7" s="93" t="s">
        <v>113</v>
      </c>
    </row>
    <row r="8" spans="1:5" ht="30">
      <c r="A8" s="93" t="s">
        <v>112</v>
      </c>
    </row>
    <row r="9" spans="1:5" ht="45">
      <c r="A9" s="93"/>
      <c r="C9" s="93" t="s">
        <v>114</v>
      </c>
    </row>
    <row r="10" spans="1:5" ht="30">
      <c r="A10" s="93" t="s">
        <v>110</v>
      </c>
    </row>
    <row r="11" spans="1:5" ht="30">
      <c r="A11" s="93"/>
      <c r="C11" s="93" t="s">
        <v>115</v>
      </c>
    </row>
    <row r="12" spans="1:5" ht="30">
      <c r="A12" s="93" t="s">
        <v>107</v>
      </c>
    </row>
    <row r="13" spans="1:5">
      <c r="A13" s="93"/>
    </row>
    <row r="14" spans="1:5" ht="30">
      <c r="A14" s="94" t="s">
        <v>116</v>
      </c>
      <c r="C14" s="93" t="s">
        <v>117</v>
      </c>
    </row>
    <row r="15" spans="1:5">
      <c r="A15" s="93"/>
    </row>
    <row r="16" spans="1:5" ht="30">
      <c r="A16" s="93"/>
      <c r="C16" s="93" t="s">
        <v>118</v>
      </c>
    </row>
    <row r="17" spans="1:3">
      <c r="A17" s="93"/>
    </row>
    <row r="18" spans="1:3" ht="30">
      <c r="A18" s="93"/>
      <c r="C18" s="93" t="s">
        <v>119</v>
      </c>
    </row>
    <row r="19" spans="1:3">
      <c r="A19" s="93"/>
    </row>
    <row r="20" spans="1:3" ht="60">
      <c r="A20" s="93"/>
      <c r="C20" s="93" t="s">
        <v>120</v>
      </c>
    </row>
    <row r="21" spans="1:3">
      <c r="A21" s="93"/>
    </row>
    <row r="22" spans="1:3" ht="45">
      <c r="A22" s="93"/>
      <c r="C22" s="93" t="s">
        <v>121</v>
      </c>
    </row>
    <row r="23" spans="1:3">
      <c r="A23" s="93"/>
    </row>
    <row r="24" spans="1:3" ht="30">
      <c r="A24" s="93"/>
      <c r="C24" s="93" t="s">
        <v>122</v>
      </c>
    </row>
    <row r="25" spans="1:3">
      <c r="A25" s="93"/>
    </row>
    <row r="26" spans="1:3">
      <c r="A26" s="93"/>
      <c r="C26" s="88" t="s">
        <v>123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2" t="s">
        <v>124</v>
      </c>
      <c r="B1" s="113" t="s">
        <v>125</v>
      </c>
      <c r="C1" s="114" t="s">
        <v>126</v>
      </c>
      <c r="D1" s="115" t="s">
        <v>127</v>
      </c>
      <c r="E1" s="115" t="s">
        <v>128</v>
      </c>
      <c r="F1" s="115" t="s">
        <v>129</v>
      </c>
      <c r="G1" s="115" t="s">
        <v>130</v>
      </c>
      <c r="H1" s="115" t="s">
        <v>131</v>
      </c>
      <c r="I1" s="116" t="s">
        <v>132</v>
      </c>
    </row>
    <row r="2" spans="1:9" ht="19.5" thickBot="1">
      <c r="A2" s="112" t="s">
        <v>133</v>
      </c>
      <c r="C2" s="86" t="s">
        <v>134</v>
      </c>
      <c r="D2" s="86" t="s">
        <v>135</v>
      </c>
      <c r="E2" s="86" t="s">
        <v>136</v>
      </c>
      <c r="F2" s="86" t="s">
        <v>137</v>
      </c>
      <c r="G2" s="86" t="s">
        <v>138</v>
      </c>
      <c r="H2" s="86" t="s">
        <v>139</v>
      </c>
    </row>
    <row r="3" spans="1:9" ht="19.5" thickBot="1">
      <c r="A3" s="112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  <c r="G3" s="3" t="s">
        <v>146</v>
      </c>
      <c r="H3" s="3" t="s">
        <v>147</v>
      </c>
    </row>
    <row r="4" spans="1:9" ht="18.75">
      <c r="A4" s="117"/>
      <c r="B4" s="3" t="s">
        <v>148</v>
      </c>
      <c r="C4" s="3" t="s">
        <v>149</v>
      </c>
      <c r="D4" s="3" t="s">
        <v>150</v>
      </c>
      <c r="E4" s="86" t="s">
        <v>151</v>
      </c>
      <c r="F4" s="86" t="s">
        <v>152</v>
      </c>
      <c r="G4" s="3" t="s">
        <v>153</v>
      </c>
      <c r="H4" s="3" t="s">
        <v>154</v>
      </c>
    </row>
    <row r="5" spans="1:9" ht="18.75">
      <c r="A5" s="117"/>
      <c r="B5" s="3" t="s">
        <v>155</v>
      </c>
      <c r="C5" s="3"/>
      <c r="E5" s="118" t="s">
        <v>156</v>
      </c>
      <c r="F5" s="118" t="s">
        <v>157</v>
      </c>
      <c r="G5" s="3" t="s">
        <v>158</v>
      </c>
    </row>
    <row r="6" spans="1:9" ht="19.5" thickBot="1">
      <c r="A6" s="117"/>
    </row>
    <row r="7" spans="1:9" ht="19.5" thickBot="1">
      <c r="A7" s="112" t="s">
        <v>159</v>
      </c>
      <c r="E7" s="21">
        <v>159778</v>
      </c>
      <c r="F7" s="86" t="s">
        <v>160</v>
      </c>
      <c r="H7" s="21">
        <v>75143</v>
      </c>
    </row>
    <row r="8" spans="1:9" ht="19.5" thickBot="1">
      <c r="A8" s="112" t="s">
        <v>161</v>
      </c>
      <c r="C8" s="86" t="s">
        <v>162</v>
      </c>
      <c r="E8" s="86" t="s">
        <v>162</v>
      </c>
      <c r="F8" s="86" t="s">
        <v>162</v>
      </c>
      <c r="G8" s="86" t="s">
        <v>83</v>
      </c>
      <c r="H8" t="s">
        <v>163</v>
      </c>
      <c r="I8" t="s">
        <v>162</v>
      </c>
    </row>
    <row r="9" spans="1:9">
      <c r="C9" s="86" t="s">
        <v>164</v>
      </c>
      <c r="E9" s="86" t="s">
        <v>164</v>
      </c>
      <c r="F9" s="86" t="s">
        <v>164</v>
      </c>
      <c r="G9" s="86" t="s">
        <v>105</v>
      </c>
      <c r="H9" t="s">
        <v>165</v>
      </c>
      <c r="I9" t="s">
        <v>164</v>
      </c>
    </row>
    <row r="10" spans="1:9">
      <c r="C10" s="86" t="s">
        <v>166</v>
      </c>
      <c r="E10" s="86" t="s">
        <v>166</v>
      </c>
      <c r="F10" s="86" t="s">
        <v>166</v>
      </c>
      <c r="G10" s="86" t="s">
        <v>167</v>
      </c>
      <c r="H10" s="86" t="s">
        <v>172</v>
      </c>
      <c r="I10" t="s">
        <v>166</v>
      </c>
    </row>
    <row r="11" spans="1:9">
      <c r="C11" s="86" t="s">
        <v>168</v>
      </c>
      <c r="E11" s="86" t="s">
        <v>168</v>
      </c>
      <c r="F11" s="86" t="s">
        <v>168</v>
      </c>
      <c r="H11" s="86" t="s">
        <v>173</v>
      </c>
      <c r="I11" t="s">
        <v>168</v>
      </c>
    </row>
    <row r="12" spans="1:9">
      <c r="H12" s="86" t="s">
        <v>174</v>
      </c>
      <c r="I12" t="s">
        <v>169</v>
      </c>
    </row>
    <row r="13" spans="1:9">
      <c r="I13" t="s">
        <v>163</v>
      </c>
    </row>
    <row r="14" spans="1:9">
      <c r="I14" t="s">
        <v>170</v>
      </c>
    </row>
    <row r="15" spans="1:9">
      <c r="I15" t="s">
        <v>171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7E31A9-BD44-46CC-856B-4B275625A1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84B73-76D8-40F5-86B8-7D93F8CA4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2025-10-03T12:37:03Z</cp:lastPrinted>
  <dcterms:created xsi:type="dcterms:W3CDTF">2000-08-02T17:16:16Z</dcterms:created>
  <dcterms:modified xsi:type="dcterms:W3CDTF">2025-10-03T12:54:45Z</dcterms:modified>
</cp:coreProperties>
</file>