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culpinc-my.sharepoint.com/personal/hmccool_readwindow_com/Documents/Documents/"/>
    </mc:Choice>
  </mc:AlternateContent>
  <xr:revisionPtr revIDLastSave="0" documentId="8_{6BF81455-6925-4C71-90BF-A41EE2769BF3}" xr6:coauthVersionLast="47" xr6:coauthVersionMax="47" xr10:uidLastSave="{00000000-0000-0000-0000-000000000000}"/>
  <bookViews>
    <workbookView xWindow="30" yWindow="0" windowWidth="28770" windowHeight="17250" xr2:uid="{00000000-000D-0000-FFFF-FFFF00000000}"/>
  </bookViews>
  <sheets>
    <sheet name="Quote" sheetId="2" r:id="rId1"/>
    <sheet name="Internal Team Notes" sheetId="4" r:id="rId2"/>
    <sheet name="WT Glossary" sheetId="3" r:id="rId3"/>
  </sheets>
  <definedNames>
    <definedName name="_xlnm.Print_Area" localSheetId="0">Quote!$A$1:$K$88</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 i="2" l="1"/>
  <c r="K24" i="2"/>
  <c r="Q24" i="2"/>
  <c r="R24" i="2" s="1"/>
  <c r="M25" i="2" l="1"/>
  <c r="N25" i="2" s="1"/>
  <c r="O25" i="2" s="1"/>
  <c r="K25" i="2"/>
  <c r="K23" i="2"/>
  <c r="K19" i="2"/>
  <c r="I21" i="2" l="1"/>
  <c r="I20" i="2"/>
  <c r="I17" i="2"/>
  <c r="I16" i="2"/>
  <c r="G53" i="2" s="1"/>
  <c r="M24" i="2"/>
  <c r="N24" i="2" s="1"/>
  <c r="O24" i="2" s="1"/>
  <c r="P27" i="2" s="1"/>
  <c r="N29" i="2"/>
  <c r="M29" i="2"/>
  <c r="K29" i="2"/>
  <c r="N28" i="2"/>
  <c r="M28" i="2"/>
  <c r="K28" i="2"/>
  <c r="K27" i="2"/>
  <c r="G58" i="2" s="1"/>
  <c r="K26" i="2"/>
  <c r="K22" i="2"/>
  <c r="K21" i="2"/>
  <c r="K20" i="2"/>
  <c r="K18" i="2"/>
  <c r="K17" i="2"/>
  <c r="K16" i="2"/>
  <c r="K31" i="2" l="1"/>
  <c r="P31" i="2"/>
  <c r="G59" i="2"/>
  <c r="G54" i="2"/>
  <c r="G57" i="2"/>
  <c r="G60" i="2" l="1"/>
</calcChain>
</file>

<file path=xl/sharedStrings.xml><?xml version="1.0" encoding="utf-8"?>
<sst xmlns="http://schemas.openxmlformats.org/spreadsheetml/2006/main" count="217" uniqueCount="195">
  <si>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</si>
  <si>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</si>
  <si>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</si>
  <si>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</si>
  <si>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</si>
  <si>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</si>
  <si>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</si>
  <si>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Installation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</si>
  <si>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</si>
  <si>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</si>
  <si>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</si>
  <si>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</si>
  <si>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</si>
  <si>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</si>
  <si>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</si>
  <si>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Fabric</t>
  </si>
  <si>
    <t>Yardage</t>
  </si>
  <si>
    <t>Price</t>
  </si>
  <si>
    <t>Fabric/Color</t>
  </si>
  <si>
    <t>Total</t>
  </si>
  <si>
    <t>Each</t>
  </si>
  <si>
    <t>Installation into concrete, steel, or other difficult substrate may require additional charges.</t>
  </si>
  <si>
    <t>5900 Weisbrook Lane</t>
  </si>
  <si>
    <t>Knoxville, TN 37909</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</si>
  <si>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</si>
  <si>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</si>
  <si>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</si>
  <si>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</si>
  <si>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</si>
  <si>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</si>
  <si>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</si>
  <si>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</si>
  <si>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</si>
  <si>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</si>
  <si>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</si>
  <si>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</si>
  <si>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</si>
  <si>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</si>
  <si>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</si>
  <si>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</si>
  <si>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</si>
  <si>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</si>
  <si>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</si>
  <si>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</si>
  <si>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</si>
  <si>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</si>
  <si>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</si>
  <si>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</si>
  <si>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</si>
  <si>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</si>
  <si>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</si>
  <si>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</si>
  <si>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</si>
  <si>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</si>
  <si>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</si>
  <si>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</si>
  <si>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</si>
  <si>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</si>
  <si>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</si>
  <si>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</si>
  <si>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</si>
  <si>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</si>
  <si>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</si>
  <si>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</si>
  <si>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</si>
  <si>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</si>
  <si>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</si>
  <si>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</si>
  <si>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</si>
  <si>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</si>
  <si>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</si>
  <si>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</si>
  <si>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</si>
  <si>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</si>
  <si>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</si>
  <si>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</si>
  <si>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</si>
  <si>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</si>
  <si>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</si>
  <si>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</si>
  <si>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</si>
  <si>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</si>
  <si>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</si>
  <si>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</si>
  <si>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</si>
  <si>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</si>
  <si>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</si>
  <si>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</si>
  <si>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</si>
  <si>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</si>
  <si>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</si>
  <si>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</si>
  <si>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</si>
  <si>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</si>
  <si>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</si>
  <si>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</si>
  <si>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</si>
  <si>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</si>
  <si>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</si>
  <si>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</si>
  <si>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</si>
  <si>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</si>
  <si>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</si>
  <si>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</si>
  <si>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</si>
  <si>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</si>
  <si>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</si>
  <si>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</si>
  <si>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</si>
  <si>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</si>
  <si>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</si>
  <si>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</si>
  <si>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</si>
  <si>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</si>
  <si>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</si>
  <si>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</si>
  <si>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</si>
  <si>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</si>
  <si>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</si>
  <si>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</si>
  <si>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</si>
  <si>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</si>
  <si>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</si>
  <si>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</si>
  <si>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</si>
  <si>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</si>
  <si>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</si>
  <si>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</si>
  <si>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</si>
  <si>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</si>
  <si>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</si>
  <si>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</si>
  <si>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</si>
  <si>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</si>
  <si>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</si>
  <si>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</si>
  <si>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</si>
  <si>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Custom 100% Ripplefold Sheer Drapery, Unlined, Stnd Hems, One Way Draw</t>
  </si>
  <si>
    <t>Measure Fee / Per Day</t>
  </si>
  <si>
    <t>Measure Travel Charge / Per Trip (Mileage, Time, &amp; Per Diem)</t>
  </si>
  <si>
    <t>COM Summary:</t>
  </si>
  <si>
    <t>Fabric Description</t>
  </si>
  <si>
    <t>Yardage Total</t>
  </si>
  <si>
    <t>Pricing Summary:</t>
  </si>
  <si>
    <t>Description</t>
  </si>
  <si>
    <t xml:space="preserve">Product </t>
  </si>
  <si>
    <t>Installation</t>
  </si>
  <si>
    <t>Misc Fees (Measure Fee, Trip Charges, etc)</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</si>
  <si>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</si>
  <si>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Sevierville, TN</t>
  </si>
  <si>
    <t>Suzanne Harrison</t>
  </si>
  <si>
    <t>suzanne.harrison@travelandleisure.com</t>
  </si>
  <si>
    <t>Travel + Leisure Co.</t>
  </si>
  <si>
    <t xml:space="preserve">Typ. LR </t>
  </si>
  <si>
    <t>Custom 80% Ripplefold Drapery, 3 Pass BO Lining, Stnd Hems, One Way Draw</t>
  </si>
  <si>
    <t>T-400.1</t>
  </si>
  <si>
    <t>T-400.2</t>
  </si>
  <si>
    <t xml:space="preserve">Custom 80% Ripplefold Drapery, 3 Pass BO Lining, Stnd Hems, Center Draw </t>
  </si>
  <si>
    <t>Custom 100% Ripplefold Sheer Drapery, Unlined, Stnd Hems,Center Draw</t>
  </si>
  <si>
    <t>T-401</t>
  </si>
  <si>
    <t xml:space="preserve">COM:  P Kaufmann Corrugated Natural                              120" Goods, 0.13"VV x 0.25"H Repeat </t>
  </si>
  <si>
    <t>Typ. BR</t>
  </si>
  <si>
    <t>25-560</t>
  </si>
  <si>
    <t>Custom RWP Modern Metals Double Traverse Hardware, Wall Mount, 36" Clear Acrylic Baton Draw</t>
  </si>
  <si>
    <t xml:space="preserve">Color:  Bronze
Finial:  End Cap </t>
  </si>
  <si>
    <t>Installation Fee</t>
  </si>
  <si>
    <t>Drapery</t>
  </si>
  <si>
    <t>Shades</t>
  </si>
  <si>
    <t>Mileage</t>
  </si>
  <si>
    <t>Time</t>
  </si>
  <si>
    <t>PD</t>
  </si>
  <si>
    <t>Install</t>
  </si>
  <si>
    <t>***Quoting Travel Charge Per Building***</t>
  </si>
  <si>
    <t>Buildings 24, 25, 26</t>
  </si>
  <si>
    <t>Club Wyn Smoky Mtns Gov Crossing</t>
  </si>
  <si>
    <t>ADA</t>
  </si>
  <si>
    <t>Custom RWP Modern Metals Double Traverse Hardware, Wall Mount, 48" ADA Baton Draw</t>
  </si>
  <si>
    <t>ADA T-401</t>
  </si>
  <si>
    <t>*** Drapery hardware quoted using our current system using the same finish and end cap finial as recent projects</t>
  </si>
  <si>
    <t>*** Dual roller shades quoted using sizes shown on floor plans not specified sizes (which are smaller)</t>
  </si>
  <si>
    <t>2024 Price</t>
  </si>
  <si>
    <t>Using 42% in BMX for 2025 Price, which is 10% increase from 2024</t>
  </si>
  <si>
    <t>Manual</t>
  </si>
  <si>
    <t>Motorized</t>
  </si>
  <si>
    <t>Please note that all COM yardages above include a 3-5% waste factor.</t>
  </si>
  <si>
    <t>COM Yardages quoted include 3-5% waste.  All unconsumed remnants will be recycled after 45 days from substantial completion unless specifically instructed with other arrangements.</t>
  </si>
  <si>
    <t>Budgeting 7 trips per building</t>
  </si>
  <si>
    <t>PK Cost</t>
  </si>
  <si>
    <t>*** REV1: shade sizes and shade top treatment updated to Fascia w/ Back cover per request. Due to back cover requirement, all shades are now quoted to be fabricated by Pkaufmann because Read Window currently does not offer a back cover for dual roller shades. Pkaufmann roller shades are FOB South Carolina.</t>
  </si>
  <si>
    <t>Custom Pkaufmann Dual Roller Shade, Fascia w/ Back Cover, Side &amp; Sill Channels, Manual Bead Chain Clutch Control</t>
  </si>
  <si>
    <t>Front Fabric: NFP Cossas / TBD                                                             Back Fabric: PKafumann RS WGR RR Zamboni Custom Zephyr 0%                                                                 Hardware: White</t>
  </si>
  <si>
    <t>Custom Pkaufmann Dual Roller Shade, Fascia w/ Back Cover, Side &amp; Sill Channels, Battery Powered Motorized Operation, Wireless Wall Switch Control</t>
  </si>
  <si>
    <r>
      <t xml:space="preserve">COM:  P Kaufmann </t>
    </r>
    <r>
      <rPr>
        <sz val="10"/>
        <color rgb="FFFF0000"/>
        <rFont val="Arial"/>
        <family val="2"/>
      </rPr>
      <t>Zayn</t>
    </r>
    <r>
      <rPr>
        <sz val="10"/>
        <rFont val="Arial"/>
        <family val="2"/>
      </rPr>
      <t xml:space="preserve"> Zephyr                                       118" Goods, </t>
    </r>
    <r>
      <rPr>
        <sz val="10"/>
        <color rgb="FFFF0000"/>
        <rFont val="Arial"/>
        <family val="2"/>
      </rPr>
      <t>230"V</t>
    </r>
    <r>
      <rPr>
        <sz val="10"/>
        <rFont val="Arial"/>
        <family val="2"/>
      </rPr>
      <t xml:space="preserve"> x 118"H Repeat </t>
    </r>
  </si>
  <si>
    <t>*** REV2:  Revised BO COM name &amp; vertical repeat.</t>
  </si>
  <si>
    <r>
      <t xml:space="preserve">COM:  P Kaufmann </t>
    </r>
    <r>
      <rPr>
        <sz val="10"/>
        <color rgb="FFFF0000"/>
        <rFont val="Arial"/>
        <family val="2"/>
      </rPr>
      <t>Zayn</t>
    </r>
    <r>
      <rPr>
        <sz val="10"/>
        <rFont val="Arial"/>
        <family val="2"/>
      </rPr>
      <t xml:space="preserve"> Zephyr                                                             118" Goods, 144"V x 118"H Repeat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</si>
</sst>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41"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9"/>
      <color indexed="10"/>
      <name val="Arial"/>
      <family val="2"/>
    </font>
    <font>
      <sz val="12"/>
      <name val="Arial"/>
      <family val="2"/>
    </font>
    <font>
      <b/>
      <sz val="11"/>
      <color indexed="8"/>
      <name val="Arial"/>
      <family val="2"/>
    </font>
    <font>
      <sz val="9"/>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bottom style="double">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45">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3" xfId="0" applyFont="1" applyFill="1" applyBorder="1" applyAlignment="1">
      <alignment horizontal="center"/>
    </xf>
    <xf numFmtId="44" fontId="5" fillId="2" borderId="3" xfId="1"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0" fontId="7" fillId="0" borderId="5" xfId="0" applyFont="1" applyBorder="1" applyAlignment="1">
      <alignment horizontal="center"/>
    </xf>
    <xf numFmtId="164" fontId="5" fillId="0" borderId="5" xfId="0" applyNumberFormat="1" applyFont="1" applyBorder="1" applyAlignment="1">
      <alignment horizontal="center"/>
    </xf>
    <xf numFmtId="164" fontId="8" fillId="0" borderId="6" xfId="1" applyNumberFormat="1" applyFont="1" applyFill="1" applyBorder="1"/>
    <xf numFmtId="0" fontId="20" fillId="0" borderId="7"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8" xfId="0" applyFont="1" applyFill="1" applyBorder="1" applyAlignment="1">
      <alignment horizontal="center"/>
    </xf>
    <xf numFmtId="0" fontId="5" fillId="2" borderId="9"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10"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0" fontId="1" fillId="0" borderId="2"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3" xfId="0" applyFont="1" applyBorder="1" applyAlignment="1">
      <alignment horizontal="center" wrapText="1"/>
    </xf>
    <xf numFmtId="164" fontId="1" fillId="0" borderId="1" xfId="1" applyNumberFormat="1" applyFont="1" applyFill="1" applyBorder="1" applyAlignment="1">
      <alignment horizontal="center"/>
    </xf>
    <xf numFmtId="164" fontId="1" fillId="0" borderId="1" xfId="1" applyNumberFormat="1" applyFont="1" applyFill="1" applyBorder="1"/>
    <xf numFmtId="44" fontId="1" fillId="0" borderId="0" xfId="1" applyFont="1" applyFill="1" applyBorder="1"/>
    <xf numFmtId="0" fontId="1" fillId="0" borderId="2" xfId="0" applyFont="1" applyBorder="1" applyAlignment="1">
      <alignment horizontal="center" wrapText="1"/>
    </xf>
    <xf numFmtId="164" fontId="1" fillId="0" borderId="2" xfId="1" applyNumberFormat="1" applyFont="1" applyFill="1" applyBorder="1" applyAlignment="1">
      <alignment horizontal="center"/>
    </xf>
    <xf numFmtId="164" fontId="1" fillId="0" borderId="2" xfId="1" applyNumberFormat="1" applyFont="1" applyFill="1" applyBorder="1"/>
    <xf numFmtId="0" fontId="1" fillId="0" borderId="0" xfId="0" applyFont="1" applyAlignment="1">
      <alignment horizontal="center"/>
    </xf>
    <xf numFmtId="0" fontId="1" fillId="0" borderId="3" xfId="0" applyFont="1" applyBorder="1" applyAlignment="1">
      <alignment horizontal="center"/>
    </xf>
    <xf numFmtId="164" fontId="1" fillId="0" borderId="3" xfId="1" applyNumberFormat="1" applyFont="1" applyFill="1" applyBorder="1" applyAlignment="1">
      <alignment horizontal="center"/>
    </xf>
    <xf numFmtId="164" fontId="1" fillId="0" borderId="3" xfId="1" applyNumberFormat="1" applyFont="1" applyFill="1" applyBorder="1"/>
    <xf numFmtId="0" fontId="1" fillId="0" borderId="23" xfId="0" applyFont="1" applyBorder="1" applyAlignment="1">
      <alignment horizontal="center"/>
    </xf>
    <xf numFmtId="0" fontId="1" fillId="0" borderId="23" xfId="0" applyFont="1" applyBorder="1" applyAlignment="1">
      <alignment horizontal="center" wrapText="1"/>
    </xf>
    <xf numFmtId="44" fontId="4" fillId="4" borderId="0" xfId="1" applyFont="1" applyFill="1"/>
    <xf numFmtId="44" fontId="4" fillId="0" borderId="0" xfId="1" applyFont="1" applyFill="1"/>
    <xf numFmtId="44" fontId="5" fillId="0" borderId="0" xfId="0" applyNumberFormat="1" applyFont="1"/>
    <xf numFmtId="44" fontId="37" fillId="0" borderId="0" xfId="0" applyNumberFormat="1" applyFont="1"/>
    <xf numFmtId="44" fontId="31" fillId="0" borderId="0" xfId="1" applyFont="1" applyFill="1" applyBorder="1" applyAlignment="1">
      <alignment horizontal="center"/>
    </xf>
    <xf numFmtId="44" fontId="31" fillId="0" borderId="0" xfId="1" applyFont="1" applyFill="1" applyBorder="1"/>
    <xf numFmtId="44" fontId="1" fillId="0" borderId="0" xfId="1" applyFont="1" applyFill="1" applyBorder="1" applyAlignment="1">
      <alignment horizontal="center"/>
    </xf>
    <xf numFmtId="0" fontId="18" fillId="0" borderId="0" xfId="0" applyFont="1" applyAlignment="1">
      <alignment horizontal="left"/>
    </xf>
    <xf numFmtId="0" fontId="14" fillId="0" borderId="0" xfId="0" applyFont="1" applyAlignment="1">
      <alignment horizontal="center"/>
    </xf>
    <xf numFmtId="0" fontId="38" fillId="0" borderId="0" xfId="0" applyFont="1" applyAlignment="1">
      <alignment horizontal="center"/>
    </xf>
    <xf numFmtId="44" fontId="38" fillId="0" borderId="0" xfId="1" applyFont="1" applyFill="1" applyBorder="1" applyAlignment="1">
      <alignment horizontal="center"/>
    </xf>
    <xf numFmtId="44" fontId="38" fillId="0" borderId="24" xfId="1" applyFont="1" applyFill="1" applyBorder="1" applyAlignment="1">
      <alignment horizontal="center"/>
    </xf>
    <xf numFmtId="0" fontId="1" fillId="0" borderId="25" xfId="0" applyFont="1" applyBorder="1" applyAlignment="1">
      <alignment horizontal="center"/>
    </xf>
    <xf numFmtId="0" fontId="1" fillId="0" borderId="25" xfId="0" applyFont="1" applyBorder="1" applyAlignment="1">
      <alignment horizontal="center" wrapText="1"/>
    </xf>
    <xf numFmtId="164" fontId="1" fillId="0" borderId="25" xfId="1" applyNumberFormat="1" applyFont="1" applyFill="1" applyBorder="1" applyAlignment="1">
      <alignment horizontal="center"/>
    </xf>
    <xf numFmtId="164" fontId="1" fillId="0" borderId="25" xfId="1" applyNumberFormat="1" applyFont="1" applyFill="1" applyBorder="1"/>
    <xf numFmtId="44" fontId="4" fillId="0" borderId="0" xfId="1" applyFont="1"/>
    <xf numFmtId="0" fontId="16" fillId="0" borderId="0" xfId="0" applyFont="1" applyAlignment="1">
      <alignment horizontal="center"/>
    </xf>
    <xf numFmtId="0" fontId="1" fillId="0" borderId="0" xfId="0" applyFont="1" applyAlignment="1">
      <alignment horizontal="center" wrapText="1"/>
    </xf>
    <xf numFmtId="0" fontId="40" fillId="0" borderId="0" xfId="0" applyFont="1" applyAlignment="1">
      <alignment horizontal="left"/>
    </xf>
    <xf numFmtId="164" fontId="1" fillId="0" borderId="23" xfId="1" applyNumberFormat="1" applyFont="1" applyFill="1" applyBorder="1" applyAlignment="1">
      <alignment horizontal="center"/>
    </xf>
    <xf numFmtId="164" fontId="1" fillId="0" borderId="23" xfId="1" applyNumberFormat="1" applyFont="1" applyFill="1" applyBorder="1"/>
    <xf numFmtId="0" fontId="31" fillId="0" borderId="1" xfId="0" applyFont="1" applyBorder="1" applyAlignment="1">
      <alignment horizontal="center"/>
    </xf>
    <xf numFmtId="0" fontId="1" fillId="0" borderId="3" xfId="0" applyFont="1" applyBorder="1" applyAlignment="1">
      <alignment horizontal="center"/>
    </xf>
    <xf numFmtId="0" fontId="0" fillId="0" borderId="3" xfId="0" applyBorder="1" applyAlignment="1">
      <alignment horizontal="center"/>
    </xf>
    <xf numFmtId="0" fontId="30" fillId="0" borderId="0" xfId="0" applyFont="1" applyAlignment="1">
      <alignment horizontal="left" wrapText="1"/>
    </xf>
    <xf numFmtId="0" fontId="0" fillId="0" borderId="0" xfId="0" applyAlignment="1">
      <alignment wrapText="1"/>
    </xf>
    <xf numFmtId="0" fontId="16" fillId="0" borderId="0" xfId="0" applyFont="1" applyAlignment="1">
      <alignment horizontal="left" wrapText="1" indent="1"/>
    </xf>
    <xf numFmtId="0" fontId="8" fillId="0" borderId="0" xfId="0" applyFont="1" applyAlignment="1">
      <alignment horizontal="left" wrapText="1" indent="1"/>
    </xf>
    <xf numFmtId="0" fontId="9" fillId="0" borderId="0" xfId="0" applyFont="1" applyAlignment="1">
      <alignment horizontal="left" vertical="top" wrapText="1"/>
    </xf>
    <xf numFmtId="0" fontId="7" fillId="0" borderId="0" xfId="0" applyFont="1" applyAlignment="1">
      <alignment wrapText="1"/>
    </xf>
    <xf numFmtId="0" fontId="7" fillId="0" borderId="12" xfId="0" applyFont="1" applyBorder="1" applyAlignment="1">
      <alignment horizontal="center"/>
    </xf>
    <xf numFmtId="0" fontId="0" fillId="0" borderId="13" xfId="0" applyBorder="1"/>
    <xf numFmtId="0" fontId="0" fillId="0" borderId="14" xfId="0" applyBorder="1"/>
    <xf numFmtId="165" fontId="2" fillId="0" borderId="11" xfId="0" applyNumberFormat="1" applyFont="1" applyBorder="1" applyAlignment="1">
      <alignment horizontal="left" wrapText="1"/>
    </xf>
    <xf numFmtId="0" fontId="0" fillId="0" borderId="11" xfId="0" applyBorder="1" applyAlignment="1">
      <alignment wrapText="1"/>
    </xf>
    <xf numFmtId="0" fontId="39" fillId="0" borderId="15" xfId="0" applyFont="1" applyBorder="1" applyAlignment="1">
      <alignment horizontal="center"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8" fillId="0" borderId="0" xfId="0" applyFont="1" applyAlignment="1">
      <alignment horizontal="center"/>
    </xf>
    <xf numFmtId="0" fontId="8" fillId="0" borderId="11" xfId="0" applyFont="1" applyBorder="1" applyAlignment="1">
      <alignment horizontal="center"/>
    </xf>
    <xf numFmtId="0" fontId="5" fillId="2" borderId="8" xfId="0" applyFont="1" applyFill="1" applyBorder="1" applyAlignment="1">
      <alignment horizontal="center" wrapText="1"/>
    </xf>
    <xf numFmtId="0" fontId="0" fillId="0" borderId="9" xfId="0" applyBorder="1" applyAlignment="1">
      <alignment horizontal="center" wrapText="1"/>
    </xf>
    <xf numFmtId="0" fontId="31" fillId="0" borderId="0" xfId="0" applyFont="1" applyAlignment="1">
      <alignment wrapText="1"/>
    </xf>
    <xf numFmtId="0" fontId="1" fillId="0" borderId="2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2918154</xdr:colOff>
      <xdr:row>0</xdr:row>
      <xdr:rowOff>0</xdr:rowOff>
    </xdr:from>
    <xdr:to>
      <xdr:col>11</xdr:col>
      <xdr:colOff>68580</xdr:colOff>
      <xdr:row>2</xdr:row>
      <xdr:rowOff>171208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1379" y="0"/>
          <a:ext cx="3713151" cy="666508"/>
        </a:xfrm>
        <a:prstGeom prst="rect">
          <a:avLst/>
        </a:prstGeom>
      </xdr:spPr>
    </xdr:pic>
    <xdr:clientData/>
  </xdr:twoCellAnchor>
  <xdr:twoCellAnchor editAs="oneCell">
    <xdr:from>
      <xdr:col>7</xdr:col>
      <xdr:colOff>70179</xdr:colOff>
      <xdr:row>3</xdr:row>
      <xdr:rowOff>38100</xdr:rowOff>
    </xdr:from>
    <xdr:to>
      <xdr:col>7</xdr:col>
      <xdr:colOff>775029</xdr:colOff>
      <xdr:row>6</xdr:row>
      <xdr:rowOff>145596</xdr:rowOff>
    </xdr:to>
    <xdr:pic>
      <xdr:nvPicPr>
        <xdr:cNvPr id="2" name="Picture 2">
          <a:extLst>
            <a:ext uri="{FF2B5EF4-FFF2-40B4-BE49-F238E27FC236}">
              <a16:creationId xmlns:a16="http://schemas.microsoft.com/office/drawing/2014/main" id="{765DD982-C105-4028-8552-B17C80E479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3779" y="781050"/>
          <a:ext cx="704850" cy="72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237547</xdr:colOff>
      <xdr:row>3</xdr:row>
      <xdr:rowOff>228600</xdr:rowOff>
    </xdr:from>
    <xdr:to>
      <xdr:col>9</xdr:col>
      <xdr:colOff>604940</xdr:colOff>
      <xdr:row>6</xdr:row>
      <xdr:rowOff>78921</xdr:rowOff>
    </xdr:to>
    <xdr:pic>
      <xdr:nvPicPr>
        <xdr:cNvPr id="3" name="Picture 1">
          <a:extLst>
            <a:ext uri="{FF2B5EF4-FFF2-40B4-BE49-F238E27FC236}">
              <a16:creationId xmlns:a16="http://schemas.microsoft.com/office/drawing/2014/main" id="{1ED1978B-74A4-4E2B-97AB-8450A96F60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9347" y="971550"/>
          <a:ext cx="1205593" cy="469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181757</xdr:colOff>
      <xdr:row>3</xdr:row>
      <xdr:rowOff>66675</xdr:rowOff>
    </xdr:from>
    <xdr:to>
      <xdr:col>10</xdr:col>
      <xdr:colOff>991382</xdr:colOff>
      <xdr:row>6</xdr:row>
      <xdr:rowOff>202746</xdr:rowOff>
    </xdr:to>
    <xdr:pic>
      <xdr:nvPicPr>
        <xdr:cNvPr id="5" name="Picture 2">
          <a:extLst>
            <a:ext uri="{FF2B5EF4-FFF2-40B4-BE49-F238E27FC236}">
              <a16:creationId xmlns:a16="http://schemas.microsoft.com/office/drawing/2014/main" id="{0AE91C0B-1CD7-4081-8E8C-CE51B314496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9957" y="809625"/>
          <a:ext cx="809625"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W260"/>
  <sheetViews>
    <sheetView tabSelected="1" zoomScale="70" zoomScaleNormal="70" zoomScaleSheetLayoutView="100" workbookViewId="0">
      <selection activeCell="E11" sqref="E11"/>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4" max="16" width="10.7109375" customWidth="1"/>
    <col min="17" max="18" width="10" bestFit="1" customWidth="1"/>
    <col min="19" max="20" width="12.7109375" customWidth="1"/>
  </cols>
  <sheetData>
    <row r="1" spans="1:15" ht="20.100000000000001" customHeight="1" x14ac:dyDescent="0.3">
      <c r="A1" s="12" t="s">
        <v>135</v>
      </c>
      <c r="B1" s="127">
        <v>45911</v>
      </c>
      <c r="C1" s="128"/>
      <c r="D1" s="128"/>
      <c r="E1" s="128"/>
      <c r="F1" s="54" t="s">
        <v>41</v>
      </c>
      <c r="G1" s="70" t="s">
        <v>162</v>
      </c>
      <c r="H1"/>
    </row>
    <row r="2" spans="1:15" ht="20.100000000000001" customHeight="1" x14ac:dyDescent="0.25">
      <c r="A2" s="10" t="s">
        <v>44</v>
      </c>
      <c r="B2" s="12"/>
      <c r="C2" s="12"/>
      <c r="D2" s="11"/>
      <c r="E2" s="11"/>
      <c r="G2" s="120" t="s">
        <v>174</v>
      </c>
      <c r="H2" s="11"/>
    </row>
    <row r="3" spans="1:15" s="21" customFormat="1" ht="20.100000000000001" customHeight="1" x14ac:dyDescent="0.3">
      <c r="A3" s="10" t="s">
        <v>22</v>
      </c>
      <c r="B3" s="11"/>
      <c r="C3" s="10"/>
      <c r="D3" s="11"/>
      <c r="E3" s="54"/>
      <c r="F3" s="54" t="s">
        <v>2</v>
      </c>
      <c r="G3" s="121"/>
      <c r="H3" s="19"/>
      <c r="I3" s="20"/>
      <c r="J3" s="20"/>
    </row>
    <row r="4" spans="1:15" s="21" customFormat="1" ht="20.100000000000001" customHeight="1" x14ac:dyDescent="0.3">
      <c r="A4" s="10" t="s">
        <v>23</v>
      </c>
      <c r="B4" s="11"/>
      <c r="C4" s="11"/>
      <c r="D4" s="11"/>
      <c r="E4" s="57"/>
      <c r="F4" s="57"/>
      <c r="G4" s="70" t="s">
        <v>149</v>
      </c>
      <c r="H4" s="19"/>
      <c r="I4" s="20"/>
      <c r="J4" s="20"/>
    </row>
    <row r="5" spans="1:15" s="21" customFormat="1" ht="10.15" customHeight="1" x14ac:dyDescent="0.3">
      <c r="A5" s="10"/>
      <c r="B5" s="11"/>
      <c r="C5" s="11"/>
      <c r="D5" s="11"/>
      <c r="E5" s="57"/>
      <c r="H5" s="19"/>
      <c r="I5" s="20"/>
      <c r="J5" s="20"/>
    </row>
    <row r="6" spans="1:15" s="21" customFormat="1" ht="20.100000000000001" customHeight="1" x14ac:dyDescent="0.3">
      <c r="B6" s="20"/>
      <c r="C6" s="20"/>
      <c r="D6" s="20"/>
      <c r="E6" s="20"/>
      <c r="F6" s="54" t="s">
        <v>114</v>
      </c>
      <c r="G6" s="70" t="s">
        <v>152</v>
      </c>
      <c r="H6" s="19"/>
      <c r="I6" s="20"/>
      <c r="J6" s="20"/>
    </row>
    <row r="7" spans="1:15" s="21" customFormat="1" ht="20.100000000000001" customHeight="1" x14ac:dyDescent="0.3">
      <c r="A7" s="20"/>
      <c r="B7" s="20"/>
      <c r="C7" s="20"/>
      <c r="D7" s="20"/>
      <c r="E7" s="54"/>
      <c r="F7" s="54" t="s">
        <v>40</v>
      </c>
      <c r="G7" s="71" t="s">
        <v>150</v>
      </c>
      <c r="H7" s="20"/>
      <c r="I7" s="20"/>
      <c r="J7" s="20"/>
    </row>
    <row r="8" spans="1:15" ht="20.100000000000001" customHeight="1" x14ac:dyDescent="0.3">
      <c r="A8" s="10"/>
      <c r="D8" s="13"/>
      <c r="E8" s="54"/>
      <c r="F8" s="54"/>
      <c r="G8" s="72" t="s">
        <v>151</v>
      </c>
      <c r="H8" s="1"/>
    </row>
    <row r="9" spans="1:15" ht="10.15" customHeight="1" x14ac:dyDescent="0.25">
      <c r="A9" s="10"/>
      <c r="D9" s="13"/>
      <c r="E9" s="13"/>
      <c r="F9" s="69"/>
      <c r="G9" s="71"/>
      <c r="H9" s="1"/>
    </row>
    <row r="10" spans="1:15" s="21" customFormat="1" ht="20.100000000000001" customHeight="1" x14ac:dyDescent="0.3">
      <c r="A10" s="20"/>
      <c r="B10" s="20"/>
      <c r="C10" s="20"/>
      <c r="D10" s="20"/>
      <c r="E10" s="54"/>
      <c r="F10" s="54" t="s">
        <v>13</v>
      </c>
      <c r="G10" s="71" t="s">
        <v>26</v>
      </c>
      <c r="H10" s="20"/>
      <c r="I10" s="20"/>
      <c r="J10" s="20"/>
    </row>
    <row r="11" spans="1:15" ht="20.100000000000001" customHeight="1" x14ac:dyDescent="0.25">
      <c r="A11" s="10"/>
      <c r="D11" s="13"/>
      <c r="E11" s="54"/>
      <c r="F11"/>
      <c r="G11" s="71" t="s">
        <v>27</v>
      </c>
      <c r="H11" s="137" t="s">
        <v>115</v>
      </c>
      <c r="I11" s="137"/>
      <c r="M11" s="73" t="s">
        <v>116</v>
      </c>
    </row>
    <row r="12" spans="1:15" ht="20.100000000000001" customHeight="1" x14ac:dyDescent="0.3">
      <c r="A12" s="10"/>
      <c r="D12" s="13"/>
      <c r="E12" s="54"/>
      <c r="F12" s="110" t="s">
        <v>173</v>
      </c>
      <c r="G12" s="72" t="s">
        <v>28</v>
      </c>
      <c r="H12" s="138"/>
      <c r="I12" s="138"/>
    </row>
    <row r="13" spans="1:15" ht="15" customHeight="1" x14ac:dyDescent="0.35">
      <c r="A13" s="14"/>
      <c r="B13" s="14"/>
      <c r="C13" s="14"/>
      <c r="D13" s="11"/>
      <c r="E13" s="11"/>
      <c r="F13" s="20"/>
      <c r="G13" s="34"/>
      <c r="M13" s="15" t="s">
        <v>171</v>
      </c>
      <c r="N13" s="15" t="s">
        <v>33</v>
      </c>
    </row>
    <row r="14" spans="1:15" s="16" customFormat="1" ht="14.45" customHeight="1" x14ac:dyDescent="0.2">
      <c r="A14" s="26"/>
      <c r="B14" s="26"/>
      <c r="C14" s="55"/>
      <c r="D14" s="139" t="s">
        <v>42</v>
      </c>
      <c r="E14" s="140"/>
      <c r="F14" s="56"/>
      <c r="G14" s="26" t="s">
        <v>14</v>
      </c>
      <c r="H14" s="26" t="s">
        <v>15</v>
      </c>
      <c r="I14" s="26" t="s">
        <v>16</v>
      </c>
      <c r="J14" s="27" t="s">
        <v>17</v>
      </c>
      <c r="K14" s="27" t="s">
        <v>17</v>
      </c>
      <c r="L14" s="15"/>
      <c r="M14" s="15" t="s">
        <v>30</v>
      </c>
      <c r="N14" s="15" t="s">
        <v>32</v>
      </c>
    </row>
    <row r="15" spans="1:15" s="16" customFormat="1" ht="24.95" customHeight="1" thickBot="1" x14ac:dyDescent="0.25">
      <c r="A15" s="28" t="s">
        <v>0</v>
      </c>
      <c r="B15" s="28" t="s">
        <v>3</v>
      </c>
      <c r="C15" s="28" t="s">
        <v>34</v>
      </c>
      <c r="D15" s="68" t="s">
        <v>112</v>
      </c>
      <c r="E15" s="68" t="s">
        <v>113</v>
      </c>
      <c r="F15" s="29" t="s">
        <v>1</v>
      </c>
      <c r="G15" s="28" t="s">
        <v>18</v>
      </c>
      <c r="H15" s="28" t="s">
        <v>16</v>
      </c>
      <c r="I15" s="28" t="s">
        <v>19</v>
      </c>
      <c r="J15" s="28" t="s">
        <v>20</v>
      </c>
      <c r="K15" s="28" t="s">
        <v>19</v>
      </c>
      <c r="L15" s="15"/>
      <c r="M15" s="15" t="s">
        <v>31</v>
      </c>
      <c r="N15" s="49">
        <v>0.25</v>
      </c>
      <c r="O15" s="15" t="s">
        <v>19</v>
      </c>
    </row>
    <row r="16" spans="1:15" s="8" customFormat="1" ht="40.5" customHeight="1" thickTop="1" x14ac:dyDescent="0.2">
      <c r="A16" s="88">
        <v>72</v>
      </c>
      <c r="B16" s="80" t="s">
        <v>153</v>
      </c>
      <c r="C16" s="88" t="s">
        <v>155</v>
      </c>
      <c r="D16" s="78">
        <v>116</v>
      </c>
      <c r="E16" s="78">
        <v>86</v>
      </c>
      <c r="F16" s="79" t="s">
        <v>154</v>
      </c>
      <c r="G16" s="79" t="s">
        <v>192</v>
      </c>
      <c r="H16" s="115">
        <v>13.25</v>
      </c>
      <c r="I16" s="115">
        <f>H16*A16</f>
        <v>954</v>
      </c>
      <c r="J16" s="81">
        <v>92</v>
      </c>
      <c r="K16" s="82">
        <f t="shared" ref="K16:K18" si="0">J16*A16</f>
        <v>6624</v>
      </c>
      <c r="L16" s="83"/>
    </row>
    <row r="17" spans="1:23" s="8" customFormat="1" ht="40.15" customHeight="1" x14ac:dyDescent="0.2">
      <c r="A17" s="88">
        <v>72</v>
      </c>
      <c r="B17" s="80"/>
      <c r="C17" s="88"/>
      <c r="D17" s="88">
        <v>116</v>
      </c>
      <c r="E17" s="88">
        <v>86</v>
      </c>
      <c r="F17" s="80" t="s">
        <v>137</v>
      </c>
      <c r="G17" s="80" t="s">
        <v>160</v>
      </c>
      <c r="H17" s="88">
        <v>7.25</v>
      </c>
      <c r="I17" s="88">
        <f>H17*A17</f>
        <v>522</v>
      </c>
      <c r="J17" s="89">
        <v>78</v>
      </c>
      <c r="K17" s="90">
        <f t="shared" si="0"/>
        <v>5616</v>
      </c>
      <c r="L17" s="83"/>
    </row>
    <row r="18" spans="1:23" s="8" customFormat="1" ht="40.15" customHeight="1" x14ac:dyDescent="0.2">
      <c r="A18" s="88">
        <v>69</v>
      </c>
      <c r="B18" s="80"/>
      <c r="C18" s="88"/>
      <c r="D18" s="80">
        <v>116</v>
      </c>
      <c r="E18" s="80"/>
      <c r="F18" s="80" t="s">
        <v>163</v>
      </c>
      <c r="G18" s="80" t="s">
        <v>164</v>
      </c>
      <c r="H18" s="88"/>
      <c r="I18" s="88"/>
      <c r="J18" s="89">
        <v>474</v>
      </c>
      <c r="K18" s="90">
        <f t="shared" si="0"/>
        <v>32706</v>
      </c>
      <c r="L18" s="83"/>
    </row>
    <row r="19" spans="1:23" s="8" customFormat="1" ht="40.15" customHeight="1" thickBot="1" x14ac:dyDescent="0.25">
      <c r="A19" s="77">
        <v>3</v>
      </c>
      <c r="B19" s="84"/>
      <c r="C19" s="77" t="s">
        <v>175</v>
      </c>
      <c r="D19" s="84">
        <v>116</v>
      </c>
      <c r="E19" s="84"/>
      <c r="F19" s="84" t="s">
        <v>176</v>
      </c>
      <c r="G19" s="84" t="s">
        <v>164</v>
      </c>
      <c r="H19" s="77"/>
      <c r="I19" s="77"/>
      <c r="J19" s="85">
        <v>489</v>
      </c>
      <c r="K19" s="86">
        <f t="shared" ref="K19" si="1">J19*A19</f>
        <v>1467</v>
      </c>
      <c r="L19" s="83"/>
    </row>
    <row r="20" spans="1:23" s="8" customFormat="1" ht="40.15" customHeight="1" x14ac:dyDescent="0.2">
      <c r="A20" s="78">
        <v>102</v>
      </c>
      <c r="B20" s="79" t="s">
        <v>161</v>
      </c>
      <c r="C20" s="78" t="s">
        <v>156</v>
      </c>
      <c r="D20" s="78">
        <v>76</v>
      </c>
      <c r="E20" s="78">
        <v>86</v>
      </c>
      <c r="F20" s="79" t="s">
        <v>157</v>
      </c>
      <c r="G20" s="79" t="s">
        <v>192</v>
      </c>
      <c r="H20" s="115">
        <v>13.25</v>
      </c>
      <c r="I20" s="115">
        <f>H20*A20</f>
        <v>1351.5</v>
      </c>
      <c r="J20" s="81">
        <v>73.75</v>
      </c>
      <c r="K20" s="82">
        <f t="shared" ref="K20:K22" si="2">J20*A20</f>
        <v>7522.5</v>
      </c>
      <c r="L20" s="83"/>
    </row>
    <row r="21" spans="1:23" s="8" customFormat="1" ht="40.15" customHeight="1" x14ac:dyDescent="0.2">
      <c r="A21" s="88">
        <v>102</v>
      </c>
      <c r="B21" s="80"/>
      <c r="C21" s="88"/>
      <c r="D21" s="88">
        <v>76</v>
      </c>
      <c r="E21" s="88">
        <v>86</v>
      </c>
      <c r="F21" s="80" t="s">
        <v>158</v>
      </c>
      <c r="G21" s="80" t="s">
        <v>160</v>
      </c>
      <c r="H21" s="88">
        <v>5.75</v>
      </c>
      <c r="I21" s="88">
        <f>H21*A21</f>
        <v>586.5</v>
      </c>
      <c r="J21" s="89">
        <v>65.25</v>
      </c>
      <c r="K21" s="90">
        <f t="shared" si="2"/>
        <v>6655.5</v>
      </c>
      <c r="L21" s="83"/>
    </row>
    <row r="22" spans="1:23" s="8" customFormat="1" ht="40.15" customHeight="1" x14ac:dyDescent="0.2">
      <c r="A22" s="78">
        <v>98</v>
      </c>
      <c r="B22" s="79"/>
      <c r="C22" s="78"/>
      <c r="D22" s="79">
        <v>76</v>
      </c>
      <c r="E22" s="79"/>
      <c r="F22" s="80" t="s">
        <v>163</v>
      </c>
      <c r="G22" s="80" t="s">
        <v>164</v>
      </c>
      <c r="H22" s="78"/>
      <c r="I22" s="78"/>
      <c r="J22" s="81">
        <v>380</v>
      </c>
      <c r="K22" s="82">
        <f t="shared" si="2"/>
        <v>37240</v>
      </c>
      <c r="L22" s="83"/>
      <c r="V22" s="8" t="s">
        <v>180</v>
      </c>
      <c r="W22" s="112" t="s">
        <v>181</v>
      </c>
    </row>
    <row r="23" spans="1:23" s="8" customFormat="1" ht="40.15" customHeight="1" thickBot="1" x14ac:dyDescent="0.25">
      <c r="A23" s="77">
        <v>4</v>
      </c>
      <c r="B23" s="84"/>
      <c r="C23" s="77" t="s">
        <v>175</v>
      </c>
      <c r="D23" s="84">
        <v>76</v>
      </c>
      <c r="E23" s="84"/>
      <c r="F23" s="84" t="s">
        <v>176</v>
      </c>
      <c r="G23" s="84" t="s">
        <v>164</v>
      </c>
      <c r="H23" s="77"/>
      <c r="I23" s="77"/>
      <c r="J23" s="85">
        <v>409</v>
      </c>
      <c r="K23" s="86">
        <f t="shared" ref="K23" si="3">J23*A23</f>
        <v>1636</v>
      </c>
      <c r="L23" s="83"/>
      <c r="Q23" s="8" t="s">
        <v>187</v>
      </c>
      <c r="R23" s="8" t="s">
        <v>17</v>
      </c>
      <c r="V23" s="8" t="s">
        <v>182</v>
      </c>
      <c r="W23" s="8" t="s">
        <v>183</v>
      </c>
    </row>
    <row r="24" spans="1:23" s="8" customFormat="1" ht="60" customHeight="1" x14ac:dyDescent="0.2">
      <c r="A24" s="91">
        <v>138</v>
      </c>
      <c r="B24" s="92"/>
      <c r="C24" s="91" t="s">
        <v>159</v>
      </c>
      <c r="D24" s="91">
        <v>35</v>
      </c>
      <c r="E24" s="91">
        <v>59</v>
      </c>
      <c r="F24" s="92" t="s">
        <v>189</v>
      </c>
      <c r="G24" s="92" t="s">
        <v>190</v>
      </c>
      <c r="H24" s="91"/>
      <c r="I24" s="91"/>
      <c r="J24" s="113">
        <v>474</v>
      </c>
      <c r="K24" s="114">
        <f>J24*A24</f>
        <v>65412</v>
      </c>
      <c r="L24" s="83"/>
      <c r="M24" s="93">
        <f>55+10+10+10</f>
        <v>85</v>
      </c>
      <c r="N24" s="94">
        <f t="shared" ref="N24" si="4">SUM(M24/(1-$N$15))</f>
        <v>113.33333333333333</v>
      </c>
      <c r="O24" s="36">
        <f>A24*N24</f>
        <v>15640</v>
      </c>
      <c r="Q24" s="93">
        <f>355</f>
        <v>355</v>
      </c>
      <c r="R24" s="94">
        <f>SUM(Q24/(1-$S$24))</f>
        <v>473.33333333333331</v>
      </c>
      <c r="S24" s="49">
        <v>0.25</v>
      </c>
      <c r="V24" s="109">
        <v>446.75</v>
      </c>
      <c r="W24" s="109">
        <v>676</v>
      </c>
    </row>
    <row r="25" spans="1:23" s="8" customFormat="1" ht="60" customHeight="1" thickBot="1" x14ac:dyDescent="0.25">
      <c r="A25" s="77">
        <v>6</v>
      </c>
      <c r="B25" s="84"/>
      <c r="C25" s="77" t="s">
        <v>177</v>
      </c>
      <c r="D25" s="77">
        <v>35</v>
      </c>
      <c r="E25" s="77">
        <v>59</v>
      </c>
      <c r="F25" s="84" t="s">
        <v>191</v>
      </c>
      <c r="G25" s="84" t="s">
        <v>190</v>
      </c>
      <c r="H25" s="77"/>
      <c r="I25" s="77"/>
      <c r="J25" s="85">
        <v>1339</v>
      </c>
      <c r="K25" s="86">
        <f>J25*A25</f>
        <v>8034</v>
      </c>
      <c r="L25" s="83"/>
      <c r="M25" s="93">
        <f>55+10+10+10+25</f>
        <v>110</v>
      </c>
      <c r="N25" s="94">
        <f t="shared" ref="N25" si="5">SUM(M25/(1-$N$15))</f>
        <v>146.66666666666666</v>
      </c>
      <c r="O25" s="36">
        <f>A25*N25</f>
        <v>880</v>
      </c>
      <c r="Q25" s="93">
        <v>1044</v>
      </c>
      <c r="R25" s="94">
        <f>SUM(Q25/(1-$S$25))</f>
        <v>1338.4615384615383</v>
      </c>
      <c r="S25" s="49">
        <v>0.22</v>
      </c>
    </row>
    <row r="26" spans="1:23" s="8" customFormat="1" ht="40.15" customHeight="1" x14ac:dyDescent="0.2">
      <c r="A26" s="105">
        <v>3</v>
      </c>
      <c r="B26" s="142"/>
      <c r="C26" s="143"/>
      <c r="D26" s="143"/>
      <c r="E26" s="144"/>
      <c r="F26" s="106" t="s">
        <v>138</v>
      </c>
      <c r="G26" s="106"/>
      <c r="H26" s="142"/>
      <c r="I26" s="144"/>
      <c r="J26" s="107">
        <v>750</v>
      </c>
      <c r="K26" s="108">
        <f t="shared" ref="K26:K29" si="6">J26*A26</f>
        <v>2250</v>
      </c>
      <c r="L26" s="83"/>
      <c r="M26" s="8">
        <v>350</v>
      </c>
      <c r="P26" s="35"/>
      <c r="R26" s="35"/>
    </row>
    <row r="27" spans="1:23" s="8" customFormat="1" ht="40.15" customHeight="1" x14ac:dyDescent="0.2">
      <c r="A27" s="88">
        <v>1</v>
      </c>
      <c r="B27" s="116"/>
      <c r="C27" s="116"/>
      <c r="D27" s="116"/>
      <c r="E27" s="116"/>
      <c r="F27" s="80" t="s">
        <v>165</v>
      </c>
      <c r="G27" s="80"/>
      <c r="H27" s="116"/>
      <c r="I27" s="116"/>
      <c r="J27" s="89">
        <v>37750</v>
      </c>
      <c r="K27" s="90">
        <f t="shared" si="6"/>
        <v>37750</v>
      </c>
      <c r="L27" s="83"/>
      <c r="M27" s="8" t="s">
        <v>166</v>
      </c>
      <c r="N27" s="109">
        <v>21032</v>
      </c>
      <c r="O27" s="8" t="s">
        <v>167</v>
      </c>
      <c r="P27" s="36">
        <f>SUM(O24:O25)</f>
        <v>16520</v>
      </c>
      <c r="R27" s="35"/>
    </row>
    <row r="28" spans="1:23" s="8" customFormat="1" ht="40.15" customHeight="1" x14ac:dyDescent="0.2">
      <c r="A28" s="88">
        <v>3</v>
      </c>
      <c r="B28" s="116"/>
      <c r="C28" s="116"/>
      <c r="D28" s="116"/>
      <c r="E28" s="116"/>
      <c r="F28" s="80" t="s">
        <v>139</v>
      </c>
      <c r="G28" s="80" t="s">
        <v>172</v>
      </c>
      <c r="H28" s="116"/>
      <c r="I28" s="116"/>
      <c r="J28" s="89">
        <v>200</v>
      </c>
      <c r="K28" s="90">
        <f t="shared" si="6"/>
        <v>600</v>
      </c>
      <c r="L28" s="83"/>
      <c r="M28" s="36">
        <f>40*2*0.71</f>
        <v>56.8</v>
      </c>
      <c r="N28" s="36">
        <f>1*2*30</f>
        <v>60</v>
      </c>
      <c r="P28" s="35"/>
      <c r="R28" s="35"/>
      <c r="S28" s="95"/>
      <c r="T28" s="96"/>
    </row>
    <row r="29" spans="1:23" s="8" customFormat="1" ht="40.15" customHeight="1" thickBot="1" x14ac:dyDescent="0.25">
      <c r="A29" s="88">
        <v>3</v>
      </c>
      <c r="B29" s="116"/>
      <c r="C29" s="117"/>
      <c r="D29" s="117"/>
      <c r="E29" s="117"/>
      <c r="F29" s="80" t="s">
        <v>7</v>
      </c>
      <c r="G29" s="80" t="s">
        <v>172</v>
      </c>
      <c r="H29" s="116"/>
      <c r="I29" s="117"/>
      <c r="J29" s="89">
        <v>1250</v>
      </c>
      <c r="K29" s="90">
        <f t="shared" si="6"/>
        <v>3750</v>
      </c>
      <c r="L29" s="83"/>
      <c r="M29" s="36">
        <f>40*2*0.71</f>
        <v>56.8</v>
      </c>
      <c r="N29" s="35">
        <f>1*2*30*2</f>
        <v>120</v>
      </c>
      <c r="P29" s="35"/>
      <c r="R29" s="35"/>
      <c r="S29" s="95"/>
      <c r="T29" s="96"/>
    </row>
    <row r="30" spans="1:23" s="8" customFormat="1" ht="24.95" customHeight="1" thickBot="1" x14ac:dyDescent="0.25">
      <c r="A30" s="124"/>
      <c r="B30" s="125"/>
      <c r="C30" s="125"/>
      <c r="D30" s="125"/>
      <c r="E30" s="125"/>
      <c r="F30" s="125"/>
      <c r="G30" s="125"/>
      <c r="H30" s="125"/>
      <c r="I30" s="125"/>
      <c r="J30" s="125"/>
      <c r="K30" s="126"/>
      <c r="L30" s="4"/>
      <c r="M30" s="8" t="s">
        <v>168</v>
      </c>
      <c r="N30" s="8" t="s">
        <v>169</v>
      </c>
      <c r="O30" s="8" t="s">
        <v>170</v>
      </c>
      <c r="P30" s="35"/>
    </row>
    <row r="31" spans="1:23" s="8" customFormat="1" ht="34.700000000000003" customHeight="1" thickTop="1" x14ac:dyDescent="0.2">
      <c r="A31" s="33" t="s">
        <v>184</v>
      </c>
      <c r="B31" s="30"/>
      <c r="C31" s="30"/>
      <c r="D31" s="30"/>
      <c r="E31" s="30"/>
      <c r="F31" s="30"/>
      <c r="G31" s="30"/>
      <c r="H31" s="30"/>
      <c r="I31" s="30"/>
      <c r="J31" s="31"/>
      <c r="K31" s="32">
        <f>SUM(K16:K30)</f>
        <v>217263</v>
      </c>
      <c r="L31" s="17"/>
      <c r="M31" s="8" t="s">
        <v>186</v>
      </c>
      <c r="P31" s="36">
        <f>SUM(M29:N29)*7</f>
        <v>1237.6000000000001</v>
      </c>
    </row>
    <row r="32" spans="1:23" ht="24.95" customHeight="1" x14ac:dyDescent="0.2">
      <c r="A32" s="2"/>
      <c r="B32" s="2"/>
      <c r="C32" s="2"/>
      <c r="D32" s="2"/>
      <c r="E32" s="2"/>
      <c r="F32" s="2"/>
      <c r="G32" s="2"/>
      <c r="H32" s="2"/>
      <c r="I32" s="2"/>
      <c r="J32" s="3"/>
      <c r="K32" s="4"/>
      <c r="L32" s="7"/>
    </row>
    <row r="33" spans="1:12" s="8" customFormat="1" ht="20.100000000000001" customHeight="1" x14ac:dyDescent="0.2">
      <c r="A33" s="87"/>
      <c r="B33" s="118" t="s">
        <v>148</v>
      </c>
      <c r="C33" s="141"/>
      <c r="D33" s="141"/>
      <c r="E33" s="141"/>
      <c r="F33" s="141"/>
      <c r="G33" s="141"/>
      <c r="H33" s="141"/>
      <c r="I33" s="141"/>
      <c r="J33" s="141"/>
      <c r="K33" s="141"/>
      <c r="L33" s="18"/>
    </row>
    <row r="34" spans="1:12" ht="20.100000000000001" customHeight="1" x14ac:dyDescent="0.2">
      <c r="A34" s="87"/>
      <c r="B34" s="118"/>
      <c r="C34" s="141"/>
      <c r="D34" s="141"/>
      <c r="E34" s="141"/>
      <c r="F34" s="141"/>
      <c r="G34" s="141"/>
      <c r="H34" s="141"/>
      <c r="I34" s="141"/>
      <c r="J34" s="141"/>
      <c r="K34" s="141"/>
      <c r="L34" s="75"/>
    </row>
    <row r="35" spans="1:12" ht="20.100000000000001" customHeight="1" x14ac:dyDescent="0.2">
      <c r="A35" s="87"/>
      <c r="B35" s="141"/>
      <c r="C35" s="141"/>
      <c r="D35" s="141"/>
      <c r="E35" s="141"/>
      <c r="F35" s="141"/>
      <c r="G35" s="141"/>
      <c r="H35" s="141"/>
      <c r="I35" s="141"/>
      <c r="J35" s="141"/>
      <c r="K35" s="141"/>
      <c r="L35" s="75"/>
    </row>
    <row r="36" spans="1:12" ht="20.100000000000001" customHeight="1" thickBot="1" x14ac:dyDescent="0.25">
      <c r="A36" s="87"/>
      <c r="B36" s="63"/>
      <c r="C36" s="63"/>
      <c r="D36" s="63"/>
      <c r="E36" s="63"/>
      <c r="F36" s="63"/>
      <c r="G36" s="63"/>
      <c r="H36" s="63"/>
      <c r="I36" s="63"/>
      <c r="J36" s="63"/>
      <c r="K36" s="63"/>
      <c r="L36" s="75"/>
    </row>
    <row r="37" spans="1:12" ht="20.100000000000001" customHeight="1" x14ac:dyDescent="0.2">
      <c r="A37" s="129" t="s">
        <v>136</v>
      </c>
      <c r="B37" s="130"/>
      <c r="C37" s="130"/>
      <c r="D37" s="130"/>
      <c r="E37" s="130"/>
      <c r="F37" s="130"/>
      <c r="G37" s="130"/>
      <c r="H37" s="130"/>
      <c r="I37" s="130"/>
      <c r="J37" s="130"/>
      <c r="K37" s="131"/>
      <c r="L37" s="7"/>
    </row>
    <row r="38" spans="1:12" s="8" customFormat="1" ht="24.95" customHeight="1" x14ac:dyDescent="0.2">
      <c r="A38" s="132"/>
      <c r="B38" s="119"/>
      <c r="C38" s="119"/>
      <c r="D38" s="119"/>
      <c r="E38" s="119"/>
      <c r="F38" s="119"/>
      <c r="G38" s="119"/>
      <c r="H38" s="119"/>
      <c r="I38" s="119"/>
      <c r="J38" s="119"/>
      <c r="K38" s="133"/>
      <c r="L38" s="7"/>
    </row>
    <row r="39" spans="1:12" s="8" customFormat="1" ht="24.95" customHeight="1" x14ac:dyDescent="0.2">
      <c r="A39" s="132"/>
      <c r="B39" s="119"/>
      <c r="C39" s="119"/>
      <c r="D39" s="119"/>
      <c r="E39" s="119"/>
      <c r="F39" s="119"/>
      <c r="G39" s="119"/>
      <c r="H39" s="119"/>
      <c r="I39" s="119"/>
      <c r="J39" s="119"/>
      <c r="K39" s="133"/>
      <c r="L39" s="7"/>
    </row>
    <row r="40" spans="1:12" s="8" customFormat="1" ht="24.95" customHeight="1" x14ac:dyDescent="0.2">
      <c r="A40" s="132"/>
      <c r="B40" s="119"/>
      <c r="C40" s="119"/>
      <c r="D40" s="119"/>
      <c r="E40" s="119"/>
      <c r="F40" s="119"/>
      <c r="G40" s="119"/>
      <c r="H40" s="119"/>
      <c r="I40" s="119"/>
      <c r="J40" s="119"/>
      <c r="K40" s="133"/>
      <c r="L40" s="7"/>
    </row>
    <row r="41" spans="1:12" ht="24.95" customHeight="1" x14ac:dyDescent="0.2">
      <c r="A41" s="132"/>
      <c r="B41" s="119"/>
      <c r="C41" s="119"/>
      <c r="D41" s="119"/>
      <c r="E41" s="119"/>
      <c r="F41" s="119"/>
      <c r="G41" s="119"/>
      <c r="H41" s="119"/>
      <c r="I41" s="119"/>
      <c r="J41" s="119"/>
      <c r="K41" s="133"/>
      <c r="L41" s="7"/>
    </row>
    <row r="42" spans="1:12" ht="24.95" customHeight="1" thickBot="1" x14ac:dyDescent="0.25">
      <c r="A42" s="134"/>
      <c r="B42" s="135"/>
      <c r="C42" s="135"/>
      <c r="D42" s="135"/>
      <c r="E42" s="135"/>
      <c r="F42" s="135"/>
      <c r="G42" s="135"/>
      <c r="H42" s="135"/>
      <c r="I42" s="135"/>
      <c r="J42" s="135"/>
      <c r="K42" s="136"/>
      <c r="L42" s="7"/>
    </row>
    <row r="43" spans="1:12" ht="15" customHeight="1" x14ac:dyDescent="0.2">
      <c r="A43" s="2"/>
      <c r="B43" s="2"/>
      <c r="C43" s="2"/>
      <c r="D43" s="2"/>
      <c r="E43" s="2"/>
      <c r="F43" s="2"/>
      <c r="G43" s="2"/>
      <c r="H43" s="2"/>
      <c r="I43" s="2"/>
      <c r="J43" s="3"/>
      <c r="K43" s="4"/>
      <c r="L43" s="7"/>
    </row>
    <row r="44" spans="1:12" ht="24.95" customHeight="1" x14ac:dyDescent="0.25">
      <c r="A44" s="2"/>
      <c r="B44" s="58" t="s">
        <v>43</v>
      </c>
      <c r="C44" s="59"/>
      <c r="D44" s="59"/>
      <c r="E44" s="59"/>
      <c r="F44" s="59"/>
      <c r="G44" s="59"/>
      <c r="H44" s="59"/>
      <c r="I44" s="59"/>
      <c r="J44" s="60"/>
      <c r="K44" s="61"/>
      <c r="L44" s="7"/>
    </row>
    <row r="45" spans="1:12" ht="24.95" customHeight="1" x14ac:dyDescent="0.25">
      <c r="A45" s="87"/>
      <c r="B45" s="58" t="s">
        <v>178</v>
      </c>
      <c r="C45" s="59"/>
      <c r="D45" s="59"/>
      <c r="E45" s="59"/>
      <c r="F45" s="59"/>
      <c r="G45" s="59"/>
      <c r="H45" s="59"/>
      <c r="I45" s="59"/>
      <c r="J45" s="97"/>
      <c r="K45" s="98"/>
      <c r="L45" s="75"/>
    </row>
    <row r="46" spans="1:12" ht="24.95" customHeight="1" x14ac:dyDescent="0.25">
      <c r="A46" s="87"/>
      <c r="B46" s="58" t="s">
        <v>179</v>
      </c>
      <c r="C46" s="59"/>
      <c r="D46" s="59"/>
      <c r="E46" s="59"/>
      <c r="F46" s="59"/>
      <c r="G46" s="59"/>
      <c r="H46" s="59"/>
      <c r="I46" s="59"/>
      <c r="J46" s="97"/>
      <c r="K46" s="98"/>
      <c r="L46" s="75"/>
    </row>
    <row r="47" spans="1:12" ht="20.100000000000001" customHeight="1" x14ac:dyDescent="0.2">
      <c r="A47" s="87"/>
      <c r="B47" s="118" t="s">
        <v>188</v>
      </c>
      <c r="C47" s="119"/>
      <c r="D47" s="119"/>
      <c r="E47" s="119"/>
      <c r="F47" s="119"/>
      <c r="G47" s="119"/>
      <c r="H47" s="119"/>
      <c r="I47" s="119"/>
      <c r="J47" s="119"/>
      <c r="K47" s="119"/>
      <c r="L47" s="75"/>
    </row>
    <row r="48" spans="1:12" ht="20.100000000000001" customHeight="1" x14ac:dyDescent="0.2">
      <c r="A48" s="87"/>
      <c r="B48" s="118"/>
      <c r="C48" s="119"/>
      <c r="D48" s="119"/>
      <c r="E48" s="119"/>
      <c r="F48" s="119"/>
      <c r="G48" s="119"/>
      <c r="H48" s="119"/>
      <c r="I48" s="119"/>
      <c r="J48" s="119"/>
      <c r="K48" s="119"/>
      <c r="L48" s="75"/>
    </row>
    <row r="49" spans="1:12" ht="20.100000000000001" customHeight="1" x14ac:dyDescent="0.2">
      <c r="A49" s="87"/>
      <c r="B49" s="119"/>
      <c r="C49" s="119"/>
      <c r="D49" s="119"/>
      <c r="E49" s="119"/>
      <c r="F49" s="119"/>
      <c r="G49" s="119"/>
      <c r="H49" s="119"/>
      <c r="I49" s="119"/>
      <c r="J49" s="119"/>
      <c r="K49" s="119"/>
      <c r="L49" s="75"/>
    </row>
    <row r="50" spans="1:12" ht="24.95" customHeight="1" x14ac:dyDescent="0.25">
      <c r="A50" s="87"/>
      <c r="B50" s="58" t="s">
        <v>193</v>
      </c>
      <c r="C50" s="59"/>
      <c r="D50" s="59"/>
      <c r="E50" s="59"/>
      <c r="F50" s="59"/>
      <c r="G50" s="59"/>
      <c r="H50" s="59"/>
      <c r="I50" s="59"/>
      <c r="J50" s="97"/>
      <c r="K50" s="98"/>
      <c r="L50" s="75"/>
    </row>
    <row r="51" spans="1:12" ht="15" customHeight="1" x14ac:dyDescent="0.2">
      <c r="A51" s="87"/>
      <c r="B51"/>
      <c r="C51" s="87"/>
      <c r="D51" s="87"/>
      <c r="E51" s="87"/>
      <c r="F51" s="87"/>
      <c r="G51" s="87"/>
      <c r="H51" s="87"/>
      <c r="I51" s="87"/>
      <c r="J51" s="99"/>
      <c r="K51" s="83"/>
      <c r="L51" s="75"/>
    </row>
    <row r="52" spans="1:12" ht="24.95" customHeight="1" x14ac:dyDescent="0.25">
      <c r="A52" s="87"/>
      <c r="B52" s="100" t="s">
        <v>140</v>
      </c>
      <c r="C52"/>
      <c r="D52" s="101"/>
      <c r="E52" s="101"/>
      <c r="F52" s="101" t="s">
        <v>141</v>
      </c>
      <c r="G52" s="101" t="s">
        <v>142</v>
      </c>
      <c r="H52" s="87"/>
      <c r="I52" s="87"/>
      <c r="J52" s="99"/>
      <c r="K52" s="83"/>
      <c r="L52" s="75"/>
    </row>
    <row r="53" spans="1:12" ht="40.15" customHeight="1" x14ac:dyDescent="0.2">
      <c r="A53" s="87"/>
      <c r="B53" s="87"/>
      <c r="C53" s="87"/>
      <c r="D53" s="87"/>
      <c r="E53" s="87"/>
      <c r="F53" s="111" t="s">
        <v>194</v>
      </c>
      <c r="G53" s="102">
        <f>SUM(I16,I20)</f>
        <v>2305.5</v>
      </c>
      <c r="H53" s="87"/>
      <c r="I53" s="87"/>
      <c r="J53" s="99"/>
      <c r="K53" s="83"/>
      <c r="L53" s="75"/>
    </row>
    <row r="54" spans="1:12" ht="40.15" customHeight="1" x14ac:dyDescent="0.2">
      <c r="A54" s="87"/>
      <c r="B54" s="87"/>
      <c r="C54" s="87"/>
      <c r="D54" s="87"/>
      <c r="E54" s="87"/>
      <c r="F54" s="111" t="s">
        <v>160</v>
      </c>
      <c r="G54" s="102">
        <f>SUM(I17,I21)</f>
        <v>1108.5</v>
      </c>
      <c r="H54" s="87"/>
      <c r="I54" s="87"/>
      <c r="J54" s="99"/>
      <c r="K54" s="83"/>
      <c r="L54" s="75"/>
    </row>
    <row r="55" spans="1:12" ht="24.95" customHeight="1" x14ac:dyDescent="0.2">
      <c r="A55" s="87"/>
      <c r="B55" s="87"/>
      <c r="C55" s="87"/>
      <c r="D55" s="87"/>
      <c r="E55" s="87"/>
      <c r="F55" s="102"/>
      <c r="G55" s="102"/>
      <c r="H55" s="87"/>
      <c r="I55" s="87"/>
      <c r="J55" s="99"/>
      <c r="K55" s="83"/>
      <c r="L55" s="75"/>
    </row>
    <row r="56" spans="1:12" ht="24.95" customHeight="1" x14ac:dyDescent="0.25">
      <c r="A56" s="87"/>
      <c r="B56" s="100" t="s">
        <v>143</v>
      </c>
      <c r="C56"/>
      <c r="D56" s="101"/>
      <c r="E56" s="101"/>
      <c r="F56" s="101" t="s">
        <v>144</v>
      </c>
      <c r="G56" s="101" t="s">
        <v>19</v>
      </c>
      <c r="H56" s="87"/>
      <c r="I56" s="87"/>
      <c r="J56" s="99"/>
      <c r="K56" s="83"/>
      <c r="L56" s="75"/>
    </row>
    <row r="57" spans="1:12" ht="24.95" customHeight="1" x14ac:dyDescent="0.2">
      <c r="A57" s="87"/>
      <c r="B57" s="87"/>
      <c r="C57" s="87"/>
      <c r="D57" s="87"/>
      <c r="E57" s="87"/>
      <c r="F57" s="102" t="s">
        <v>145</v>
      </c>
      <c r="G57" s="103">
        <f>SUM(K16:K25)</f>
        <v>172913</v>
      </c>
      <c r="H57" s="87"/>
      <c r="I57" s="87"/>
      <c r="J57" s="99"/>
      <c r="K57" s="83"/>
      <c r="L57" s="75"/>
    </row>
    <row r="58" spans="1:12" ht="24.95" customHeight="1" x14ac:dyDescent="0.2">
      <c r="A58" s="87"/>
      <c r="B58" s="87"/>
      <c r="C58" s="87"/>
      <c r="D58" s="87"/>
      <c r="E58" s="87"/>
      <c r="F58" s="102" t="s">
        <v>146</v>
      </c>
      <c r="G58" s="103">
        <f>SUM(K27)</f>
        <v>37750</v>
      </c>
      <c r="H58" s="87"/>
      <c r="I58" s="87"/>
      <c r="J58" s="99"/>
      <c r="K58" s="83"/>
      <c r="L58" s="75"/>
    </row>
    <row r="59" spans="1:12" ht="24.95" customHeight="1" thickBot="1" x14ac:dyDescent="0.25">
      <c r="A59" s="87"/>
      <c r="B59" s="87"/>
      <c r="C59" s="87"/>
      <c r="D59" s="87"/>
      <c r="E59" s="87"/>
      <c r="F59" s="102" t="s">
        <v>147</v>
      </c>
      <c r="G59" s="104">
        <f>SUM(K26,K28:K29)</f>
        <v>6600</v>
      </c>
      <c r="H59" s="87"/>
      <c r="I59" s="87"/>
      <c r="J59" s="99"/>
      <c r="K59" s="83"/>
      <c r="L59" s="75"/>
    </row>
    <row r="60" spans="1:12" ht="24.95" customHeight="1" thickTop="1" x14ac:dyDescent="0.2">
      <c r="A60" s="87"/>
      <c r="B60" s="87"/>
      <c r="C60" s="87"/>
      <c r="D60" s="87"/>
      <c r="E60" s="87"/>
      <c r="F60" s="102"/>
      <c r="G60" s="103">
        <f>SUM(G57:G59)</f>
        <v>217263</v>
      </c>
      <c r="H60" s="87"/>
      <c r="I60" s="87"/>
      <c r="J60" s="99"/>
      <c r="K60" s="83"/>
      <c r="L60" s="75"/>
    </row>
    <row r="61" spans="1:12" ht="24.95" customHeight="1" x14ac:dyDescent="0.2">
      <c r="A61" s="2"/>
      <c r="B61" s="2"/>
      <c r="C61" s="2"/>
      <c r="D61" s="2"/>
      <c r="E61" s="2"/>
      <c r="F61" s="2"/>
      <c r="G61" s="2"/>
      <c r="H61" s="2"/>
      <c r="I61" s="2"/>
      <c r="J61" s="3"/>
      <c r="K61" s="4"/>
      <c r="L61" s="7"/>
    </row>
    <row r="62" spans="1:12" s="22" customFormat="1" ht="24.95" customHeight="1" x14ac:dyDescent="0.2">
      <c r="B62" s="48" t="s">
        <v>29</v>
      </c>
      <c r="C62" s="23"/>
      <c r="F62" s="24"/>
      <c r="G62" s="23"/>
      <c r="H62" s="23"/>
      <c r="I62" s="23"/>
      <c r="J62" s="23"/>
      <c r="K62" s="23"/>
      <c r="L62" s="25"/>
    </row>
    <row r="63" spans="1:12" s="8" customFormat="1" ht="20.100000000000001" customHeight="1" x14ac:dyDescent="0.2">
      <c r="A63" s="37">
        <v>1</v>
      </c>
      <c r="B63" s="38" t="s">
        <v>124</v>
      </c>
      <c r="C63" s="2"/>
      <c r="D63" s="2"/>
      <c r="E63" s="2"/>
      <c r="F63" s="2"/>
      <c r="G63" s="2"/>
      <c r="H63" s="2"/>
      <c r="I63" s="2"/>
      <c r="J63" s="3"/>
      <c r="K63" s="47"/>
      <c r="L63" s="2"/>
    </row>
    <row r="64" spans="1:12" s="41" customFormat="1" ht="16.149999999999999" customHeight="1" x14ac:dyDescent="0.2">
      <c r="A64" s="37">
        <v>2</v>
      </c>
      <c r="B64" s="38" t="s">
        <v>117</v>
      </c>
      <c r="C64"/>
      <c r="D64"/>
      <c r="E64"/>
      <c r="F64"/>
      <c r="G64"/>
      <c r="H64"/>
      <c r="I64"/>
      <c r="J64"/>
      <c r="K64"/>
      <c r="L64" s="40"/>
    </row>
    <row r="65" spans="1:12" s="41" customFormat="1" ht="19.149999999999999" customHeight="1" x14ac:dyDescent="0.2">
      <c r="A65" s="37">
        <v>3</v>
      </c>
      <c r="B65" s="38" t="s">
        <v>119</v>
      </c>
      <c r="C65" s="39"/>
      <c r="F65" s="42"/>
      <c r="G65" s="39"/>
      <c r="H65" s="39"/>
      <c r="I65" s="39"/>
      <c r="J65" s="39"/>
      <c r="K65" s="39"/>
      <c r="L65" s="40"/>
    </row>
    <row r="66" spans="1:12" s="41" customFormat="1" ht="20.100000000000001" customHeight="1" x14ac:dyDescent="0.2">
      <c r="A66" s="37">
        <v>4</v>
      </c>
      <c r="B66" s="122" t="s">
        <v>125</v>
      </c>
      <c r="C66" s="122"/>
      <c r="D66" s="122"/>
      <c r="E66" s="122"/>
      <c r="F66" s="122"/>
      <c r="G66" s="122"/>
      <c r="H66" s="122"/>
      <c r="I66" s="122"/>
      <c r="J66" s="123"/>
      <c r="K66" s="123"/>
      <c r="L66" s="40"/>
    </row>
    <row r="67" spans="1:12" ht="20.100000000000001" customHeight="1" x14ac:dyDescent="0.2">
      <c r="A67" s="37"/>
      <c r="B67" s="123"/>
      <c r="C67" s="123"/>
      <c r="D67" s="123"/>
      <c r="E67" s="123"/>
      <c r="F67" s="123"/>
      <c r="G67" s="123"/>
      <c r="H67" s="123"/>
      <c r="I67" s="123"/>
      <c r="J67" s="123"/>
      <c r="K67" s="123"/>
      <c r="L67" s="7"/>
    </row>
    <row r="68" spans="1:12" s="8" customFormat="1" ht="20.100000000000001" customHeight="1" x14ac:dyDescent="0.2">
      <c r="A68" s="2"/>
      <c r="B68" s="123"/>
      <c r="C68" s="123"/>
      <c r="D68" s="123"/>
      <c r="E68" s="123"/>
      <c r="F68" s="123"/>
      <c r="G68" s="123"/>
      <c r="H68" s="123"/>
      <c r="I68" s="123"/>
      <c r="J68" s="123"/>
      <c r="K68" s="123"/>
      <c r="L68" s="2"/>
    </row>
    <row r="69" spans="1:12" s="8" customFormat="1" ht="20.100000000000001" customHeight="1" x14ac:dyDescent="0.2">
      <c r="A69" s="2"/>
      <c r="B69" s="123"/>
      <c r="C69" s="123"/>
      <c r="D69" s="123"/>
      <c r="E69" s="123"/>
      <c r="F69" s="123"/>
      <c r="G69" s="123"/>
      <c r="H69" s="123"/>
      <c r="I69" s="123"/>
      <c r="J69" s="123"/>
      <c r="K69" s="123"/>
      <c r="L69" s="2"/>
    </row>
    <row r="70" spans="1:12" s="41" customFormat="1" ht="20.100000000000001" customHeight="1" x14ac:dyDescent="0.2">
      <c r="A70" s="37">
        <v>5</v>
      </c>
      <c r="B70" s="38" t="s">
        <v>127</v>
      </c>
      <c r="C70" s="39"/>
      <c r="F70" s="42"/>
      <c r="G70" s="39"/>
      <c r="H70" s="39"/>
      <c r="I70" s="39"/>
      <c r="J70" s="39"/>
      <c r="K70" s="39"/>
      <c r="L70" s="40"/>
    </row>
    <row r="71" spans="1:12" s="41" customFormat="1" ht="20.100000000000001" customHeight="1" x14ac:dyDescent="0.2">
      <c r="A71" s="37">
        <v>6</v>
      </c>
      <c r="B71" s="38" t="s">
        <v>6</v>
      </c>
      <c r="C71" s="39"/>
      <c r="F71" s="42"/>
      <c r="G71" s="39"/>
      <c r="H71" s="39"/>
      <c r="I71" s="39"/>
      <c r="J71" s="39"/>
      <c r="K71" s="39"/>
      <c r="L71" s="40"/>
    </row>
    <row r="72" spans="1:12" s="41" customFormat="1" ht="19.149999999999999" customHeight="1" x14ac:dyDescent="0.2">
      <c r="A72" s="37">
        <v>7</v>
      </c>
      <c r="B72" s="38" t="s">
        <v>120</v>
      </c>
      <c r="C72" s="39"/>
      <c r="F72" s="42"/>
      <c r="G72" s="39"/>
      <c r="H72" s="39"/>
      <c r="I72" s="39"/>
      <c r="J72" s="39"/>
      <c r="K72" s="39"/>
      <c r="L72" s="40"/>
    </row>
    <row r="73" spans="1:12" s="41" customFormat="1" ht="19.149999999999999" customHeight="1" x14ac:dyDescent="0.2">
      <c r="A73" s="37">
        <v>8</v>
      </c>
      <c r="B73" s="38" t="s">
        <v>121</v>
      </c>
      <c r="C73" s="39"/>
      <c r="F73" s="42"/>
      <c r="G73" s="39"/>
      <c r="H73" s="39"/>
      <c r="I73" s="39"/>
      <c r="J73" s="39"/>
      <c r="K73" s="39"/>
      <c r="L73" s="40"/>
    </row>
    <row r="74" spans="1:12" s="41" customFormat="1" ht="20.100000000000001" customHeight="1" x14ac:dyDescent="0.2">
      <c r="A74" s="37">
        <v>9</v>
      </c>
      <c r="B74" s="38" t="s">
        <v>8</v>
      </c>
      <c r="C74" s="39"/>
      <c r="F74" s="42"/>
      <c r="G74" s="39"/>
      <c r="H74" s="39"/>
      <c r="I74" s="39"/>
      <c r="J74" s="39"/>
      <c r="K74" s="39"/>
      <c r="L74" s="40"/>
    </row>
    <row r="75" spans="1:12" s="41" customFormat="1" ht="20.100000000000001" customHeight="1" x14ac:dyDescent="0.2">
      <c r="A75" s="37">
        <v>10</v>
      </c>
      <c r="B75" s="38" t="s">
        <v>24</v>
      </c>
      <c r="C75" s="39"/>
      <c r="F75" s="42"/>
      <c r="G75" s="39"/>
      <c r="H75" s="39"/>
      <c r="I75" s="39"/>
      <c r="J75" s="39"/>
      <c r="K75" s="39"/>
      <c r="L75" s="40"/>
    </row>
    <row r="76" spans="1:12" s="41" customFormat="1" ht="20.100000000000001" customHeight="1" x14ac:dyDescent="0.2">
      <c r="A76" s="37">
        <v>11</v>
      </c>
      <c r="B76" s="38" t="s">
        <v>123</v>
      </c>
      <c r="C76" s="39"/>
      <c r="F76" s="42"/>
      <c r="G76" s="39"/>
      <c r="H76" s="39"/>
      <c r="I76" s="39"/>
      <c r="J76" s="39"/>
      <c r="K76" s="39"/>
      <c r="L76" s="40"/>
    </row>
    <row r="77" spans="1:12" s="41" customFormat="1" ht="20.100000000000001" customHeight="1" x14ac:dyDescent="0.2">
      <c r="A77" s="37">
        <v>12</v>
      </c>
      <c r="B77" s="38" t="s">
        <v>9</v>
      </c>
      <c r="C77" s="39"/>
      <c r="F77" s="42"/>
      <c r="G77" s="39"/>
      <c r="H77" s="39"/>
      <c r="I77" s="39"/>
      <c r="J77" s="39"/>
      <c r="K77" s="39"/>
      <c r="L77" s="40"/>
    </row>
    <row r="78" spans="1:12" s="44" customFormat="1" ht="20.100000000000001" customHeight="1" x14ac:dyDescent="0.2">
      <c r="A78" s="37">
        <v>13</v>
      </c>
      <c r="B78" s="38" t="s">
        <v>10</v>
      </c>
      <c r="C78" s="43"/>
      <c r="F78" s="45"/>
      <c r="G78" s="39"/>
      <c r="H78" s="39"/>
      <c r="I78" s="39"/>
      <c r="J78" s="39"/>
      <c r="K78" s="39"/>
      <c r="L78" s="40"/>
    </row>
    <row r="79" spans="1:12" s="44" customFormat="1" ht="20.100000000000001" customHeight="1" x14ac:dyDescent="0.2">
      <c r="A79" s="37">
        <v>14</v>
      </c>
      <c r="B79" s="38" t="s">
        <v>21</v>
      </c>
      <c r="C79" s="43"/>
      <c r="F79" s="45"/>
      <c r="G79" s="39"/>
      <c r="H79" s="39"/>
      <c r="I79" s="39"/>
      <c r="J79" s="39"/>
      <c r="K79" s="39"/>
      <c r="L79" s="40"/>
    </row>
    <row r="80" spans="1:12" s="44" customFormat="1" ht="20.100000000000001" customHeight="1" x14ac:dyDescent="0.2">
      <c r="A80" s="37">
        <v>15</v>
      </c>
      <c r="B80" s="38" t="s">
        <v>126</v>
      </c>
      <c r="C80" s="43"/>
      <c r="F80" s="45"/>
      <c r="G80" s="39"/>
      <c r="H80" s="39"/>
      <c r="I80" s="39"/>
      <c r="J80" s="39"/>
      <c r="K80" s="39"/>
      <c r="L80" s="40"/>
    </row>
    <row r="81" spans="1:12" s="44" customFormat="1" ht="20.100000000000001" customHeight="1" x14ac:dyDescent="0.2">
      <c r="A81" s="37">
        <v>16</v>
      </c>
      <c r="B81" s="38" t="s">
        <v>11</v>
      </c>
      <c r="C81" s="39"/>
      <c r="F81" s="42"/>
      <c r="G81" s="39"/>
      <c r="H81" s="39"/>
      <c r="I81" s="39"/>
      <c r="J81" s="39"/>
      <c r="K81" s="39"/>
      <c r="L81" s="40"/>
    </row>
    <row r="82" spans="1:12" s="44" customFormat="1" ht="20.100000000000001" customHeight="1" x14ac:dyDescent="0.2">
      <c r="A82" s="37">
        <v>17</v>
      </c>
      <c r="B82" s="38" t="s">
        <v>118</v>
      </c>
      <c r="C82" s="39"/>
      <c r="F82" s="42"/>
      <c r="G82" s="39"/>
      <c r="H82" s="39"/>
      <c r="I82" s="39"/>
      <c r="J82" s="39"/>
      <c r="K82" s="39"/>
      <c r="L82" s="40"/>
    </row>
    <row r="83" spans="1:12" s="44" customFormat="1" ht="20.100000000000001" customHeight="1" x14ac:dyDescent="0.2">
      <c r="A83" s="37">
        <v>18</v>
      </c>
      <c r="B83" s="38" t="s">
        <v>12</v>
      </c>
      <c r="C83" s="39"/>
      <c r="F83" s="42"/>
      <c r="G83" s="39"/>
      <c r="H83" s="39"/>
      <c r="I83" s="39"/>
      <c r="J83" s="39"/>
      <c r="K83" s="39"/>
      <c r="L83" s="40"/>
    </row>
    <row r="84" spans="1:12" ht="20.100000000000001" customHeight="1" x14ac:dyDescent="0.2">
      <c r="A84" s="37">
        <v>19</v>
      </c>
      <c r="B84" s="38" t="s">
        <v>25</v>
      </c>
      <c r="C84" s="2"/>
      <c r="F84" s="46"/>
      <c r="G84" s="2"/>
      <c r="H84" s="2"/>
      <c r="I84" s="2"/>
      <c r="J84" s="2"/>
      <c r="K84" s="2"/>
      <c r="L84" s="47"/>
    </row>
    <row r="85" spans="1:12" ht="20.100000000000001" customHeight="1" x14ac:dyDescent="0.2">
      <c r="A85" s="37">
        <v>20</v>
      </c>
      <c r="B85" s="38" t="s">
        <v>4</v>
      </c>
      <c r="C85" s="2"/>
      <c r="D85" s="2"/>
      <c r="E85" s="2"/>
      <c r="F85" s="2"/>
      <c r="G85" s="2"/>
      <c r="H85" s="2"/>
      <c r="I85" s="2"/>
      <c r="J85" s="2"/>
      <c r="K85" s="47"/>
      <c r="L85" s="7"/>
    </row>
    <row r="86" spans="1:12" ht="20.100000000000001" customHeight="1" x14ac:dyDescent="0.2">
      <c r="A86" s="37">
        <v>21</v>
      </c>
      <c r="B86" s="38" t="s">
        <v>5</v>
      </c>
      <c r="C86" s="2"/>
      <c r="D86" s="2"/>
      <c r="E86" s="2"/>
      <c r="F86" s="2"/>
      <c r="G86" s="2"/>
      <c r="H86" s="2"/>
      <c r="I86" s="2"/>
      <c r="J86" s="3"/>
      <c r="K86" s="47"/>
      <c r="L86" s="7"/>
    </row>
    <row r="87" spans="1:12" ht="20.100000000000001" customHeight="1" x14ac:dyDescent="0.2">
      <c r="A87" s="37">
        <v>22</v>
      </c>
      <c r="B87" s="38" t="s">
        <v>185</v>
      </c>
      <c r="C87" s="2"/>
      <c r="D87" s="2"/>
      <c r="E87" s="2"/>
      <c r="F87" s="2"/>
      <c r="G87" s="2"/>
      <c r="H87" s="2"/>
      <c r="I87" s="2"/>
      <c r="J87" s="3"/>
      <c r="K87" s="47"/>
      <c r="L87" s="7"/>
    </row>
    <row r="88" spans="1:12" ht="20.100000000000001" customHeight="1" x14ac:dyDescent="0.2">
      <c r="A88" s="37">
        <v>23</v>
      </c>
      <c r="B88" s="38" t="s">
        <v>122</v>
      </c>
      <c r="C88" s="2"/>
      <c r="D88" s="2"/>
      <c r="E88" s="2"/>
      <c r="F88" s="2"/>
      <c r="G88" s="2"/>
      <c r="H88" s="2"/>
      <c r="I88" s="2"/>
      <c r="J88" s="3"/>
      <c r="K88" s="47"/>
      <c r="L88" s="7"/>
    </row>
    <row r="89" spans="1:12" s="8" customFormat="1" ht="20.100000000000001" customHeight="1" x14ac:dyDescent="0.2">
      <c r="A89" s="37"/>
      <c r="B89" s="38"/>
      <c r="C89" s="2"/>
      <c r="D89" s="2"/>
      <c r="E89" s="2"/>
      <c r="F89" s="2"/>
      <c r="G89" s="2"/>
      <c r="H89" s="2"/>
      <c r="I89" s="2"/>
      <c r="J89" s="3"/>
      <c r="K89" s="47"/>
      <c r="L89" s="2"/>
    </row>
    <row r="90" spans="1:12" ht="20.100000000000001" customHeight="1" x14ac:dyDescent="0.2">
      <c r="A90" s="37"/>
      <c r="B90" s="38"/>
      <c r="C90" s="2"/>
      <c r="D90" s="2"/>
      <c r="E90" s="2"/>
      <c r="F90" s="2"/>
      <c r="G90" s="2"/>
      <c r="H90" s="2"/>
      <c r="I90" s="2"/>
      <c r="J90" s="3"/>
      <c r="K90" s="47"/>
      <c r="L90" s="7"/>
    </row>
    <row r="91" spans="1:12" s="8" customFormat="1" ht="24.95" customHeight="1" x14ac:dyDescent="0.2">
      <c r="A91" s="2"/>
      <c r="B91" s="2"/>
      <c r="C91" s="2"/>
      <c r="D91" s="2"/>
      <c r="E91" s="2"/>
      <c r="F91" s="2"/>
      <c r="G91" s="2"/>
      <c r="H91" s="2"/>
      <c r="I91" s="2"/>
      <c r="J91" s="3"/>
      <c r="K91" s="4"/>
      <c r="L91" s="2"/>
    </row>
    <row r="92" spans="1:12" s="8" customFormat="1" ht="24.95" customHeight="1" x14ac:dyDescent="0.2">
      <c r="A92" s="2"/>
      <c r="B92" s="2"/>
      <c r="C92" s="2"/>
      <c r="D92" s="2"/>
      <c r="E92" s="2"/>
      <c r="F92" s="2"/>
      <c r="G92" s="2"/>
      <c r="H92" s="2"/>
      <c r="I92" s="2"/>
      <c r="J92" s="3"/>
      <c r="K92" s="4"/>
      <c r="L92" s="2"/>
    </row>
    <row r="93" spans="1:12" s="8" customFormat="1" ht="24.95" customHeight="1" x14ac:dyDescent="0.2">
      <c r="A93" s="2"/>
      <c r="B93" s="2"/>
      <c r="C93" s="2"/>
      <c r="D93" s="2"/>
      <c r="E93" s="2"/>
      <c r="F93" s="2"/>
      <c r="G93" s="2"/>
      <c r="H93" s="2"/>
      <c r="I93" s="2"/>
      <c r="J93" s="3"/>
      <c r="K93" s="4"/>
      <c r="L93" s="18"/>
    </row>
    <row r="94" spans="1:12" ht="24.95" customHeight="1" x14ac:dyDescent="0.2">
      <c r="A94" s="2"/>
      <c r="B94" s="2"/>
      <c r="C94" s="2"/>
      <c r="D94" s="2"/>
      <c r="E94" s="2"/>
      <c r="F94" s="2"/>
      <c r="G94" s="2"/>
      <c r="H94" s="2"/>
      <c r="I94" s="2"/>
      <c r="J94" s="3"/>
      <c r="K94" s="4"/>
      <c r="L94" s="7"/>
    </row>
    <row r="95" spans="1:12" ht="24.95" customHeight="1" x14ac:dyDescent="0.2">
      <c r="A95" s="2"/>
      <c r="B95" s="2"/>
      <c r="C95" s="2"/>
      <c r="D95" s="2"/>
      <c r="E95" s="2"/>
      <c r="F95" s="2"/>
      <c r="G95" s="2"/>
      <c r="H95" s="2"/>
      <c r="I95" s="2"/>
      <c r="J95" s="3"/>
      <c r="K95" s="4"/>
      <c r="L95" s="7"/>
    </row>
    <row r="96" spans="1:12" ht="24.95" customHeight="1" x14ac:dyDescent="0.2">
      <c r="A96" s="2"/>
      <c r="B96" s="2"/>
      <c r="C96" s="2"/>
      <c r="D96" s="2"/>
      <c r="E96" s="2"/>
      <c r="F96" s="2"/>
      <c r="G96" s="2"/>
      <c r="H96" s="2"/>
      <c r="I96" s="2"/>
      <c r="J96" s="3"/>
      <c r="K96" s="4"/>
      <c r="L96" s="7"/>
    </row>
    <row r="97" spans="1:12" s="8" customFormat="1" ht="24.95" customHeight="1" x14ac:dyDescent="0.2">
      <c r="A97" s="2"/>
      <c r="B97" s="2"/>
      <c r="C97" s="2"/>
      <c r="D97" s="2"/>
      <c r="E97" s="2"/>
      <c r="F97" s="2"/>
      <c r="G97" s="2"/>
      <c r="H97" s="2"/>
      <c r="I97" s="2"/>
      <c r="J97" s="3"/>
      <c r="K97" s="4"/>
      <c r="L97" s="2"/>
    </row>
    <row r="98" spans="1:12" s="8" customFormat="1" ht="24.95" customHeight="1" x14ac:dyDescent="0.2">
      <c r="A98" s="2"/>
      <c r="B98" s="2"/>
      <c r="C98" s="2"/>
      <c r="D98" s="2"/>
      <c r="E98" s="2"/>
      <c r="F98" s="2"/>
      <c r="G98" s="2"/>
      <c r="H98" s="2"/>
      <c r="I98" s="2"/>
      <c r="J98" s="3"/>
      <c r="K98" s="4"/>
      <c r="L98" s="2"/>
    </row>
    <row r="99" spans="1:12" ht="24.95" customHeight="1" x14ac:dyDescent="0.2">
      <c r="A99" s="2"/>
      <c r="B99" s="2"/>
      <c r="C99" s="2"/>
      <c r="D99" s="2"/>
      <c r="E99" s="2"/>
      <c r="F99" s="2"/>
      <c r="G99" s="2"/>
      <c r="H99" s="2"/>
      <c r="I99" s="2"/>
      <c r="J99" s="3"/>
      <c r="K99" s="4"/>
      <c r="L99" s="7"/>
    </row>
    <row r="100" spans="1:12" ht="24.95" customHeight="1" x14ac:dyDescent="0.2">
      <c r="A100" s="1"/>
      <c r="B100" s="1"/>
      <c r="C100" s="1"/>
      <c r="D100" s="2"/>
      <c r="E100" s="2"/>
      <c r="F100" s="2"/>
      <c r="G100" s="2"/>
      <c r="H100" s="2"/>
      <c r="I100" s="2"/>
      <c r="J100" s="3"/>
      <c r="K100" s="4"/>
      <c r="L100" s="7"/>
    </row>
    <row r="101" spans="1:12" s="8" customFormat="1" ht="24.95" customHeight="1" x14ac:dyDescent="0.2">
      <c r="A101" s="2"/>
      <c r="B101" s="2"/>
      <c r="C101" s="2"/>
      <c r="D101" s="2"/>
      <c r="E101" s="2"/>
      <c r="F101" s="2"/>
      <c r="G101" s="2"/>
      <c r="H101" s="2"/>
      <c r="I101" s="2"/>
      <c r="J101" s="3"/>
      <c r="K101" s="4"/>
      <c r="L101" s="18"/>
    </row>
    <row r="102" spans="1:12" ht="24.95" customHeight="1" x14ac:dyDescent="0.2">
      <c r="A102" s="2"/>
      <c r="B102" s="2"/>
      <c r="C102" s="2"/>
      <c r="D102" s="2"/>
      <c r="E102" s="2"/>
      <c r="F102" s="2"/>
      <c r="G102" s="2"/>
      <c r="H102" s="2"/>
      <c r="I102" s="2"/>
      <c r="J102" s="3"/>
      <c r="K102" s="4"/>
      <c r="L102" s="7"/>
    </row>
    <row r="103" spans="1:12" ht="24.95" customHeight="1" x14ac:dyDescent="0.2">
      <c r="A103" s="2"/>
      <c r="B103" s="2"/>
      <c r="C103" s="2"/>
      <c r="D103" s="2"/>
      <c r="E103" s="2"/>
      <c r="F103" s="2"/>
      <c r="G103" s="2"/>
      <c r="H103" s="2"/>
      <c r="I103" s="2"/>
      <c r="J103" s="3"/>
      <c r="K103" s="4"/>
      <c r="L103" s="7"/>
    </row>
    <row r="104" spans="1:12" ht="24.95" customHeight="1" x14ac:dyDescent="0.2">
      <c r="A104" s="2"/>
      <c r="B104" s="2"/>
      <c r="C104" s="2"/>
      <c r="D104" s="2"/>
      <c r="E104" s="2"/>
      <c r="F104" s="2"/>
      <c r="G104" s="2"/>
      <c r="H104" s="2"/>
      <c r="I104" s="2"/>
      <c r="J104" s="3"/>
      <c r="K104" s="4"/>
      <c r="L104" s="7"/>
    </row>
    <row r="105" spans="1:12" s="8" customFormat="1" ht="24.95" customHeight="1" x14ac:dyDescent="0.2">
      <c r="A105" s="2"/>
      <c r="B105" s="2"/>
      <c r="C105" s="2"/>
      <c r="D105" s="2"/>
      <c r="E105" s="2"/>
      <c r="F105" s="2"/>
      <c r="G105" s="2"/>
      <c r="H105" s="2"/>
      <c r="I105" s="2"/>
      <c r="J105" s="3"/>
      <c r="K105" s="4"/>
      <c r="L105" s="2"/>
    </row>
    <row r="106" spans="1:12" s="8" customFormat="1" ht="24.95" customHeight="1" x14ac:dyDescent="0.2">
      <c r="A106" s="2"/>
      <c r="B106" s="2"/>
      <c r="C106" s="2"/>
      <c r="D106" s="2"/>
      <c r="E106" s="2"/>
      <c r="F106" s="2"/>
      <c r="G106" s="2"/>
      <c r="H106" s="2"/>
      <c r="I106" s="2"/>
      <c r="J106" s="3"/>
      <c r="K106" s="4"/>
      <c r="L106" s="2"/>
    </row>
    <row r="107" spans="1:12" s="8" customFormat="1" ht="24.95" customHeight="1" x14ac:dyDescent="0.2">
      <c r="A107" s="2"/>
      <c r="B107" s="2"/>
      <c r="C107" s="2"/>
      <c r="D107" s="2"/>
      <c r="E107" s="2"/>
      <c r="F107" s="2"/>
      <c r="G107" s="2"/>
      <c r="H107" s="2"/>
      <c r="I107" s="2"/>
      <c r="J107" s="3"/>
      <c r="K107" s="4"/>
      <c r="L107" s="18"/>
    </row>
    <row r="108" spans="1:12" ht="24.95" customHeight="1" x14ac:dyDescent="0.2">
      <c r="A108" s="2"/>
      <c r="B108" s="2"/>
      <c r="C108" s="2"/>
      <c r="D108" s="2"/>
      <c r="E108" s="2"/>
      <c r="F108" s="2"/>
      <c r="G108" s="2"/>
      <c r="H108" s="2"/>
      <c r="I108" s="2"/>
      <c r="J108" s="3"/>
      <c r="K108" s="4"/>
      <c r="L108" s="7"/>
    </row>
    <row r="109" spans="1:12" ht="24.95" customHeight="1" x14ac:dyDescent="0.2">
      <c r="A109" s="2"/>
      <c r="B109" s="2"/>
      <c r="C109" s="2"/>
      <c r="D109" s="2"/>
      <c r="E109" s="2"/>
      <c r="F109" s="2"/>
      <c r="G109" s="2"/>
      <c r="H109" s="2"/>
      <c r="I109" s="2"/>
      <c r="J109" s="3"/>
      <c r="K109" s="4"/>
      <c r="L109" s="7"/>
    </row>
    <row r="110" spans="1:12" ht="24.95" customHeight="1" x14ac:dyDescent="0.2">
      <c r="A110" s="2"/>
      <c r="B110" s="2"/>
      <c r="C110" s="2"/>
      <c r="D110" s="2"/>
      <c r="E110" s="2"/>
      <c r="F110" s="2"/>
      <c r="G110" s="2"/>
      <c r="H110" s="2"/>
      <c r="I110" s="2"/>
      <c r="J110" s="3"/>
      <c r="K110" s="4"/>
      <c r="L110" s="7"/>
    </row>
    <row r="111" spans="1:12" s="8" customFormat="1" ht="24.95" customHeight="1" x14ac:dyDescent="0.2">
      <c r="A111" s="2"/>
      <c r="B111" s="2"/>
      <c r="C111" s="2"/>
      <c r="D111" s="2"/>
      <c r="E111" s="2"/>
      <c r="F111" s="2"/>
      <c r="G111" s="2"/>
      <c r="H111" s="2"/>
      <c r="I111" s="2"/>
      <c r="J111" s="3"/>
      <c r="K111" s="4"/>
      <c r="L111" s="2"/>
    </row>
    <row r="112" spans="1:12" s="8" customFormat="1" ht="24.95" customHeight="1" x14ac:dyDescent="0.2">
      <c r="A112" s="2"/>
      <c r="B112" s="2"/>
      <c r="C112" s="2"/>
      <c r="D112" s="2"/>
      <c r="E112" s="2"/>
      <c r="F112" s="2"/>
      <c r="G112" s="2"/>
      <c r="H112" s="2"/>
      <c r="I112" s="2"/>
      <c r="J112" s="3"/>
      <c r="K112" s="4"/>
      <c r="L112" s="2"/>
    </row>
    <row r="113" spans="1:12" ht="24.95" customHeight="1" x14ac:dyDescent="0.2">
      <c r="A113" s="2"/>
      <c r="B113" s="2"/>
      <c r="C113" s="2"/>
      <c r="D113" s="2"/>
      <c r="E113" s="2"/>
      <c r="F113" s="2"/>
      <c r="G113" s="2"/>
      <c r="H113" s="2"/>
      <c r="I113" s="2"/>
      <c r="J113" s="3"/>
      <c r="K113" s="4"/>
      <c r="L113" s="7"/>
    </row>
    <row r="114" spans="1:12" ht="24.95" customHeight="1" x14ac:dyDescent="0.2">
      <c r="A114" s="1"/>
      <c r="B114" s="1"/>
      <c r="C114" s="1"/>
      <c r="D114" s="2"/>
      <c r="E114" s="2"/>
      <c r="F114" s="2"/>
      <c r="G114" s="2"/>
      <c r="H114" s="2"/>
      <c r="I114" s="2"/>
      <c r="J114" s="3"/>
      <c r="K114" s="4"/>
      <c r="L114" s="7"/>
    </row>
    <row r="115" spans="1:12" ht="24.95" customHeight="1" x14ac:dyDescent="0.2">
      <c r="A115" s="2"/>
      <c r="B115" s="2"/>
      <c r="C115" s="2"/>
      <c r="D115" s="2"/>
      <c r="E115" s="2"/>
      <c r="F115" s="2"/>
      <c r="G115" s="2"/>
      <c r="H115" s="2"/>
      <c r="I115" s="2"/>
      <c r="J115" s="5"/>
      <c r="K115" s="6"/>
      <c r="L115" s="7"/>
    </row>
    <row r="116" spans="1:12" ht="24.95"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ht="20.100000000000001" customHeight="1" x14ac:dyDescent="0.2">
      <c r="A135" s="2"/>
      <c r="B135" s="2"/>
      <c r="C135" s="2"/>
      <c r="D135" s="2"/>
      <c r="E135" s="2"/>
      <c r="F135" s="2"/>
      <c r="G135" s="2"/>
      <c r="H135" s="2"/>
      <c r="I135" s="2"/>
      <c r="J135" s="2"/>
      <c r="K135" s="7"/>
      <c r="L135" s="7"/>
    </row>
    <row r="136" spans="1:12" ht="20.100000000000001" customHeight="1" x14ac:dyDescent="0.2">
      <c r="A136" s="2"/>
      <c r="B136" s="2"/>
      <c r="C136" s="2"/>
      <c r="D136" s="2"/>
      <c r="E136" s="2"/>
      <c r="F136" s="2"/>
      <c r="G136" s="2"/>
      <c r="H136" s="2"/>
      <c r="I136" s="2"/>
      <c r="J136" s="2"/>
      <c r="K136" s="7"/>
      <c r="L136" s="7"/>
    </row>
    <row r="137" spans="1:12" ht="20.100000000000001" customHeight="1" x14ac:dyDescent="0.2">
      <c r="A137" s="2"/>
      <c r="B137" s="2"/>
      <c r="C137" s="2"/>
      <c r="D137" s="2"/>
      <c r="E137" s="2"/>
      <c r="F137" s="2"/>
      <c r="G137" s="2"/>
      <c r="H137" s="2"/>
      <c r="I137" s="2"/>
      <c r="J137" s="2"/>
      <c r="K137" s="7"/>
      <c r="L137" s="7"/>
    </row>
    <row r="138" spans="1:12" ht="20.100000000000001" customHeight="1" x14ac:dyDescent="0.2">
      <c r="A138" s="2"/>
      <c r="B138" s="2"/>
      <c r="C138" s="2"/>
      <c r="D138" s="2"/>
      <c r="E138" s="2"/>
      <c r="F138" s="2"/>
      <c r="G138" s="2"/>
      <c r="H138" s="2"/>
      <c r="I138" s="2"/>
      <c r="J138" s="2"/>
      <c r="K138" s="7"/>
      <c r="L138" s="7"/>
    </row>
    <row r="139" spans="1:12" ht="20.100000000000001" customHeight="1" x14ac:dyDescent="0.2">
      <c r="A139" s="2"/>
      <c r="B139" s="2"/>
      <c r="C139" s="2"/>
      <c r="D139" s="2"/>
      <c r="E139" s="2"/>
      <c r="F139" s="2"/>
      <c r="G139" s="2"/>
      <c r="H139" s="2"/>
      <c r="I139" s="2"/>
      <c r="J139" s="2"/>
      <c r="K139" s="7"/>
      <c r="L139" s="7"/>
    </row>
    <row r="140" spans="1:12" ht="20.100000000000001" customHeight="1" x14ac:dyDescent="0.2">
      <c r="A140" s="2"/>
      <c r="B140" s="2"/>
      <c r="C140" s="2"/>
      <c r="D140" s="2"/>
      <c r="E140" s="2"/>
      <c r="F140" s="2"/>
      <c r="G140" s="2"/>
      <c r="H140" s="2"/>
      <c r="I140" s="2"/>
      <c r="J140" s="2"/>
      <c r="K140" s="7"/>
      <c r="L140" s="7"/>
    </row>
    <row r="141" spans="1:12" ht="20.100000000000001" customHeight="1" x14ac:dyDescent="0.2">
      <c r="A141" s="2"/>
      <c r="B141" s="2"/>
      <c r="C141" s="2"/>
      <c r="D141" s="2"/>
      <c r="E141" s="2"/>
      <c r="F141" s="2"/>
      <c r="G141" s="2"/>
      <c r="H141" s="2"/>
      <c r="I141" s="2"/>
      <c r="J141" s="2"/>
      <c r="K141" s="7"/>
      <c r="L141" s="7"/>
    </row>
    <row r="142" spans="1:12" ht="20.100000000000001" customHeight="1" x14ac:dyDescent="0.2">
      <c r="A142" s="2"/>
      <c r="B142" s="2"/>
      <c r="C142" s="2"/>
      <c r="D142" s="2"/>
      <c r="E142" s="2"/>
      <c r="F142" s="2"/>
      <c r="G142" s="2"/>
      <c r="H142" s="2"/>
      <c r="I142" s="2"/>
      <c r="J142" s="2"/>
      <c r="K142" s="7"/>
      <c r="L142" s="7"/>
    </row>
    <row r="143" spans="1:12" ht="20.100000000000001" customHeight="1" x14ac:dyDescent="0.2">
      <c r="A143" s="2"/>
      <c r="B143" s="2"/>
      <c r="C143" s="2"/>
      <c r="D143" s="2"/>
      <c r="E143" s="2"/>
      <c r="F143" s="2"/>
      <c r="G143" s="2"/>
      <c r="H143" s="2"/>
      <c r="I143" s="2"/>
      <c r="J143" s="2"/>
      <c r="K143" s="7"/>
      <c r="L143" s="7"/>
    </row>
    <row r="144" spans="1:12" ht="20.100000000000001" customHeight="1" x14ac:dyDescent="0.2">
      <c r="A144" s="2"/>
      <c r="B144" s="2"/>
      <c r="C144" s="2"/>
      <c r="D144" s="2"/>
      <c r="E144" s="2"/>
      <c r="F144" s="2"/>
      <c r="G144" s="2"/>
      <c r="H144" s="2"/>
      <c r="I144" s="2"/>
      <c r="J144" s="2"/>
      <c r="K144" s="7"/>
      <c r="L144" s="7"/>
    </row>
    <row r="145" spans="1:12" ht="20.100000000000001" customHeight="1" x14ac:dyDescent="0.2">
      <c r="A145" s="2"/>
      <c r="B145" s="2"/>
      <c r="C145" s="2"/>
      <c r="D145" s="2"/>
      <c r="E145" s="2"/>
      <c r="F145" s="2"/>
      <c r="G145" s="2"/>
      <c r="H145" s="2"/>
      <c r="I145" s="2"/>
      <c r="J145" s="2"/>
      <c r="K145" s="7"/>
      <c r="L145" s="7"/>
    </row>
    <row r="146" spans="1:12" ht="20.100000000000001" customHeight="1" x14ac:dyDescent="0.2">
      <c r="A146" s="2"/>
      <c r="B146" s="2"/>
      <c r="C146" s="2"/>
      <c r="D146" s="2"/>
      <c r="E146" s="2"/>
      <c r="F146" s="2"/>
      <c r="G146" s="2"/>
      <c r="H146" s="2"/>
      <c r="I146" s="2"/>
      <c r="J146" s="2"/>
      <c r="K146" s="7"/>
      <c r="L146" s="7"/>
    </row>
    <row r="147" spans="1:12" ht="20.100000000000001" customHeight="1" x14ac:dyDescent="0.2">
      <c r="A147" s="2"/>
      <c r="B147" s="2"/>
      <c r="C147" s="2"/>
      <c r="D147" s="2"/>
      <c r="E147" s="2"/>
      <c r="F147" s="2"/>
      <c r="G147" s="2"/>
      <c r="H147" s="2"/>
      <c r="I147" s="2"/>
      <c r="J147" s="2"/>
      <c r="K147" s="7"/>
      <c r="L147" s="7"/>
    </row>
    <row r="148" spans="1:12" ht="20.100000000000001" customHeight="1" x14ac:dyDescent="0.2">
      <c r="A148" s="2"/>
      <c r="B148" s="2"/>
      <c r="C148" s="2"/>
      <c r="D148" s="2"/>
      <c r="E148" s="2"/>
      <c r="F148" s="2"/>
      <c r="G148" s="2"/>
      <c r="H148" s="2"/>
      <c r="I148" s="2"/>
      <c r="J148" s="2"/>
      <c r="K148" s="7"/>
      <c r="L148" s="7"/>
    </row>
    <row r="149" spans="1:12" ht="20.100000000000001" customHeight="1" x14ac:dyDescent="0.2">
      <c r="A149" s="2"/>
      <c r="B149" s="2"/>
      <c r="C149" s="2"/>
      <c r="D149" s="2"/>
      <c r="E149" s="2"/>
      <c r="F149" s="2"/>
      <c r="G149" s="2"/>
      <c r="H149" s="2"/>
      <c r="I149" s="2"/>
      <c r="J149" s="2"/>
      <c r="K149" s="7"/>
      <c r="L149" s="7"/>
    </row>
    <row r="150" spans="1:12" ht="20.100000000000001" customHeight="1" x14ac:dyDescent="0.2">
      <c r="A150" s="2"/>
      <c r="B150" s="2"/>
      <c r="C150" s="2"/>
      <c r="D150" s="2"/>
      <c r="E150" s="2"/>
      <c r="F150" s="2"/>
      <c r="G150" s="2"/>
      <c r="H150" s="2"/>
      <c r="I150" s="2"/>
      <c r="J150" s="2"/>
      <c r="K150" s="7"/>
      <c r="L150" s="7"/>
    </row>
    <row r="151" spans="1:12" ht="20.100000000000001" customHeight="1" x14ac:dyDescent="0.2">
      <c r="A151" s="2"/>
      <c r="B151" s="2"/>
      <c r="C151" s="2"/>
      <c r="D151" s="2"/>
      <c r="E151" s="2"/>
      <c r="F151" s="2"/>
      <c r="G151" s="2"/>
      <c r="H151" s="2"/>
      <c r="I151" s="2"/>
      <c r="J151" s="2"/>
      <c r="K151" s="7"/>
      <c r="L151" s="7"/>
    </row>
    <row r="152" spans="1:12" ht="20.100000000000001" customHeight="1" x14ac:dyDescent="0.2">
      <c r="A152" s="2"/>
      <c r="B152" s="2"/>
      <c r="C152" s="2"/>
      <c r="D152" s="2"/>
      <c r="E152" s="2"/>
      <c r="F152" s="2"/>
      <c r="G152" s="2"/>
      <c r="H152" s="2"/>
      <c r="I152" s="2"/>
      <c r="J152" s="2"/>
      <c r="K152" s="7"/>
      <c r="L152" s="7"/>
    </row>
    <row r="153" spans="1:12" ht="20.100000000000001" customHeight="1" x14ac:dyDescent="0.2">
      <c r="A153" s="2"/>
      <c r="B153" s="2"/>
      <c r="C153" s="2"/>
      <c r="D153" s="2"/>
      <c r="E153" s="2"/>
      <c r="F153" s="2"/>
      <c r="G153" s="2"/>
      <c r="H153" s="2"/>
      <c r="I153" s="2"/>
      <c r="J153" s="2"/>
      <c r="K153" s="7"/>
      <c r="L153" s="7"/>
    </row>
    <row r="154" spans="1:12" ht="20.100000000000001" customHeight="1" x14ac:dyDescent="0.2">
      <c r="A154" s="2"/>
      <c r="B154" s="2"/>
      <c r="C154" s="2"/>
      <c r="D154" s="2"/>
      <c r="E154" s="2"/>
      <c r="F154" s="2"/>
      <c r="G154" s="2"/>
      <c r="H154" s="2"/>
      <c r="I154" s="2"/>
      <c r="J154" s="2"/>
      <c r="K154" s="7"/>
      <c r="L154" s="7"/>
    </row>
    <row r="155" spans="1:12" ht="20.100000000000001" customHeight="1"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row r="241" spans="1:12" x14ac:dyDescent="0.2">
      <c r="A241" s="2"/>
      <c r="B241" s="2"/>
      <c r="C241" s="2"/>
      <c r="D241" s="2"/>
      <c r="E241" s="2"/>
      <c r="F241" s="2"/>
      <c r="G241" s="2"/>
      <c r="H241" s="2"/>
      <c r="I241" s="2"/>
      <c r="J241" s="2"/>
      <c r="K241" s="7"/>
      <c r="L241" s="7"/>
    </row>
    <row r="242" spans="1:12" x14ac:dyDescent="0.2">
      <c r="A242" s="2"/>
      <c r="B242" s="2"/>
      <c r="C242" s="2"/>
      <c r="D242" s="2"/>
      <c r="E242" s="2"/>
      <c r="F242" s="2"/>
      <c r="G242" s="2"/>
      <c r="H242" s="2"/>
      <c r="I242" s="2"/>
      <c r="J242" s="2"/>
      <c r="K242" s="7"/>
      <c r="L242" s="7"/>
    </row>
    <row r="243" spans="1:12" x14ac:dyDescent="0.2">
      <c r="A243" s="2"/>
      <c r="B243" s="2"/>
      <c r="C243" s="2"/>
      <c r="D243" s="2"/>
      <c r="E243" s="2"/>
      <c r="F243" s="2"/>
      <c r="G243" s="2"/>
      <c r="H243" s="2"/>
      <c r="I243" s="2"/>
      <c r="J243" s="2"/>
      <c r="K243" s="7"/>
      <c r="L243" s="7"/>
    </row>
    <row r="244" spans="1:12" x14ac:dyDescent="0.2">
      <c r="A244" s="2"/>
      <c r="B244" s="2"/>
      <c r="C244" s="2"/>
      <c r="D244" s="2"/>
      <c r="E244" s="2"/>
      <c r="F244" s="2"/>
      <c r="G244" s="2"/>
      <c r="H244" s="2"/>
      <c r="I244" s="2"/>
      <c r="J244" s="2"/>
      <c r="K244" s="7"/>
      <c r="L244" s="7"/>
    </row>
    <row r="245" spans="1:12" x14ac:dyDescent="0.2">
      <c r="A245" s="2"/>
      <c r="B245" s="2"/>
      <c r="C245" s="2"/>
      <c r="D245" s="2"/>
      <c r="E245" s="2"/>
      <c r="F245" s="2"/>
      <c r="G245" s="2"/>
      <c r="H245" s="2"/>
      <c r="I245" s="2"/>
      <c r="J245" s="2"/>
      <c r="K245" s="7"/>
      <c r="L245" s="7"/>
    </row>
    <row r="246" spans="1:12" x14ac:dyDescent="0.2">
      <c r="A246" s="2"/>
      <c r="B246" s="2"/>
      <c r="C246" s="2"/>
      <c r="D246" s="2"/>
      <c r="E246" s="2"/>
      <c r="F246" s="2"/>
      <c r="G246" s="2"/>
      <c r="H246" s="2"/>
      <c r="I246" s="2"/>
      <c r="J246" s="2"/>
      <c r="K246" s="7"/>
      <c r="L246" s="7"/>
    </row>
    <row r="247" spans="1:12" x14ac:dyDescent="0.2">
      <c r="A247" s="2"/>
      <c r="B247" s="2"/>
      <c r="C247" s="2"/>
      <c r="D247" s="2"/>
      <c r="E247" s="2"/>
      <c r="F247" s="2"/>
      <c r="G247" s="2"/>
      <c r="H247" s="2"/>
      <c r="I247" s="2"/>
      <c r="J247" s="2"/>
      <c r="K247" s="7"/>
      <c r="L247" s="7"/>
    </row>
    <row r="248" spans="1:12" x14ac:dyDescent="0.2">
      <c r="A248" s="2"/>
      <c r="B248" s="2"/>
      <c r="C248" s="2"/>
      <c r="D248" s="2"/>
      <c r="E248" s="2"/>
      <c r="F248" s="2"/>
      <c r="G248" s="2"/>
      <c r="H248" s="2"/>
      <c r="I248" s="2"/>
      <c r="J248" s="2"/>
      <c r="K248" s="7"/>
      <c r="L248" s="7"/>
    </row>
    <row r="249" spans="1:12" x14ac:dyDescent="0.2">
      <c r="A249" s="2"/>
      <c r="B249" s="2"/>
      <c r="C249" s="2"/>
      <c r="D249" s="2"/>
      <c r="E249" s="2"/>
      <c r="F249" s="2"/>
      <c r="G249" s="2"/>
      <c r="H249" s="2"/>
      <c r="I249" s="2"/>
      <c r="J249" s="2"/>
      <c r="K249" s="7"/>
      <c r="L249" s="7"/>
    </row>
    <row r="250" spans="1:12" x14ac:dyDescent="0.2">
      <c r="A250" s="2"/>
      <c r="B250" s="2"/>
      <c r="C250" s="2"/>
      <c r="D250" s="2"/>
      <c r="E250" s="2"/>
      <c r="F250" s="2"/>
      <c r="G250" s="2"/>
      <c r="H250" s="2"/>
      <c r="I250" s="2"/>
      <c r="J250" s="2"/>
      <c r="K250" s="7"/>
      <c r="L250" s="7"/>
    </row>
    <row r="251" spans="1:12" x14ac:dyDescent="0.2">
      <c r="A251" s="2"/>
      <c r="B251" s="2"/>
      <c r="C251" s="2"/>
      <c r="D251" s="2"/>
      <c r="E251" s="2"/>
      <c r="F251" s="2"/>
      <c r="G251" s="2"/>
      <c r="H251" s="2"/>
      <c r="I251" s="2"/>
      <c r="J251" s="2"/>
      <c r="K251" s="7"/>
      <c r="L251" s="7"/>
    </row>
    <row r="252" spans="1:12" x14ac:dyDescent="0.2">
      <c r="A252" s="2"/>
      <c r="B252" s="2"/>
      <c r="C252" s="2"/>
      <c r="D252" s="2"/>
      <c r="E252" s="2"/>
      <c r="F252" s="2"/>
      <c r="G252" s="2"/>
      <c r="H252" s="2"/>
      <c r="I252" s="2"/>
      <c r="J252" s="2"/>
      <c r="K252" s="7"/>
      <c r="L252" s="7"/>
    </row>
    <row r="253" spans="1:12" x14ac:dyDescent="0.2">
      <c r="A253" s="2"/>
      <c r="B253" s="2"/>
      <c r="C253" s="2"/>
      <c r="D253" s="2"/>
      <c r="E253" s="2"/>
      <c r="F253" s="2"/>
      <c r="G253" s="2"/>
      <c r="H253" s="2"/>
      <c r="I253" s="2"/>
      <c r="J253" s="2"/>
      <c r="K253" s="7"/>
      <c r="L253" s="7"/>
    </row>
    <row r="254" spans="1:12" x14ac:dyDescent="0.2">
      <c r="A254" s="2"/>
      <c r="B254" s="2"/>
      <c r="C254" s="2"/>
      <c r="D254" s="2"/>
      <c r="E254" s="2"/>
      <c r="F254" s="2"/>
      <c r="G254" s="2"/>
      <c r="H254" s="2"/>
      <c r="I254" s="2"/>
      <c r="J254" s="2"/>
      <c r="K254" s="7"/>
      <c r="L254" s="7"/>
    </row>
    <row r="255" spans="1:12" x14ac:dyDescent="0.2">
      <c r="A255" s="2"/>
      <c r="B255" s="2"/>
      <c r="C255" s="2"/>
      <c r="D255" s="2"/>
      <c r="E255" s="2"/>
      <c r="F255" s="2"/>
      <c r="G255" s="2"/>
      <c r="H255" s="2"/>
      <c r="I255" s="2"/>
      <c r="J255" s="2"/>
      <c r="K255" s="7"/>
      <c r="L255" s="7"/>
    </row>
    <row r="256" spans="1:12" x14ac:dyDescent="0.2">
      <c r="A256" s="2"/>
      <c r="B256" s="2"/>
      <c r="C256" s="2"/>
      <c r="D256" s="2"/>
      <c r="E256" s="2"/>
      <c r="F256" s="2"/>
      <c r="G256" s="2"/>
      <c r="H256" s="2"/>
      <c r="I256" s="2"/>
      <c r="J256" s="2"/>
      <c r="K256" s="7"/>
      <c r="L256" s="7"/>
    </row>
    <row r="257" spans="1:12" x14ac:dyDescent="0.2">
      <c r="A257" s="2"/>
      <c r="B257" s="2"/>
      <c r="C257" s="2"/>
      <c r="D257" s="2"/>
      <c r="E257" s="2"/>
      <c r="F257" s="2"/>
      <c r="G257" s="2"/>
      <c r="H257" s="2"/>
      <c r="I257" s="2"/>
      <c r="J257" s="2"/>
      <c r="K257" s="7"/>
      <c r="L257" s="7"/>
    </row>
    <row r="258" spans="1:12" x14ac:dyDescent="0.2">
      <c r="A258" s="2"/>
      <c r="B258" s="2"/>
      <c r="C258" s="2"/>
      <c r="D258" s="2"/>
      <c r="E258" s="2"/>
      <c r="F258" s="2"/>
      <c r="G258" s="2"/>
      <c r="H258" s="2"/>
      <c r="I258" s="2"/>
      <c r="J258" s="2"/>
      <c r="K258" s="7"/>
      <c r="L258" s="7"/>
    </row>
    <row r="259" spans="1:12" x14ac:dyDescent="0.2">
      <c r="A259" s="2"/>
      <c r="B259" s="2"/>
      <c r="C259" s="2"/>
      <c r="D259" s="2"/>
      <c r="E259" s="2"/>
      <c r="F259" s="2"/>
      <c r="G259" s="2"/>
      <c r="H259" s="2"/>
      <c r="I259" s="2"/>
      <c r="J259" s="2"/>
      <c r="K259" s="7"/>
      <c r="L259" s="7"/>
    </row>
    <row r="260" spans="1:12" x14ac:dyDescent="0.2">
      <c r="A260" s="2"/>
      <c r="B260" s="2"/>
      <c r="C260" s="2"/>
      <c r="D260" s="2"/>
      <c r="E260" s="2"/>
      <c r="F260" s="2"/>
      <c r="G260" s="2"/>
      <c r="H260" s="2"/>
      <c r="I260" s="2"/>
      <c r="J260" s="2"/>
      <c r="K260" s="7"/>
      <c r="L260" s="7"/>
    </row>
  </sheetData>
  <mergeCells count="18">
    <mergeCell ref="B1:E1"/>
    <mergeCell ref="A37:K42"/>
    <mergeCell ref="H11:I11"/>
    <mergeCell ref="H12:I12"/>
    <mergeCell ref="D14:E14"/>
    <mergeCell ref="B33:K35"/>
    <mergeCell ref="B26:E26"/>
    <mergeCell ref="H26:I26"/>
    <mergeCell ref="B27:E27"/>
    <mergeCell ref="H27:I27"/>
    <mergeCell ref="B28:E28"/>
    <mergeCell ref="H28:I28"/>
    <mergeCell ref="B29:E29"/>
    <mergeCell ref="H29:I29"/>
    <mergeCell ref="B47:K49"/>
    <mergeCell ref="G2:G3"/>
    <mergeCell ref="B66:K69"/>
    <mergeCell ref="A30:K30"/>
  </mergeCells>
  <phoneticPr fontId="13"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88"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4" t="s">
        <v>128</v>
      </c>
    </row>
    <row r="3" spans="1:5" ht="15.75" x14ac:dyDescent="0.25">
      <c r="C3" s="69" t="s">
        <v>129</v>
      </c>
      <c r="E3" s="75"/>
    </row>
    <row r="4" spans="1:5" x14ac:dyDescent="0.2">
      <c r="C4" s="65"/>
    </row>
    <row r="5" spans="1:5" x14ac:dyDescent="0.2">
      <c r="C5" s="65"/>
    </row>
    <row r="6" spans="1:5" x14ac:dyDescent="0.2">
      <c r="C6" s="65"/>
    </row>
    <row r="7" spans="1:5" x14ac:dyDescent="0.2">
      <c r="C7" s="65"/>
    </row>
    <row r="8" spans="1:5" ht="15.75" x14ac:dyDescent="0.25">
      <c r="C8" s="69" t="s">
        <v>130</v>
      </c>
    </row>
    <row r="9" spans="1:5" x14ac:dyDescent="0.2">
      <c r="C9" s="65"/>
    </row>
    <row r="10" spans="1:5" x14ac:dyDescent="0.2">
      <c r="C10" s="65"/>
    </row>
    <row r="11" spans="1:5" x14ac:dyDescent="0.2">
      <c r="C11" s="65"/>
    </row>
    <row r="12" spans="1:5" x14ac:dyDescent="0.2">
      <c r="C12" s="65"/>
    </row>
    <row r="13" spans="1:5" ht="15.75" x14ac:dyDescent="0.25">
      <c r="C13" s="69" t="s">
        <v>131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C17" sqref="C1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50" t="s">
        <v>46</v>
      </c>
      <c r="C1" s="50" t="s">
        <v>45</v>
      </c>
      <c r="E1" s="50" t="s">
        <v>75</v>
      </c>
      <c r="F1" s="50"/>
      <c r="H1" s="50" t="s">
        <v>35</v>
      </c>
      <c r="K1" s="50" t="s">
        <v>36</v>
      </c>
    </row>
    <row r="2" spans="1:11" ht="51" x14ac:dyDescent="0.2">
      <c r="A2" s="62" t="s">
        <v>47</v>
      </c>
      <c r="C2" s="63" t="s">
        <v>64</v>
      </c>
      <c r="E2" s="76" t="s">
        <v>132</v>
      </c>
      <c r="F2" s="51"/>
      <c r="H2" s="63" t="s">
        <v>90</v>
      </c>
      <c r="K2" s="63" t="s">
        <v>90</v>
      </c>
    </row>
    <row r="3" spans="1:11" ht="25.5" x14ac:dyDescent="0.2">
      <c r="A3" s="62" t="s">
        <v>48</v>
      </c>
      <c r="C3" s="66" t="s">
        <v>65</v>
      </c>
      <c r="E3" s="62" t="s">
        <v>76</v>
      </c>
      <c r="H3" s="7" t="s">
        <v>94</v>
      </c>
      <c r="K3" s="7" t="s">
        <v>107</v>
      </c>
    </row>
    <row r="4" spans="1:11" ht="38.25" x14ac:dyDescent="0.2">
      <c r="A4" s="62" t="s">
        <v>55</v>
      </c>
      <c r="C4" s="62" t="s">
        <v>66</v>
      </c>
      <c r="E4" s="76" t="s">
        <v>134</v>
      </c>
      <c r="H4" s="62" t="s">
        <v>105</v>
      </c>
      <c r="K4" s="62" t="s">
        <v>108</v>
      </c>
    </row>
    <row r="5" spans="1:11" ht="38.25" x14ac:dyDescent="0.2">
      <c r="A5" s="62" t="s">
        <v>49</v>
      </c>
      <c r="C5" s="51"/>
      <c r="E5" s="66" t="s">
        <v>77</v>
      </c>
      <c r="H5" s="62" t="s">
        <v>92</v>
      </c>
      <c r="K5" s="62" t="s">
        <v>92</v>
      </c>
    </row>
    <row r="6" spans="1:11" ht="38.25" x14ac:dyDescent="0.2">
      <c r="A6" s="62" t="s">
        <v>50</v>
      </c>
      <c r="C6" s="62" t="s">
        <v>67</v>
      </c>
      <c r="E6" s="51" t="s">
        <v>133</v>
      </c>
      <c r="F6" s="51"/>
      <c r="H6" s="62" t="s">
        <v>93</v>
      </c>
      <c r="K6" s="66" t="s">
        <v>109</v>
      </c>
    </row>
    <row r="7" spans="1:11" ht="38.25" x14ac:dyDescent="0.2">
      <c r="A7" s="62" t="s">
        <v>53</v>
      </c>
      <c r="C7" s="62" t="s">
        <v>68</v>
      </c>
      <c r="E7" s="51"/>
      <c r="F7" s="51"/>
      <c r="H7" s="65" t="s">
        <v>65</v>
      </c>
      <c r="J7" s="65"/>
      <c r="K7" s="65" t="s">
        <v>65</v>
      </c>
    </row>
    <row r="8" spans="1:11" ht="26.25" x14ac:dyDescent="0.25">
      <c r="A8" s="63" t="s">
        <v>54</v>
      </c>
      <c r="C8" s="51"/>
      <c r="E8" s="50" t="s">
        <v>37</v>
      </c>
      <c r="F8" s="51"/>
      <c r="H8" s="62" t="s">
        <v>91</v>
      </c>
      <c r="K8" s="51" t="s">
        <v>39</v>
      </c>
    </row>
    <row r="9" spans="1:11" ht="26.25" x14ac:dyDescent="0.25">
      <c r="A9" s="63" t="s">
        <v>56</v>
      </c>
      <c r="C9" s="50" t="s">
        <v>78</v>
      </c>
      <c r="E9" s="51" t="s">
        <v>38</v>
      </c>
      <c r="H9" s="62" t="s">
        <v>101</v>
      </c>
      <c r="K9" s="62" t="s">
        <v>111</v>
      </c>
    </row>
    <row r="10" spans="1:11" ht="25.5" x14ac:dyDescent="0.2">
      <c r="A10" s="63" t="s">
        <v>57</v>
      </c>
      <c r="C10" s="51"/>
      <c r="E10" s="51"/>
      <c r="H10" s="62" t="s">
        <v>102</v>
      </c>
    </row>
    <row r="11" spans="1:11" ht="39" x14ac:dyDescent="0.25">
      <c r="A11" s="51"/>
      <c r="C11" s="7" t="s">
        <v>70</v>
      </c>
      <c r="E11" s="50" t="s">
        <v>81</v>
      </c>
      <c r="H11" s="62" t="s">
        <v>100</v>
      </c>
      <c r="K11" s="62" t="s">
        <v>110</v>
      </c>
    </row>
    <row r="12" spans="1:11" ht="38.25" x14ac:dyDescent="0.2">
      <c r="A12" s="62" t="s">
        <v>63</v>
      </c>
      <c r="C12" s="62" t="s">
        <v>69</v>
      </c>
      <c r="E12" s="7" t="s">
        <v>96</v>
      </c>
      <c r="F12" s="51"/>
      <c r="H12" s="62" t="s">
        <v>103</v>
      </c>
      <c r="K12" s="51"/>
    </row>
    <row r="13" spans="1:11" ht="25.5" x14ac:dyDescent="0.2">
      <c r="A13" s="62"/>
      <c r="C13" s="66" t="s">
        <v>80</v>
      </c>
      <c r="E13" s="7" t="s">
        <v>82</v>
      </c>
      <c r="F13" s="51"/>
      <c r="H13" s="62" t="s">
        <v>104</v>
      </c>
    </row>
    <row r="14" spans="1:11" ht="38.25" x14ac:dyDescent="0.2">
      <c r="A14" s="63" t="s">
        <v>62</v>
      </c>
      <c r="C14" s="62" t="s">
        <v>79</v>
      </c>
      <c r="E14" s="62" t="s">
        <v>95</v>
      </c>
      <c r="H14" s="51"/>
    </row>
    <row r="15" spans="1:11" x14ac:dyDescent="0.2">
      <c r="A15" s="63"/>
      <c r="C15" s="62"/>
      <c r="E15" s="62" t="s">
        <v>83</v>
      </c>
      <c r="H15" s="51"/>
    </row>
    <row r="16" spans="1:11" ht="38.25" x14ac:dyDescent="0.2">
      <c r="C16" s="62" t="s">
        <v>98</v>
      </c>
      <c r="E16" s="62" t="s">
        <v>84</v>
      </c>
      <c r="H16" s="66" t="s">
        <v>106</v>
      </c>
    </row>
    <row r="17" spans="1:11" ht="25.5" x14ac:dyDescent="0.2">
      <c r="A17" s="62" t="s">
        <v>51</v>
      </c>
      <c r="C17" s="62" t="s">
        <v>71</v>
      </c>
      <c r="E17" s="51"/>
      <c r="K17" s="51"/>
    </row>
    <row r="18" spans="1:11" ht="26.25" x14ac:dyDescent="0.25">
      <c r="A18" s="62" t="s">
        <v>60</v>
      </c>
      <c r="C18" s="51"/>
      <c r="E18" s="50" t="s">
        <v>85</v>
      </c>
      <c r="H18" s="51"/>
    </row>
    <row r="19" spans="1:11" ht="25.5" x14ac:dyDescent="0.2">
      <c r="A19" s="63" t="s">
        <v>59</v>
      </c>
      <c r="C19" s="62" t="s">
        <v>99</v>
      </c>
      <c r="E19" s="62" t="s">
        <v>97</v>
      </c>
    </row>
    <row r="20" spans="1:11" ht="38.25" x14ac:dyDescent="0.2">
      <c r="A20" s="62" t="s">
        <v>61</v>
      </c>
      <c r="C20" s="62" t="s">
        <v>72</v>
      </c>
      <c r="E20" s="62" t="s">
        <v>86</v>
      </c>
      <c r="F20" s="51"/>
      <c r="K20" s="52"/>
    </row>
    <row r="21" spans="1:11" ht="25.5" x14ac:dyDescent="0.2">
      <c r="A21" s="62" t="s">
        <v>52</v>
      </c>
      <c r="C21" s="51"/>
      <c r="E21" s="66" t="s">
        <v>65</v>
      </c>
    </row>
    <row r="22" spans="1:11" ht="51" x14ac:dyDescent="0.2">
      <c r="A22" s="51"/>
      <c r="C22" s="67" t="s">
        <v>73</v>
      </c>
      <c r="E22" s="62" t="s">
        <v>87</v>
      </c>
      <c r="K22" s="53"/>
    </row>
    <row r="23" spans="1:11" ht="51" x14ac:dyDescent="0.2">
      <c r="A23" s="64" t="s">
        <v>58</v>
      </c>
      <c r="C23" s="66" t="s">
        <v>74</v>
      </c>
      <c r="E23" s="62" t="s">
        <v>88</v>
      </c>
    </row>
    <row r="24" spans="1:11" x14ac:dyDescent="0.2">
      <c r="A24" s="62"/>
      <c r="C24" s="51"/>
      <c r="E24" s="62" t="s">
        <v>89</v>
      </c>
    </row>
    <row r="25" spans="1:11" x14ac:dyDescent="0.2">
      <c r="A25" s="51"/>
      <c r="C25" s="51"/>
      <c r="E25" s="51"/>
      <c r="H25" s="51"/>
    </row>
    <row r="26" spans="1:11" x14ac:dyDescent="0.2">
      <c r="A26" s="62"/>
      <c r="C26" s="51"/>
      <c r="E26" s="51"/>
    </row>
    <row r="27" spans="1:11" x14ac:dyDescent="0.2">
      <c r="A27" s="51"/>
      <c r="C27" s="51"/>
      <c r="E27" s="51"/>
    </row>
    <row r="28" spans="1:11" x14ac:dyDescent="0.2">
      <c r="A28" s="51"/>
      <c r="E28" s="51"/>
    </row>
    <row r="29" spans="1:11" x14ac:dyDescent="0.2">
      <c r="A29" s="51"/>
      <c r="C29" s="51"/>
      <c r="E29" s="51"/>
      <c r="H29" s="51"/>
    </row>
    <row r="30" spans="1:11" x14ac:dyDescent="0.2">
      <c r="A30" s="51"/>
      <c r="C30" s="51"/>
      <c r="E30" s="51"/>
    </row>
    <row r="31" spans="1:11" x14ac:dyDescent="0.2">
      <c r="A31" s="51"/>
      <c r="C31" s="51"/>
      <c r="E31" s="51"/>
      <c r="H31" s="51"/>
    </row>
    <row r="32" spans="1:11" x14ac:dyDescent="0.2">
      <c r="A32" s="51"/>
      <c r="C32" s="51"/>
      <c r="E32" s="51"/>
    </row>
    <row r="33" spans="1:8" ht="61.5" customHeight="1" x14ac:dyDescent="0.2">
      <c r="A33" s="51"/>
      <c r="C33" s="51"/>
      <c r="E33" s="51"/>
      <c r="H33" s="51"/>
    </row>
    <row r="34" spans="1:8" x14ac:dyDescent="0.2">
      <c r="A34" s="51"/>
      <c r="C34" s="51"/>
      <c r="E34" s="51"/>
    </row>
    <row r="35" spans="1:8" x14ac:dyDescent="0.2">
      <c r="A35" s="51"/>
      <c r="C35" s="51"/>
      <c r="E35" s="51"/>
      <c r="H35" s="51"/>
    </row>
    <row r="36" spans="1:8" x14ac:dyDescent="0.2">
      <c r="A36" s="51"/>
      <c r="C36" s="51"/>
      <c r="E36" s="51"/>
    </row>
    <row r="37" spans="1:8" x14ac:dyDescent="0.2">
      <c r="A37" s="51"/>
      <c r="C37" s="51"/>
      <c r="E37" s="51"/>
    </row>
    <row r="38" spans="1:8" x14ac:dyDescent="0.2">
      <c r="A38" s="51"/>
      <c r="C38" s="51"/>
      <c r="E38" s="51"/>
    </row>
    <row r="39" spans="1:8" x14ac:dyDescent="0.2">
      <c r="A39" s="51"/>
      <c r="C39" s="51"/>
      <c r="E39" s="51"/>
    </row>
    <row r="40" spans="1:8" x14ac:dyDescent="0.2">
      <c r="E40" s="51"/>
    </row>
    <row r="41" spans="1:8" x14ac:dyDescent="0.2">
      <c r="E41" s="51"/>
    </row>
    <row r="42" spans="1:8" x14ac:dyDescent="0.2">
      <c r="E42" s="51"/>
    </row>
    <row r="43" spans="1:8" x14ac:dyDescent="0.2">
      <c r="E43" s="51"/>
    </row>
    <row r="44" spans="1:8" x14ac:dyDescent="0.2">
      <c r="E44" s="51"/>
    </row>
    <row r="45" spans="1:8" x14ac:dyDescent="0.2">
      <c r="E45" s="51"/>
    </row>
    <row r="46" spans="1:8" x14ac:dyDescent="0.2">
      <c r="E46" s="51"/>
    </row>
    <row r="47" spans="1:8" x14ac:dyDescent="0.2">
      <c r="E47" s="51"/>
    </row>
    <row r="48" spans="1:8" x14ac:dyDescent="0.2">
      <c r="E48" s="51"/>
    </row>
    <row r="49" spans="1:5" x14ac:dyDescent="0.2">
      <c r="E49" s="51"/>
    </row>
    <row r="50" spans="1:5" x14ac:dyDescent="0.2">
      <c r="E50" s="51"/>
    </row>
    <row r="51" spans="1:5" x14ac:dyDescent="0.2">
      <c r="E51" s="51"/>
    </row>
    <row r="52" spans="1:5" x14ac:dyDescent="0.2">
      <c r="E52" s="51"/>
    </row>
    <row r="53" spans="1:5" x14ac:dyDescent="0.2">
      <c r="E53" s="51"/>
    </row>
    <row r="61" spans="1:5" x14ac:dyDescent="0.2">
      <c r="A61" s="51"/>
      <c r="C61" s="51"/>
    </row>
    <row r="62" spans="1:5" x14ac:dyDescent="0.2">
      <c r="A62" s="51"/>
      <c r="C62" s="51"/>
    </row>
    <row r="63" spans="1:5" x14ac:dyDescent="0.2">
      <c r="A63" s="51"/>
      <c r="C63" s="51"/>
    </row>
    <row r="64" spans="1:5" x14ac:dyDescent="0.2">
      <c r="A64" s="51"/>
      <c r="C64" s="51"/>
    </row>
    <row r="65" spans="1:3" x14ac:dyDescent="0.2">
      <c r="A65" s="51"/>
      <c r="C65" s="51"/>
    </row>
    <row r="66" spans="1:3" x14ac:dyDescent="0.2">
      <c r="A66" s="51"/>
      <c r="C66" s="51"/>
    </row>
    <row r="67" spans="1:3" x14ac:dyDescent="0.2">
      <c r="A67" s="51"/>
      <c r="C67" s="51"/>
    </row>
    <row r="68" spans="1:3" x14ac:dyDescent="0.2">
      <c r="A68" s="51"/>
      <c r="C68" s="51"/>
    </row>
    <row r="69" spans="1:3" x14ac:dyDescent="0.2">
      <c r="A69" s="51"/>
      <c r="C69" s="51"/>
    </row>
    <row r="70" spans="1:3" x14ac:dyDescent="0.2">
      <c r="A70" s="51"/>
      <c r="C70" s="51"/>
    </row>
    <row r="71" spans="1:3" x14ac:dyDescent="0.2">
      <c r="A71" s="51"/>
      <c r="C71" s="51"/>
    </row>
    <row r="72" spans="1:3" x14ac:dyDescent="0.2">
      <c r="A72" s="51"/>
      <c r="C72" s="51"/>
    </row>
    <row r="73" spans="1:3" x14ac:dyDescent="0.2">
      <c r="A73" s="51"/>
      <c r="C73" s="51"/>
    </row>
    <row r="74" spans="1:3" x14ac:dyDescent="0.2">
      <c r="A74" s="51"/>
      <c r="C74" s="51"/>
    </row>
    <row r="75" spans="1:3" x14ac:dyDescent="0.2">
      <c r="A75" s="51"/>
      <c r="C75" s="5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07F3DF-F54B-4209-882D-6DA698D3B15B}">
  <ds:schemaRefs>
    <ds:schemaRef ds:uri="http://purl.org/dc/elements/1.1/"/>
    <ds:schemaRef ds:uri="http://www.w3.org/XML/1998/namespace"/>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293b3aa-bf9d-4f92-829e-4202b9013abe"/>
    <ds:schemaRef ds:uri="http://schemas.microsoft.com/office/infopath/2007/PartnerControls"/>
    <ds:schemaRef ds:uri="271563fc-5980-40c0-b0a9-e1037f5d8bbd"/>
  </ds:schemaRefs>
</ds:datastoreItem>
</file>

<file path=customXml/itemProps2.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1EB39B-8ADF-4278-90BE-6B2F7D6655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Heather McCool</cp:lastModifiedBy>
  <cp:lastPrinted>2025-08-20T18:06:22Z</cp:lastPrinted>
  <dcterms:created xsi:type="dcterms:W3CDTF">2002-04-08T18:22:24Z</dcterms:created>
  <dcterms:modified xsi:type="dcterms:W3CDTF">2025-09-15T13:46:18Z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