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EMurphy\Downloads\"/>
    </mc:Choice>
  </mc:AlternateContent>
  <xr:revisionPtr revIDLastSave="0" documentId="8_{8EA4765E-F9B5-4D07-BEDC-F816F2B2D50A}" xr6:coauthVersionLast="47" xr6:coauthVersionMax="47" xr10:uidLastSave="{00000000-0000-0000-0000-000000000000}"/>
  <bookViews>
    <workbookView xWindow="28680" yWindow="2115" windowWidth="29040" windowHeight="15720" xr2:uid="{291DB4F0-B7AC-487F-A95D-F793E67B403A}"/>
  </bookViews>
  <sheets>
    <sheet name="Track" sheetId="10" r:id="rId1"/>
  </sheets>
  <definedNames>
    <definedName name="_xlnm.Print_Area" localSheetId="0">Track!$A$1:$M$137</definedName>
    <definedName name="_xlnm.Print_Titles" localSheetId="0">Track!$1:$14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37" i="10" l="1"/>
  <c r="AD137" i="10" l="1"/>
  <c r="J129" i="10" l="1"/>
  <c r="J130" i="10"/>
  <c r="J131" i="10"/>
  <c r="J132" i="10"/>
  <c r="J133" i="10"/>
  <c r="J134" i="10"/>
  <c r="J135" i="10"/>
  <c r="AL135" i="10" l="1"/>
  <c r="AK135" i="10"/>
  <c r="AJ135" i="10"/>
  <c r="AI135" i="10"/>
  <c r="AG135" i="10"/>
  <c r="AF135" i="10"/>
  <c r="Z135" i="10"/>
  <c r="Y135" i="10"/>
  <c r="X135" i="10"/>
  <c r="R135" i="10"/>
  <c r="T135" i="10" s="1"/>
  <c r="S135" i="10" s="1"/>
  <c r="P135" i="10"/>
  <c r="AL134" i="10"/>
  <c r="AK134" i="10"/>
  <c r="AJ134" i="10"/>
  <c r="AI134" i="10"/>
  <c r="AG134" i="10"/>
  <c r="AE134" i="10"/>
  <c r="Z134" i="10"/>
  <c r="Y134" i="10"/>
  <c r="X134" i="10"/>
  <c r="R134" i="10"/>
  <c r="T134" i="10" s="1"/>
  <c r="S134" i="10" s="1"/>
  <c r="P134" i="10"/>
  <c r="AL133" i="10"/>
  <c r="AK133" i="10"/>
  <c r="AJ133" i="10"/>
  <c r="AI133" i="10"/>
  <c r="AG133" i="10"/>
  <c r="AF133" i="10"/>
  <c r="Z133" i="10"/>
  <c r="Y133" i="10"/>
  <c r="X133" i="10"/>
  <c r="R133" i="10"/>
  <c r="T133" i="10" s="1"/>
  <c r="S133" i="10" s="1"/>
  <c r="P133" i="10"/>
  <c r="AL132" i="10"/>
  <c r="AK132" i="10"/>
  <c r="AJ132" i="10"/>
  <c r="AI132" i="10"/>
  <c r="AG132" i="10"/>
  <c r="Z132" i="10"/>
  <c r="Y132" i="10"/>
  <c r="X132" i="10"/>
  <c r="R132" i="10"/>
  <c r="T132" i="10" s="1"/>
  <c r="S132" i="10" s="1"/>
  <c r="P132" i="10"/>
  <c r="AL131" i="10"/>
  <c r="AK131" i="10"/>
  <c r="AJ131" i="10"/>
  <c r="AI131" i="10"/>
  <c r="AG131" i="10"/>
  <c r="AF131" i="10"/>
  <c r="Z131" i="10"/>
  <c r="Y131" i="10"/>
  <c r="X131" i="10"/>
  <c r="R131" i="10"/>
  <c r="T131" i="10" s="1"/>
  <c r="S131" i="10" s="1"/>
  <c r="P131" i="10"/>
  <c r="AL130" i="10"/>
  <c r="AK130" i="10"/>
  <c r="AJ130" i="10"/>
  <c r="AI130" i="10"/>
  <c r="AG130" i="10"/>
  <c r="Z130" i="10"/>
  <c r="Y130" i="10"/>
  <c r="X130" i="10"/>
  <c r="R130" i="10"/>
  <c r="T130" i="10" s="1"/>
  <c r="S130" i="10" s="1"/>
  <c r="P130" i="10"/>
  <c r="AL129" i="10"/>
  <c r="AK129" i="10"/>
  <c r="AJ129" i="10"/>
  <c r="AI129" i="10"/>
  <c r="AG129" i="10"/>
  <c r="AF129" i="10"/>
  <c r="Z129" i="10"/>
  <c r="Y129" i="10"/>
  <c r="X129" i="10"/>
  <c r="R129" i="10"/>
  <c r="T129" i="10" s="1"/>
  <c r="S129" i="10" s="1"/>
  <c r="P129" i="10"/>
  <c r="AL128" i="10"/>
  <c r="AK128" i="10"/>
  <c r="AJ128" i="10"/>
  <c r="AI128" i="10"/>
  <c r="AG128" i="10"/>
  <c r="AD128" i="10"/>
  <c r="AF128" i="10" s="1"/>
  <c r="Z128" i="10"/>
  <c r="Y128" i="10"/>
  <c r="X128" i="10"/>
  <c r="R128" i="10"/>
  <c r="T128" i="10" s="1"/>
  <c r="P128" i="10"/>
  <c r="AL127" i="10"/>
  <c r="AK127" i="10"/>
  <c r="AJ127" i="10"/>
  <c r="AI127" i="10"/>
  <c r="AG127" i="10"/>
  <c r="AD127" i="10"/>
  <c r="AF127" i="10" s="1"/>
  <c r="Z127" i="10"/>
  <c r="Y127" i="10"/>
  <c r="X127" i="10"/>
  <c r="R127" i="10"/>
  <c r="T127" i="10" s="1"/>
  <c r="P127" i="10"/>
  <c r="AL126" i="10"/>
  <c r="AK126" i="10"/>
  <c r="AJ126" i="10"/>
  <c r="AI126" i="10"/>
  <c r="AG126" i="10"/>
  <c r="AD126" i="10"/>
  <c r="Z126" i="10"/>
  <c r="Y126" i="10"/>
  <c r="X126" i="10"/>
  <c r="R126" i="10"/>
  <c r="T126" i="10" s="1"/>
  <c r="P126" i="10"/>
  <c r="AL125" i="10"/>
  <c r="AK125" i="10"/>
  <c r="AJ125" i="10"/>
  <c r="AI125" i="10"/>
  <c r="AG125" i="10"/>
  <c r="AD125" i="10"/>
  <c r="AF125" i="10" s="1"/>
  <c r="Z125" i="10"/>
  <c r="Y125" i="10"/>
  <c r="X125" i="10"/>
  <c r="R125" i="10"/>
  <c r="T125" i="10" s="1"/>
  <c r="P125" i="10"/>
  <c r="AL124" i="10"/>
  <c r="AK124" i="10"/>
  <c r="AJ124" i="10"/>
  <c r="AI124" i="10"/>
  <c r="AG124" i="10"/>
  <c r="AD124" i="10"/>
  <c r="Z124" i="10"/>
  <c r="Y124" i="10"/>
  <c r="X124" i="10"/>
  <c r="R124" i="10"/>
  <c r="T124" i="10" s="1"/>
  <c r="P124" i="10"/>
  <c r="AL123" i="10"/>
  <c r="AK123" i="10"/>
  <c r="AJ123" i="10"/>
  <c r="AI123" i="10"/>
  <c r="AG123" i="10"/>
  <c r="AD123" i="10"/>
  <c r="AF123" i="10" s="1"/>
  <c r="Z123" i="10"/>
  <c r="Y123" i="10"/>
  <c r="X123" i="10"/>
  <c r="R123" i="10"/>
  <c r="T123" i="10" s="1"/>
  <c r="P123" i="10"/>
  <c r="AL122" i="10"/>
  <c r="AK122" i="10"/>
  <c r="AJ122" i="10"/>
  <c r="AI122" i="10"/>
  <c r="AG122" i="10"/>
  <c r="AD122" i="10"/>
  <c r="Z122" i="10"/>
  <c r="Y122" i="10"/>
  <c r="X122" i="10"/>
  <c r="R122" i="10"/>
  <c r="T122" i="10" s="1"/>
  <c r="P122" i="10"/>
  <c r="AL121" i="10"/>
  <c r="AK121" i="10"/>
  <c r="AJ121" i="10"/>
  <c r="AI121" i="10"/>
  <c r="AG121" i="10"/>
  <c r="AD121" i="10"/>
  <c r="AE121" i="10" s="1"/>
  <c r="Z121" i="10"/>
  <c r="Y121" i="10"/>
  <c r="X121" i="10"/>
  <c r="R121" i="10"/>
  <c r="T121" i="10" s="1"/>
  <c r="P121" i="10"/>
  <c r="AL120" i="10"/>
  <c r="AK120" i="10"/>
  <c r="AJ120" i="10"/>
  <c r="AI120" i="10"/>
  <c r="AG120" i="10"/>
  <c r="AD120" i="10"/>
  <c r="AF120" i="10" s="1"/>
  <c r="Z120" i="10"/>
  <c r="Y120" i="10"/>
  <c r="X120" i="10"/>
  <c r="R120" i="10"/>
  <c r="T120" i="10" s="1"/>
  <c r="P120" i="10"/>
  <c r="AL119" i="10"/>
  <c r="AK119" i="10"/>
  <c r="AJ119" i="10"/>
  <c r="AI119" i="10"/>
  <c r="AG119" i="10"/>
  <c r="AD119" i="10"/>
  <c r="Z119" i="10"/>
  <c r="Y119" i="10"/>
  <c r="X119" i="10"/>
  <c r="R119" i="10"/>
  <c r="T119" i="10" s="1"/>
  <c r="P119" i="10"/>
  <c r="AL118" i="10"/>
  <c r="AK118" i="10"/>
  <c r="AJ118" i="10"/>
  <c r="AI118" i="10"/>
  <c r="AG118" i="10"/>
  <c r="AD118" i="10"/>
  <c r="AE118" i="10" s="1"/>
  <c r="Z118" i="10"/>
  <c r="Y118" i="10"/>
  <c r="X118" i="10"/>
  <c r="R118" i="10"/>
  <c r="T118" i="10" s="1"/>
  <c r="P118" i="10"/>
  <c r="AL117" i="10"/>
  <c r="AK117" i="10"/>
  <c r="AJ117" i="10"/>
  <c r="AI117" i="10"/>
  <c r="AG117" i="10"/>
  <c r="AD117" i="10"/>
  <c r="Z117" i="10"/>
  <c r="Y117" i="10"/>
  <c r="X117" i="10"/>
  <c r="R117" i="10"/>
  <c r="T117" i="10" s="1"/>
  <c r="P117" i="10"/>
  <c r="AL116" i="10"/>
  <c r="AK116" i="10"/>
  <c r="AJ116" i="10"/>
  <c r="AI116" i="10"/>
  <c r="AG116" i="10"/>
  <c r="AD116" i="10"/>
  <c r="Z116" i="10"/>
  <c r="Y116" i="10"/>
  <c r="X116" i="10"/>
  <c r="R116" i="10"/>
  <c r="T116" i="10" s="1"/>
  <c r="P116" i="10"/>
  <c r="AL115" i="10"/>
  <c r="AK115" i="10"/>
  <c r="AJ115" i="10"/>
  <c r="AI115" i="10"/>
  <c r="AG115" i="10"/>
  <c r="AD115" i="10"/>
  <c r="AF115" i="10" s="1"/>
  <c r="Z115" i="10"/>
  <c r="Y115" i="10"/>
  <c r="X115" i="10"/>
  <c r="R115" i="10"/>
  <c r="T115" i="10" s="1"/>
  <c r="P115" i="10"/>
  <c r="AL114" i="10"/>
  <c r="AK114" i="10"/>
  <c r="AJ114" i="10"/>
  <c r="AI114" i="10"/>
  <c r="AG114" i="10"/>
  <c r="AD114" i="10"/>
  <c r="AF114" i="10" s="1"/>
  <c r="Z114" i="10"/>
  <c r="Y114" i="10"/>
  <c r="X114" i="10"/>
  <c r="R114" i="10"/>
  <c r="T114" i="10" s="1"/>
  <c r="P114" i="10"/>
  <c r="AL113" i="10"/>
  <c r="AK113" i="10"/>
  <c r="AJ113" i="10"/>
  <c r="AI113" i="10"/>
  <c r="AG113" i="10"/>
  <c r="AD113" i="10"/>
  <c r="AF113" i="10" s="1"/>
  <c r="Z113" i="10"/>
  <c r="Y113" i="10"/>
  <c r="X113" i="10"/>
  <c r="R113" i="10"/>
  <c r="T113" i="10" s="1"/>
  <c r="P113" i="10"/>
  <c r="AL112" i="10"/>
  <c r="AK112" i="10"/>
  <c r="AJ112" i="10"/>
  <c r="AI112" i="10"/>
  <c r="AG112" i="10"/>
  <c r="AD112" i="10"/>
  <c r="AE112" i="10" s="1"/>
  <c r="Z112" i="10"/>
  <c r="Y112" i="10"/>
  <c r="X112" i="10"/>
  <c r="R112" i="10"/>
  <c r="T112" i="10" s="1"/>
  <c r="P112" i="10"/>
  <c r="AL111" i="10"/>
  <c r="AK111" i="10"/>
  <c r="AJ111" i="10"/>
  <c r="AI111" i="10"/>
  <c r="AG111" i="10"/>
  <c r="AD111" i="10"/>
  <c r="Z111" i="10"/>
  <c r="Y111" i="10"/>
  <c r="X111" i="10"/>
  <c r="R111" i="10"/>
  <c r="T111" i="10" s="1"/>
  <c r="P111" i="10"/>
  <c r="AL110" i="10"/>
  <c r="AK110" i="10"/>
  <c r="AJ110" i="10"/>
  <c r="AI110" i="10"/>
  <c r="AG110" i="10"/>
  <c r="AD110" i="10"/>
  <c r="AE110" i="10" s="1"/>
  <c r="Z110" i="10"/>
  <c r="Y110" i="10"/>
  <c r="X110" i="10"/>
  <c r="R110" i="10"/>
  <c r="T110" i="10" s="1"/>
  <c r="P110" i="10"/>
  <c r="AL109" i="10"/>
  <c r="AK109" i="10"/>
  <c r="AJ109" i="10"/>
  <c r="AI109" i="10"/>
  <c r="AG109" i="10"/>
  <c r="AD109" i="10"/>
  <c r="AE109" i="10" s="1"/>
  <c r="Z109" i="10"/>
  <c r="Y109" i="10"/>
  <c r="X109" i="10"/>
  <c r="R109" i="10"/>
  <c r="T109" i="10" s="1"/>
  <c r="P109" i="10"/>
  <c r="AL108" i="10"/>
  <c r="AK108" i="10"/>
  <c r="AJ108" i="10"/>
  <c r="AI108" i="10"/>
  <c r="AG108" i="10"/>
  <c r="AD108" i="10"/>
  <c r="AF108" i="10" s="1"/>
  <c r="Z108" i="10"/>
  <c r="Y108" i="10"/>
  <c r="X108" i="10"/>
  <c r="R108" i="10"/>
  <c r="T108" i="10" s="1"/>
  <c r="P108" i="10"/>
  <c r="AL107" i="10"/>
  <c r="AK107" i="10"/>
  <c r="AJ107" i="10"/>
  <c r="AI107" i="10"/>
  <c r="AG107" i="10"/>
  <c r="AD107" i="10"/>
  <c r="Z107" i="10"/>
  <c r="Y107" i="10"/>
  <c r="X107" i="10"/>
  <c r="R107" i="10"/>
  <c r="T107" i="10" s="1"/>
  <c r="P107" i="10"/>
  <c r="AL106" i="10"/>
  <c r="AK106" i="10"/>
  <c r="AJ106" i="10"/>
  <c r="AI106" i="10"/>
  <c r="AG106" i="10"/>
  <c r="AD106" i="10"/>
  <c r="Z106" i="10"/>
  <c r="Y106" i="10"/>
  <c r="X106" i="10"/>
  <c r="R106" i="10"/>
  <c r="T106" i="10" s="1"/>
  <c r="P106" i="10"/>
  <c r="AL105" i="10"/>
  <c r="AK105" i="10"/>
  <c r="AJ105" i="10"/>
  <c r="AI105" i="10"/>
  <c r="AG105" i="10"/>
  <c r="AD105" i="10"/>
  <c r="AF105" i="10" s="1"/>
  <c r="Z105" i="10"/>
  <c r="Y105" i="10"/>
  <c r="X105" i="10"/>
  <c r="R105" i="10"/>
  <c r="T105" i="10" s="1"/>
  <c r="P105" i="10"/>
  <c r="AL104" i="10"/>
  <c r="AK104" i="10"/>
  <c r="AJ104" i="10"/>
  <c r="AI104" i="10"/>
  <c r="AG104" i="10"/>
  <c r="AD104" i="10"/>
  <c r="Z104" i="10"/>
  <c r="Y104" i="10"/>
  <c r="X104" i="10"/>
  <c r="R104" i="10"/>
  <c r="T104" i="10" s="1"/>
  <c r="P104" i="10"/>
  <c r="AL103" i="10"/>
  <c r="AK103" i="10"/>
  <c r="AJ103" i="10"/>
  <c r="AI103" i="10"/>
  <c r="AG103" i="10"/>
  <c r="AD103" i="10"/>
  <c r="Z103" i="10"/>
  <c r="Y103" i="10"/>
  <c r="X103" i="10"/>
  <c r="R103" i="10"/>
  <c r="T103" i="10" s="1"/>
  <c r="P103" i="10"/>
  <c r="AL102" i="10"/>
  <c r="AK102" i="10"/>
  <c r="AJ102" i="10"/>
  <c r="AI102" i="10"/>
  <c r="AG102" i="10"/>
  <c r="AD102" i="10"/>
  <c r="Z102" i="10"/>
  <c r="Y102" i="10"/>
  <c r="X102" i="10"/>
  <c r="R102" i="10"/>
  <c r="T102" i="10" s="1"/>
  <c r="P102" i="10"/>
  <c r="AL101" i="10"/>
  <c r="AK101" i="10"/>
  <c r="AJ101" i="10"/>
  <c r="AI101" i="10"/>
  <c r="AG101" i="10"/>
  <c r="AD101" i="10"/>
  <c r="AF101" i="10" s="1"/>
  <c r="Z101" i="10"/>
  <c r="Y101" i="10"/>
  <c r="X101" i="10"/>
  <c r="R101" i="10"/>
  <c r="T101" i="10" s="1"/>
  <c r="P101" i="10"/>
  <c r="AL100" i="10"/>
  <c r="AK100" i="10"/>
  <c r="AJ100" i="10"/>
  <c r="AI100" i="10"/>
  <c r="AG100" i="10"/>
  <c r="AD100" i="10"/>
  <c r="Z100" i="10"/>
  <c r="Y100" i="10"/>
  <c r="X100" i="10"/>
  <c r="R100" i="10"/>
  <c r="T100" i="10" s="1"/>
  <c r="P100" i="10"/>
  <c r="AL99" i="10"/>
  <c r="AK99" i="10"/>
  <c r="AJ99" i="10"/>
  <c r="AI99" i="10"/>
  <c r="AG99" i="10"/>
  <c r="AD99" i="10"/>
  <c r="AF99" i="10" s="1"/>
  <c r="Z99" i="10"/>
  <c r="Y99" i="10"/>
  <c r="X99" i="10"/>
  <c r="R99" i="10"/>
  <c r="T99" i="10" s="1"/>
  <c r="P99" i="10"/>
  <c r="AL98" i="10"/>
  <c r="AK98" i="10"/>
  <c r="AJ98" i="10"/>
  <c r="AI98" i="10"/>
  <c r="AG98" i="10"/>
  <c r="AD98" i="10"/>
  <c r="AE98" i="10" s="1"/>
  <c r="Z98" i="10"/>
  <c r="Y98" i="10"/>
  <c r="X98" i="10"/>
  <c r="R98" i="10"/>
  <c r="T98" i="10" s="1"/>
  <c r="P98" i="10"/>
  <c r="AL97" i="10"/>
  <c r="AK97" i="10"/>
  <c r="AJ97" i="10"/>
  <c r="AI97" i="10"/>
  <c r="AG97" i="10"/>
  <c r="AD97" i="10"/>
  <c r="AF97" i="10" s="1"/>
  <c r="Z97" i="10"/>
  <c r="Y97" i="10"/>
  <c r="X97" i="10"/>
  <c r="R97" i="10"/>
  <c r="T97" i="10" s="1"/>
  <c r="P97" i="10"/>
  <c r="AL96" i="10"/>
  <c r="AK96" i="10"/>
  <c r="AJ96" i="10"/>
  <c r="AI96" i="10"/>
  <c r="AG96" i="10"/>
  <c r="AD96" i="10"/>
  <c r="AF96" i="10" s="1"/>
  <c r="Z96" i="10"/>
  <c r="Y96" i="10"/>
  <c r="X96" i="10"/>
  <c r="R96" i="10"/>
  <c r="T96" i="10" s="1"/>
  <c r="P96" i="10"/>
  <c r="AL95" i="10"/>
  <c r="AK95" i="10"/>
  <c r="AJ95" i="10"/>
  <c r="AI95" i="10"/>
  <c r="AG95" i="10"/>
  <c r="AD95" i="10"/>
  <c r="Z95" i="10"/>
  <c r="Y95" i="10"/>
  <c r="X95" i="10"/>
  <c r="R95" i="10"/>
  <c r="T95" i="10" s="1"/>
  <c r="P95" i="10"/>
  <c r="AL94" i="10"/>
  <c r="AK94" i="10"/>
  <c r="AJ94" i="10"/>
  <c r="AI94" i="10"/>
  <c r="AG94" i="10"/>
  <c r="AD94" i="10"/>
  <c r="Z94" i="10"/>
  <c r="Y94" i="10"/>
  <c r="X94" i="10"/>
  <c r="R94" i="10"/>
  <c r="T94" i="10" s="1"/>
  <c r="P94" i="10"/>
  <c r="AL93" i="10"/>
  <c r="AK93" i="10"/>
  <c r="AJ93" i="10"/>
  <c r="AI93" i="10"/>
  <c r="AG93" i="10"/>
  <c r="AD93" i="10"/>
  <c r="AF93" i="10" s="1"/>
  <c r="Z93" i="10"/>
  <c r="Y93" i="10"/>
  <c r="X93" i="10"/>
  <c r="R93" i="10"/>
  <c r="T93" i="10" s="1"/>
  <c r="P93" i="10"/>
  <c r="AL92" i="10"/>
  <c r="AK92" i="10"/>
  <c r="AJ92" i="10"/>
  <c r="AI92" i="10"/>
  <c r="AG92" i="10"/>
  <c r="AD92" i="10"/>
  <c r="AF92" i="10" s="1"/>
  <c r="Z92" i="10"/>
  <c r="Y92" i="10"/>
  <c r="X92" i="10"/>
  <c r="R92" i="10"/>
  <c r="T92" i="10" s="1"/>
  <c r="P92" i="10"/>
  <c r="AL91" i="10"/>
  <c r="AK91" i="10"/>
  <c r="AJ91" i="10"/>
  <c r="AI91" i="10"/>
  <c r="AG91" i="10"/>
  <c r="AD91" i="10"/>
  <c r="AF91" i="10" s="1"/>
  <c r="Z91" i="10"/>
  <c r="Y91" i="10"/>
  <c r="X91" i="10"/>
  <c r="R91" i="10"/>
  <c r="T91" i="10" s="1"/>
  <c r="P91" i="10"/>
  <c r="AL90" i="10"/>
  <c r="AK90" i="10"/>
  <c r="AJ90" i="10"/>
  <c r="AI90" i="10"/>
  <c r="AG90" i="10"/>
  <c r="AD90" i="10"/>
  <c r="Z90" i="10"/>
  <c r="Y90" i="10"/>
  <c r="X90" i="10"/>
  <c r="R90" i="10"/>
  <c r="T90" i="10" s="1"/>
  <c r="P90" i="10"/>
  <c r="AL89" i="10"/>
  <c r="AK89" i="10"/>
  <c r="AJ89" i="10"/>
  <c r="AI89" i="10"/>
  <c r="AG89" i="10"/>
  <c r="AD89" i="10"/>
  <c r="AF89" i="10" s="1"/>
  <c r="Z89" i="10"/>
  <c r="Y89" i="10"/>
  <c r="X89" i="10"/>
  <c r="R89" i="10"/>
  <c r="T89" i="10" s="1"/>
  <c r="P89" i="10"/>
  <c r="AL88" i="10"/>
  <c r="AK88" i="10"/>
  <c r="AJ88" i="10"/>
  <c r="AI88" i="10"/>
  <c r="AG88" i="10"/>
  <c r="AD88" i="10"/>
  <c r="Z88" i="10"/>
  <c r="Y88" i="10"/>
  <c r="X88" i="10"/>
  <c r="R88" i="10"/>
  <c r="T88" i="10" s="1"/>
  <c r="P88" i="10"/>
  <c r="AL87" i="10"/>
  <c r="AK87" i="10"/>
  <c r="AJ87" i="10"/>
  <c r="AI87" i="10"/>
  <c r="AG87" i="10"/>
  <c r="AD87" i="10"/>
  <c r="Z87" i="10"/>
  <c r="Y87" i="10"/>
  <c r="X87" i="10"/>
  <c r="R87" i="10"/>
  <c r="T87" i="10" s="1"/>
  <c r="P87" i="10"/>
  <c r="AL86" i="10"/>
  <c r="AK86" i="10"/>
  <c r="AJ86" i="10"/>
  <c r="AI86" i="10"/>
  <c r="AG86" i="10"/>
  <c r="AD86" i="10"/>
  <c r="AF86" i="10" s="1"/>
  <c r="Z86" i="10"/>
  <c r="Y86" i="10"/>
  <c r="X86" i="10"/>
  <c r="R86" i="10"/>
  <c r="T86" i="10" s="1"/>
  <c r="P86" i="10"/>
  <c r="AL85" i="10"/>
  <c r="AK85" i="10"/>
  <c r="AJ85" i="10"/>
  <c r="AI85" i="10"/>
  <c r="AG85" i="10"/>
  <c r="AD85" i="10"/>
  <c r="AF85" i="10" s="1"/>
  <c r="Z85" i="10"/>
  <c r="Y85" i="10"/>
  <c r="X85" i="10"/>
  <c r="R85" i="10"/>
  <c r="T85" i="10" s="1"/>
  <c r="P85" i="10"/>
  <c r="AL84" i="10"/>
  <c r="AK84" i="10"/>
  <c r="AJ84" i="10"/>
  <c r="AI84" i="10"/>
  <c r="AG84" i="10"/>
  <c r="AD84" i="10"/>
  <c r="Z84" i="10"/>
  <c r="Y84" i="10"/>
  <c r="X84" i="10"/>
  <c r="R84" i="10"/>
  <c r="T84" i="10" s="1"/>
  <c r="P84" i="10"/>
  <c r="AL83" i="10"/>
  <c r="AK83" i="10"/>
  <c r="AJ83" i="10"/>
  <c r="AI83" i="10"/>
  <c r="AG83" i="10"/>
  <c r="AD83" i="10"/>
  <c r="AE83" i="10" s="1"/>
  <c r="Z83" i="10"/>
  <c r="Y83" i="10"/>
  <c r="X83" i="10"/>
  <c r="R83" i="10"/>
  <c r="T83" i="10" s="1"/>
  <c r="P83" i="10"/>
  <c r="AL82" i="10"/>
  <c r="AK82" i="10"/>
  <c r="AJ82" i="10"/>
  <c r="AI82" i="10"/>
  <c r="AG82" i="10"/>
  <c r="AD82" i="10"/>
  <c r="AE82" i="10" s="1"/>
  <c r="Z82" i="10"/>
  <c r="Y82" i="10"/>
  <c r="X82" i="10"/>
  <c r="R82" i="10"/>
  <c r="T82" i="10" s="1"/>
  <c r="P82" i="10"/>
  <c r="AL81" i="10"/>
  <c r="AK81" i="10"/>
  <c r="AJ81" i="10"/>
  <c r="AI81" i="10"/>
  <c r="AG81" i="10"/>
  <c r="AD81" i="10"/>
  <c r="AF81" i="10" s="1"/>
  <c r="Z81" i="10"/>
  <c r="Y81" i="10"/>
  <c r="X81" i="10"/>
  <c r="R81" i="10"/>
  <c r="T81" i="10" s="1"/>
  <c r="P81" i="10"/>
  <c r="AL80" i="10"/>
  <c r="AK80" i="10"/>
  <c r="AJ80" i="10"/>
  <c r="AI80" i="10"/>
  <c r="AG80" i="10"/>
  <c r="AD80" i="10"/>
  <c r="Z80" i="10"/>
  <c r="Y80" i="10"/>
  <c r="X80" i="10"/>
  <c r="R80" i="10"/>
  <c r="T80" i="10" s="1"/>
  <c r="P80" i="10"/>
  <c r="AL79" i="10"/>
  <c r="AK79" i="10"/>
  <c r="AJ79" i="10"/>
  <c r="AI79" i="10"/>
  <c r="AG79" i="10"/>
  <c r="AD79" i="10"/>
  <c r="AE79" i="10" s="1"/>
  <c r="Z79" i="10"/>
  <c r="Y79" i="10"/>
  <c r="X79" i="10"/>
  <c r="R79" i="10"/>
  <c r="T79" i="10" s="1"/>
  <c r="P79" i="10"/>
  <c r="AL78" i="10"/>
  <c r="AK78" i="10"/>
  <c r="AJ78" i="10"/>
  <c r="AI78" i="10"/>
  <c r="AG78" i="10"/>
  <c r="AD78" i="10"/>
  <c r="AF78" i="10" s="1"/>
  <c r="Z78" i="10"/>
  <c r="Y78" i="10"/>
  <c r="X78" i="10"/>
  <c r="R78" i="10"/>
  <c r="T78" i="10" s="1"/>
  <c r="P78" i="10"/>
  <c r="AL77" i="10"/>
  <c r="AK77" i="10"/>
  <c r="AJ77" i="10"/>
  <c r="AI77" i="10"/>
  <c r="AG77" i="10"/>
  <c r="AD77" i="10"/>
  <c r="AF77" i="10" s="1"/>
  <c r="Z77" i="10"/>
  <c r="Y77" i="10"/>
  <c r="X77" i="10"/>
  <c r="R77" i="10"/>
  <c r="T77" i="10" s="1"/>
  <c r="P77" i="10"/>
  <c r="AL76" i="10"/>
  <c r="AK76" i="10"/>
  <c r="AJ76" i="10"/>
  <c r="AI76" i="10"/>
  <c r="AG76" i="10"/>
  <c r="AD76" i="10"/>
  <c r="AE76" i="10" s="1"/>
  <c r="Z76" i="10"/>
  <c r="Y76" i="10"/>
  <c r="X76" i="10"/>
  <c r="R76" i="10"/>
  <c r="T76" i="10" s="1"/>
  <c r="P76" i="10"/>
  <c r="AL75" i="10"/>
  <c r="AK75" i="10"/>
  <c r="AJ75" i="10"/>
  <c r="AI75" i="10"/>
  <c r="AG75" i="10"/>
  <c r="AD75" i="10"/>
  <c r="AF75" i="10" s="1"/>
  <c r="Z75" i="10"/>
  <c r="Y75" i="10"/>
  <c r="X75" i="10"/>
  <c r="R75" i="10"/>
  <c r="T75" i="10" s="1"/>
  <c r="P75" i="10"/>
  <c r="AL74" i="10"/>
  <c r="AK74" i="10"/>
  <c r="AJ74" i="10"/>
  <c r="AI74" i="10"/>
  <c r="AG74" i="10"/>
  <c r="AD74" i="10"/>
  <c r="AE74" i="10" s="1"/>
  <c r="Z74" i="10"/>
  <c r="Y74" i="10"/>
  <c r="X74" i="10"/>
  <c r="R74" i="10"/>
  <c r="T74" i="10" s="1"/>
  <c r="P74" i="10"/>
  <c r="AL73" i="10"/>
  <c r="AK73" i="10"/>
  <c r="AJ73" i="10"/>
  <c r="AI73" i="10"/>
  <c r="AG73" i="10"/>
  <c r="AD73" i="10"/>
  <c r="AF73" i="10" s="1"/>
  <c r="Z73" i="10"/>
  <c r="Y73" i="10"/>
  <c r="X73" i="10"/>
  <c r="R73" i="10"/>
  <c r="T73" i="10" s="1"/>
  <c r="P73" i="10"/>
  <c r="AL72" i="10"/>
  <c r="AK72" i="10"/>
  <c r="AJ72" i="10"/>
  <c r="AI72" i="10"/>
  <c r="AG72" i="10"/>
  <c r="AD72" i="10"/>
  <c r="Z72" i="10"/>
  <c r="Y72" i="10"/>
  <c r="X72" i="10"/>
  <c r="R72" i="10"/>
  <c r="T72" i="10" s="1"/>
  <c r="P72" i="10"/>
  <c r="AL71" i="10"/>
  <c r="AK71" i="10"/>
  <c r="AJ71" i="10"/>
  <c r="AI71" i="10"/>
  <c r="AG71" i="10"/>
  <c r="AD71" i="10"/>
  <c r="AF71" i="10" s="1"/>
  <c r="Z71" i="10"/>
  <c r="Y71" i="10"/>
  <c r="X71" i="10"/>
  <c r="R71" i="10"/>
  <c r="T71" i="10" s="1"/>
  <c r="P71" i="10"/>
  <c r="AL70" i="10"/>
  <c r="AK70" i="10"/>
  <c r="AJ70" i="10"/>
  <c r="AI70" i="10"/>
  <c r="AG70" i="10"/>
  <c r="AD70" i="10"/>
  <c r="AE70" i="10" s="1"/>
  <c r="Z70" i="10"/>
  <c r="Y70" i="10"/>
  <c r="X70" i="10"/>
  <c r="R70" i="10"/>
  <c r="T70" i="10" s="1"/>
  <c r="P70" i="10"/>
  <c r="AL69" i="10"/>
  <c r="AK69" i="10"/>
  <c r="AJ69" i="10"/>
  <c r="AI69" i="10"/>
  <c r="AG69" i="10"/>
  <c r="AD69" i="10"/>
  <c r="Z69" i="10"/>
  <c r="Y69" i="10"/>
  <c r="X69" i="10"/>
  <c r="R69" i="10"/>
  <c r="T69" i="10" s="1"/>
  <c r="P69" i="10"/>
  <c r="AL68" i="10"/>
  <c r="AK68" i="10"/>
  <c r="AJ68" i="10"/>
  <c r="AI68" i="10"/>
  <c r="AG68" i="10"/>
  <c r="AD68" i="10"/>
  <c r="AF68" i="10" s="1"/>
  <c r="Z68" i="10"/>
  <c r="Y68" i="10"/>
  <c r="X68" i="10"/>
  <c r="R68" i="10"/>
  <c r="T68" i="10" s="1"/>
  <c r="P68" i="10"/>
  <c r="AL67" i="10"/>
  <c r="AK67" i="10"/>
  <c r="AJ67" i="10"/>
  <c r="AI67" i="10"/>
  <c r="AG67" i="10"/>
  <c r="AD67" i="10"/>
  <c r="Z67" i="10"/>
  <c r="Y67" i="10"/>
  <c r="X67" i="10"/>
  <c r="R67" i="10"/>
  <c r="T67" i="10" s="1"/>
  <c r="P67" i="10"/>
  <c r="AL66" i="10"/>
  <c r="AK66" i="10"/>
  <c r="AJ66" i="10"/>
  <c r="AI66" i="10"/>
  <c r="AG66" i="10"/>
  <c r="AD66" i="10"/>
  <c r="AF66" i="10" s="1"/>
  <c r="Z66" i="10"/>
  <c r="Y66" i="10"/>
  <c r="X66" i="10"/>
  <c r="R66" i="10"/>
  <c r="T66" i="10" s="1"/>
  <c r="P66" i="10"/>
  <c r="AL65" i="10"/>
  <c r="AK65" i="10"/>
  <c r="AJ65" i="10"/>
  <c r="AI65" i="10"/>
  <c r="AG65" i="10"/>
  <c r="AD65" i="10"/>
  <c r="Z65" i="10"/>
  <c r="Y65" i="10"/>
  <c r="X65" i="10"/>
  <c r="R65" i="10"/>
  <c r="T65" i="10" s="1"/>
  <c r="P65" i="10"/>
  <c r="AL64" i="10"/>
  <c r="AK64" i="10"/>
  <c r="AJ64" i="10"/>
  <c r="AI64" i="10"/>
  <c r="AG64" i="10"/>
  <c r="AD64" i="10"/>
  <c r="AE64" i="10" s="1"/>
  <c r="Z64" i="10"/>
  <c r="Y64" i="10"/>
  <c r="X64" i="10"/>
  <c r="R64" i="10"/>
  <c r="T64" i="10" s="1"/>
  <c r="P64" i="10"/>
  <c r="AL63" i="10"/>
  <c r="AK63" i="10"/>
  <c r="AJ63" i="10"/>
  <c r="AI63" i="10"/>
  <c r="AG63" i="10"/>
  <c r="AD63" i="10"/>
  <c r="AF63" i="10" s="1"/>
  <c r="Z63" i="10"/>
  <c r="Y63" i="10"/>
  <c r="X63" i="10"/>
  <c r="R63" i="10"/>
  <c r="T63" i="10" s="1"/>
  <c r="P63" i="10"/>
  <c r="AL62" i="10"/>
  <c r="AK62" i="10"/>
  <c r="AJ62" i="10"/>
  <c r="AI62" i="10"/>
  <c r="AG62" i="10"/>
  <c r="AD62" i="10"/>
  <c r="AF62" i="10" s="1"/>
  <c r="Z62" i="10"/>
  <c r="Y62" i="10"/>
  <c r="X62" i="10"/>
  <c r="R62" i="10"/>
  <c r="T62" i="10" s="1"/>
  <c r="P62" i="10"/>
  <c r="AL61" i="10"/>
  <c r="AK61" i="10"/>
  <c r="AJ61" i="10"/>
  <c r="AI61" i="10"/>
  <c r="AG61" i="10"/>
  <c r="AD61" i="10"/>
  <c r="AF61" i="10" s="1"/>
  <c r="Z61" i="10"/>
  <c r="Y61" i="10"/>
  <c r="X61" i="10"/>
  <c r="R61" i="10"/>
  <c r="T61" i="10" s="1"/>
  <c r="P61" i="10"/>
  <c r="AL60" i="10"/>
  <c r="AK60" i="10"/>
  <c r="AJ60" i="10"/>
  <c r="AI60" i="10"/>
  <c r="AG60" i="10"/>
  <c r="AD60" i="10"/>
  <c r="AF60" i="10" s="1"/>
  <c r="Z60" i="10"/>
  <c r="Y60" i="10"/>
  <c r="X60" i="10"/>
  <c r="R60" i="10"/>
  <c r="T60" i="10" s="1"/>
  <c r="P60" i="10"/>
  <c r="AL59" i="10"/>
  <c r="AK59" i="10"/>
  <c r="AJ59" i="10"/>
  <c r="AI59" i="10"/>
  <c r="AG59" i="10"/>
  <c r="AD59" i="10"/>
  <c r="AE59" i="10" s="1"/>
  <c r="Z59" i="10"/>
  <c r="Y59" i="10"/>
  <c r="X59" i="10"/>
  <c r="R59" i="10"/>
  <c r="T59" i="10" s="1"/>
  <c r="P59" i="10"/>
  <c r="AL58" i="10"/>
  <c r="AK58" i="10"/>
  <c r="AJ58" i="10"/>
  <c r="AI58" i="10"/>
  <c r="AG58" i="10"/>
  <c r="AD58" i="10"/>
  <c r="AE58" i="10" s="1"/>
  <c r="Z58" i="10"/>
  <c r="Y58" i="10"/>
  <c r="X58" i="10"/>
  <c r="R58" i="10"/>
  <c r="T58" i="10" s="1"/>
  <c r="P58" i="10"/>
  <c r="AL57" i="10"/>
  <c r="AK57" i="10"/>
  <c r="AJ57" i="10"/>
  <c r="AI57" i="10"/>
  <c r="AG57" i="10"/>
  <c r="AD57" i="10"/>
  <c r="AF57" i="10" s="1"/>
  <c r="Z57" i="10"/>
  <c r="Y57" i="10"/>
  <c r="X57" i="10"/>
  <c r="R57" i="10"/>
  <c r="T57" i="10" s="1"/>
  <c r="P57" i="10"/>
  <c r="AL56" i="10"/>
  <c r="AK56" i="10"/>
  <c r="AJ56" i="10"/>
  <c r="AI56" i="10"/>
  <c r="AG56" i="10"/>
  <c r="AD56" i="10"/>
  <c r="AF56" i="10" s="1"/>
  <c r="Z56" i="10"/>
  <c r="Y56" i="10"/>
  <c r="X56" i="10"/>
  <c r="R56" i="10"/>
  <c r="T56" i="10" s="1"/>
  <c r="P56" i="10"/>
  <c r="AL55" i="10"/>
  <c r="AK55" i="10"/>
  <c r="AJ55" i="10"/>
  <c r="AI55" i="10"/>
  <c r="AG55" i="10"/>
  <c r="AD55" i="10"/>
  <c r="Z55" i="10"/>
  <c r="Y55" i="10"/>
  <c r="X55" i="10"/>
  <c r="R55" i="10"/>
  <c r="T55" i="10" s="1"/>
  <c r="P55" i="10"/>
  <c r="AL54" i="10"/>
  <c r="AK54" i="10"/>
  <c r="AJ54" i="10"/>
  <c r="AI54" i="10"/>
  <c r="AG54" i="10"/>
  <c r="AD54" i="10"/>
  <c r="AF54" i="10" s="1"/>
  <c r="Z54" i="10"/>
  <c r="Y54" i="10"/>
  <c r="X54" i="10"/>
  <c r="R54" i="10"/>
  <c r="T54" i="10" s="1"/>
  <c r="P54" i="10"/>
  <c r="AL53" i="10"/>
  <c r="AK53" i="10"/>
  <c r="AJ53" i="10"/>
  <c r="AI53" i="10"/>
  <c r="AG53" i="10"/>
  <c r="AD53" i="10"/>
  <c r="AF53" i="10" s="1"/>
  <c r="Z53" i="10"/>
  <c r="Y53" i="10"/>
  <c r="X53" i="10"/>
  <c r="R53" i="10"/>
  <c r="T53" i="10" s="1"/>
  <c r="P53" i="10"/>
  <c r="AL52" i="10"/>
  <c r="AK52" i="10"/>
  <c r="AJ52" i="10"/>
  <c r="AI52" i="10"/>
  <c r="AG52" i="10"/>
  <c r="AD52" i="10"/>
  <c r="Z52" i="10"/>
  <c r="Y52" i="10"/>
  <c r="X52" i="10"/>
  <c r="R52" i="10"/>
  <c r="T52" i="10" s="1"/>
  <c r="P52" i="10"/>
  <c r="AL51" i="10"/>
  <c r="AK51" i="10"/>
  <c r="AJ51" i="10"/>
  <c r="AI51" i="10"/>
  <c r="AG51" i="10"/>
  <c r="AD51" i="10"/>
  <c r="AF51" i="10" s="1"/>
  <c r="Z51" i="10"/>
  <c r="Y51" i="10"/>
  <c r="X51" i="10"/>
  <c r="R51" i="10"/>
  <c r="T51" i="10" s="1"/>
  <c r="P51" i="10"/>
  <c r="AL50" i="10"/>
  <c r="AK50" i="10"/>
  <c r="AJ50" i="10"/>
  <c r="AI50" i="10"/>
  <c r="AG50" i="10"/>
  <c r="AD50" i="10"/>
  <c r="AF50" i="10" s="1"/>
  <c r="Z50" i="10"/>
  <c r="Y50" i="10"/>
  <c r="X50" i="10"/>
  <c r="R50" i="10"/>
  <c r="T50" i="10" s="1"/>
  <c r="P50" i="10"/>
  <c r="AL49" i="10"/>
  <c r="AK49" i="10"/>
  <c r="AJ49" i="10"/>
  <c r="AI49" i="10"/>
  <c r="AG49" i="10"/>
  <c r="AD49" i="10"/>
  <c r="AF49" i="10" s="1"/>
  <c r="Z49" i="10"/>
  <c r="Y49" i="10"/>
  <c r="X49" i="10"/>
  <c r="R49" i="10"/>
  <c r="T49" i="10" s="1"/>
  <c r="P49" i="10"/>
  <c r="AL48" i="10"/>
  <c r="AK48" i="10"/>
  <c r="AJ48" i="10"/>
  <c r="AI48" i="10"/>
  <c r="AG48" i="10"/>
  <c r="AD48" i="10"/>
  <c r="Z48" i="10"/>
  <c r="Y48" i="10"/>
  <c r="X48" i="10"/>
  <c r="R48" i="10"/>
  <c r="T48" i="10" s="1"/>
  <c r="P48" i="10"/>
  <c r="AL47" i="10"/>
  <c r="AK47" i="10"/>
  <c r="AJ47" i="10"/>
  <c r="AI47" i="10"/>
  <c r="AG47" i="10"/>
  <c r="AD47" i="10"/>
  <c r="AF47" i="10" s="1"/>
  <c r="Z47" i="10"/>
  <c r="Y47" i="10"/>
  <c r="X47" i="10"/>
  <c r="R47" i="10"/>
  <c r="T47" i="10" s="1"/>
  <c r="P47" i="10"/>
  <c r="AL46" i="10"/>
  <c r="AK46" i="10"/>
  <c r="AJ46" i="10"/>
  <c r="AI46" i="10"/>
  <c r="AG46" i="10"/>
  <c r="AD46" i="10"/>
  <c r="AE46" i="10" s="1"/>
  <c r="Z46" i="10"/>
  <c r="Y46" i="10"/>
  <c r="X46" i="10"/>
  <c r="R46" i="10"/>
  <c r="T46" i="10" s="1"/>
  <c r="P46" i="10"/>
  <c r="AL45" i="10"/>
  <c r="AK45" i="10"/>
  <c r="AJ45" i="10"/>
  <c r="AI45" i="10"/>
  <c r="AG45" i="10"/>
  <c r="AD45" i="10"/>
  <c r="AF45" i="10" s="1"/>
  <c r="Z45" i="10"/>
  <c r="Y45" i="10"/>
  <c r="X45" i="10"/>
  <c r="R45" i="10"/>
  <c r="T45" i="10" s="1"/>
  <c r="P45" i="10"/>
  <c r="AL44" i="10"/>
  <c r="AK44" i="10"/>
  <c r="AJ44" i="10"/>
  <c r="AI44" i="10"/>
  <c r="AG44" i="10"/>
  <c r="AD44" i="10"/>
  <c r="AF44" i="10" s="1"/>
  <c r="Z44" i="10"/>
  <c r="Y44" i="10"/>
  <c r="X44" i="10"/>
  <c r="R44" i="10"/>
  <c r="T44" i="10" s="1"/>
  <c r="P44" i="10"/>
  <c r="AL43" i="10"/>
  <c r="AK43" i="10"/>
  <c r="AJ43" i="10"/>
  <c r="AI43" i="10"/>
  <c r="AG43" i="10"/>
  <c r="AD43" i="10"/>
  <c r="AF43" i="10" s="1"/>
  <c r="Z43" i="10"/>
  <c r="Y43" i="10"/>
  <c r="X43" i="10"/>
  <c r="R43" i="10"/>
  <c r="T43" i="10" s="1"/>
  <c r="P43" i="10"/>
  <c r="AL42" i="10"/>
  <c r="AK42" i="10"/>
  <c r="AJ42" i="10"/>
  <c r="AI42" i="10"/>
  <c r="AG42" i="10"/>
  <c r="AD42" i="10"/>
  <c r="AF42" i="10" s="1"/>
  <c r="Z42" i="10"/>
  <c r="Y42" i="10"/>
  <c r="X42" i="10"/>
  <c r="R42" i="10"/>
  <c r="T42" i="10" s="1"/>
  <c r="P42" i="10"/>
  <c r="AL41" i="10"/>
  <c r="AK41" i="10"/>
  <c r="AJ41" i="10"/>
  <c r="AI41" i="10"/>
  <c r="AG41" i="10"/>
  <c r="AD41" i="10"/>
  <c r="Z41" i="10"/>
  <c r="Y41" i="10"/>
  <c r="X41" i="10"/>
  <c r="R41" i="10"/>
  <c r="T41" i="10" s="1"/>
  <c r="P41" i="10"/>
  <c r="AL40" i="10"/>
  <c r="AK40" i="10"/>
  <c r="AJ40" i="10"/>
  <c r="AI40" i="10"/>
  <c r="AG40" i="10"/>
  <c r="AD40" i="10"/>
  <c r="Z40" i="10"/>
  <c r="Y40" i="10"/>
  <c r="X40" i="10"/>
  <c r="R40" i="10"/>
  <c r="T40" i="10" s="1"/>
  <c r="P40" i="10"/>
  <c r="AL39" i="10"/>
  <c r="AK39" i="10"/>
  <c r="AJ39" i="10"/>
  <c r="AI39" i="10"/>
  <c r="AG39" i="10"/>
  <c r="AD39" i="10"/>
  <c r="AE39" i="10" s="1"/>
  <c r="Z39" i="10"/>
  <c r="Y39" i="10"/>
  <c r="X39" i="10"/>
  <c r="R39" i="10"/>
  <c r="T39" i="10" s="1"/>
  <c r="P39" i="10"/>
  <c r="AL38" i="10"/>
  <c r="AK38" i="10"/>
  <c r="AJ38" i="10"/>
  <c r="AI38" i="10"/>
  <c r="AG38" i="10"/>
  <c r="AD38" i="10"/>
  <c r="Z38" i="10"/>
  <c r="Y38" i="10"/>
  <c r="X38" i="10"/>
  <c r="R38" i="10"/>
  <c r="T38" i="10" s="1"/>
  <c r="P38" i="10"/>
  <c r="AL37" i="10"/>
  <c r="AK37" i="10"/>
  <c r="AJ37" i="10"/>
  <c r="AI37" i="10"/>
  <c r="AG37" i="10"/>
  <c r="AD37" i="10"/>
  <c r="AF37" i="10" s="1"/>
  <c r="Z37" i="10"/>
  <c r="Y37" i="10"/>
  <c r="X37" i="10"/>
  <c r="R37" i="10"/>
  <c r="T37" i="10" s="1"/>
  <c r="P37" i="10"/>
  <c r="AL36" i="10"/>
  <c r="AK36" i="10"/>
  <c r="AJ36" i="10"/>
  <c r="AI36" i="10"/>
  <c r="AG36" i="10"/>
  <c r="AD36" i="10"/>
  <c r="AE36" i="10" s="1"/>
  <c r="Z36" i="10"/>
  <c r="Y36" i="10"/>
  <c r="X36" i="10"/>
  <c r="R36" i="10"/>
  <c r="T36" i="10" s="1"/>
  <c r="P36" i="10"/>
  <c r="AL35" i="10"/>
  <c r="AK35" i="10"/>
  <c r="AJ35" i="10"/>
  <c r="AI35" i="10"/>
  <c r="AG35" i="10"/>
  <c r="AD35" i="10"/>
  <c r="AE35" i="10" s="1"/>
  <c r="Z35" i="10"/>
  <c r="Y35" i="10"/>
  <c r="X35" i="10"/>
  <c r="R35" i="10"/>
  <c r="T35" i="10" s="1"/>
  <c r="P35" i="10"/>
  <c r="AL34" i="10"/>
  <c r="AK34" i="10"/>
  <c r="AJ34" i="10"/>
  <c r="AI34" i="10"/>
  <c r="AG34" i="10"/>
  <c r="AD34" i="10"/>
  <c r="AF34" i="10" s="1"/>
  <c r="Z34" i="10"/>
  <c r="Y34" i="10"/>
  <c r="X34" i="10"/>
  <c r="R34" i="10"/>
  <c r="T34" i="10" s="1"/>
  <c r="P34" i="10"/>
  <c r="AL33" i="10"/>
  <c r="AK33" i="10"/>
  <c r="AJ33" i="10"/>
  <c r="AI33" i="10"/>
  <c r="AG33" i="10"/>
  <c r="AD33" i="10"/>
  <c r="AF33" i="10" s="1"/>
  <c r="Z33" i="10"/>
  <c r="Y33" i="10"/>
  <c r="X33" i="10"/>
  <c r="R33" i="10"/>
  <c r="T33" i="10" s="1"/>
  <c r="P33" i="10"/>
  <c r="AL32" i="10"/>
  <c r="AK32" i="10"/>
  <c r="AJ32" i="10"/>
  <c r="AI32" i="10"/>
  <c r="AG32" i="10"/>
  <c r="AD32" i="10"/>
  <c r="Z32" i="10"/>
  <c r="Y32" i="10"/>
  <c r="X32" i="10"/>
  <c r="R32" i="10"/>
  <c r="T32" i="10" s="1"/>
  <c r="P32" i="10"/>
  <c r="AL31" i="10"/>
  <c r="AK31" i="10"/>
  <c r="AJ31" i="10"/>
  <c r="AI31" i="10"/>
  <c r="AG31" i="10"/>
  <c r="AD31" i="10"/>
  <c r="AF31" i="10" s="1"/>
  <c r="Z31" i="10"/>
  <c r="Y31" i="10"/>
  <c r="X31" i="10"/>
  <c r="R31" i="10"/>
  <c r="T31" i="10" s="1"/>
  <c r="P31" i="10"/>
  <c r="AL30" i="10"/>
  <c r="AK30" i="10"/>
  <c r="AJ30" i="10"/>
  <c r="AI30" i="10"/>
  <c r="AG30" i="10"/>
  <c r="AD30" i="10"/>
  <c r="AF30" i="10" s="1"/>
  <c r="Z30" i="10"/>
  <c r="Y30" i="10"/>
  <c r="X30" i="10"/>
  <c r="R30" i="10"/>
  <c r="T30" i="10" s="1"/>
  <c r="P30" i="10"/>
  <c r="AL29" i="10"/>
  <c r="AK29" i="10"/>
  <c r="AJ29" i="10"/>
  <c r="AI29" i="10"/>
  <c r="AG29" i="10"/>
  <c r="AD29" i="10"/>
  <c r="AF29" i="10" s="1"/>
  <c r="Z29" i="10"/>
  <c r="Y29" i="10"/>
  <c r="X29" i="10"/>
  <c r="R29" i="10"/>
  <c r="T29" i="10" s="1"/>
  <c r="P29" i="10"/>
  <c r="AL28" i="10"/>
  <c r="AK28" i="10"/>
  <c r="AJ28" i="10"/>
  <c r="AI28" i="10"/>
  <c r="AG28" i="10"/>
  <c r="AD28" i="10"/>
  <c r="Z28" i="10"/>
  <c r="Y28" i="10"/>
  <c r="X28" i="10"/>
  <c r="R28" i="10"/>
  <c r="T28" i="10" s="1"/>
  <c r="P28" i="10"/>
  <c r="AL27" i="10"/>
  <c r="AK27" i="10"/>
  <c r="AJ27" i="10"/>
  <c r="AI27" i="10"/>
  <c r="AG27" i="10"/>
  <c r="AD27" i="10"/>
  <c r="AF27" i="10" s="1"/>
  <c r="Z27" i="10"/>
  <c r="Y27" i="10"/>
  <c r="X27" i="10"/>
  <c r="R27" i="10"/>
  <c r="T27" i="10" s="1"/>
  <c r="P27" i="10"/>
  <c r="AL26" i="10"/>
  <c r="AK26" i="10"/>
  <c r="AJ26" i="10"/>
  <c r="AI26" i="10"/>
  <c r="AG26" i="10"/>
  <c r="AD26" i="10"/>
  <c r="AF26" i="10" s="1"/>
  <c r="Z26" i="10"/>
  <c r="Y26" i="10"/>
  <c r="X26" i="10"/>
  <c r="R26" i="10"/>
  <c r="T26" i="10" s="1"/>
  <c r="P26" i="10"/>
  <c r="AL25" i="10"/>
  <c r="AK25" i="10"/>
  <c r="AJ25" i="10"/>
  <c r="AI25" i="10"/>
  <c r="AG25" i="10"/>
  <c r="AD25" i="10"/>
  <c r="AF25" i="10" s="1"/>
  <c r="Z25" i="10"/>
  <c r="Y25" i="10"/>
  <c r="X25" i="10"/>
  <c r="R25" i="10"/>
  <c r="T25" i="10" s="1"/>
  <c r="P25" i="10"/>
  <c r="AL24" i="10"/>
  <c r="AK24" i="10"/>
  <c r="AJ24" i="10"/>
  <c r="AI24" i="10"/>
  <c r="AG24" i="10"/>
  <c r="AD24" i="10"/>
  <c r="AE24" i="10" s="1"/>
  <c r="Z24" i="10"/>
  <c r="Y24" i="10"/>
  <c r="X24" i="10"/>
  <c r="R24" i="10"/>
  <c r="T24" i="10" s="1"/>
  <c r="P24" i="10"/>
  <c r="AL23" i="10"/>
  <c r="AK23" i="10"/>
  <c r="AJ23" i="10"/>
  <c r="AI23" i="10"/>
  <c r="AG23" i="10"/>
  <c r="AD23" i="10"/>
  <c r="AE23" i="10" s="1"/>
  <c r="Z23" i="10"/>
  <c r="Y23" i="10"/>
  <c r="X23" i="10"/>
  <c r="R23" i="10"/>
  <c r="T23" i="10" s="1"/>
  <c r="P23" i="10"/>
  <c r="AL22" i="10"/>
  <c r="AK22" i="10"/>
  <c r="AJ22" i="10"/>
  <c r="AI22" i="10"/>
  <c r="AG22" i="10"/>
  <c r="AD22" i="10"/>
  <c r="AF22" i="10" s="1"/>
  <c r="Z22" i="10"/>
  <c r="Y22" i="10"/>
  <c r="X22" i="10"/>
  <c r="R22" i="10"/>
  <c r="T22" i="10" s="1"/>
  <c r="P22" i="10"/>
  <c r="AL21" i="10"/>
  <c r="AK21" i="10"/>
  <c r="AJ21" i="10"/>
  <c r="AI21" i="10"/>
  <c r="AG21" i="10"/>
  <c r="AD21" i="10"/>
  <c r="AF21" i="10" s="1"/>
  <c r="Z21" i="10"/>
  <c r="Y21" i="10"/>
  <c r="X21" i="10"/>
  <c r="R21" i="10"/>
  <c r="T21" i="10" s="1"/>
  <c r="P21" i="10"/>
  <c r="AL20" i="10"/>
  <c r="AK20" i="10"/>
  <c r="AJ20" i="10"/>
  <c r="AI20" i="10"/>
  <c r="AG20" i="10"/>
  <c r="AD20" i="10"/>
  <c r="Z20" i="10"/>
  <c r="Y20" i="10"/>
  <c r="X20" i="10"/>
  <c r="R20" i="10"/>
  <c r="T20" i="10" s="1"/>
  <c r="P20" i="10"/>
  <c r="AL19" i="10"/>
  <c r="AK19" i="10"/>
  <c r="AJ19" i="10"/>
  <c r="AI19" i="10"/>
  <c r="AG19" i="10"/>
  <c r="AD19" i="10"/>
  <c r="AF19" i="10" s="1"/>
  <c r="Z19" i="10"/>
  <c r="Y19" i="10"/>
  <c r="X19" i="10"/>
  <c r="R19" i="10"/>
  <c r="T19" i="10" s="1"/>
  <c r="P19" i="10"/>
  <c r="AL18" i="10"/>
  <c r="AK18" i="10"/>
  <c r="AJ18" i="10"/>
  <c r="AI18" i="10"/>
  <c r="AG18" i="10"/>
  <c r="AD18" i="10"/>
  <c r="AF18" i="10" s="1"/>
  <c r="Z18" i="10"/>
  <c r="Y18" i="10"/>
  <c r="X18" i="10"/>
  <c r="R18" i="10"/>
  <c r="T18" i="10" s="1"/>
  <c r="P18" i="10"/>
  <c r="AL17" i="10"/>
  <c r="AK17" i="10"/>
  <c r="AJ17" i="10"/>
  <c r="AI17" i="10"/>
  <c r="AG17" i="10"/>
  <c r="AD17" i="10"/>
  <c r="AE17" i="10" s="1"/>
  <c r="Z17" i="10"/>
  <c r="Y17" i="10"/>
  <c r="X17" i="10"/>
  <c r="R17" i="10"/>
  <c r="T17" i="10" s="1"/>
  <c r="P17" i="10"/>
  <c r="AL16" i="10"/>
  <c r="AK16" i="10"/>
  <c r="AJ16" i="10"/>
  <c r="AI16" i="10"/>
  <c r="AG16" i="10"/>
  <c r="AD16" i="10"/>
  <c r="Z16" i="10"/>
  <c r="Y16" i="10"/>
  <c r="X16" i="10"/>
  <c r="R16" i="10"/>
  <c r="T16" i="10" s="1"/>
  <c r="P16" i="10"/>
  <c r="AL15" i="10"/>
  <c r="AK15" i="10"/>
  <c r="AJ15" i="10"/>
  <c r="AI15" i="10"/>
  <c r="AG15" i="10"/>
  <c r="AD15" i="10"/>
  <c r="AF15" i="10" s="1"/>
  <c r="Z15" i="10"/>
  <c r="Y15" i="10"/>
  <c r="X15" i="10"/>
  <c r="R15" i="10"/>
  <c r="T15" i="10" s="1"/>
  <c r="J15" i="10" s="1"/>
  <c r="P15" i="10"/>
  <c r="J101" i="10" l="1"/>
  <c r="S101" i="10" s="1"/>
  <c r="J87" i="10"/>
  <c r="S87" i="10" s="1"/>
  <c r="J99" i="10"/>
  <c r="S99" i="10" s="1"/>
  <c r="J111" i="10"/>
  <c r="S111" i="10" s="1"/>
  <c r="J123" i="10"/>
  <c r="S123" i="10" s="1"/>
  <c r="J110" i="10"/>
  <c r="S110" i="10" s="1"/>
  <c r="J109" i="10"/>
  <c r="S109" i="10" s="1"/>
  <c r="J121" i="10"/>
  <c r="S121" i="10" s="1"/>
  <c r="J74" i="10"/>
  <c r="S74" i="10" s="1"/>
  <c r="J86" i="10"/>
  <c r="S86" i="10" s="1"/>
  <c r="J98" i="10"/>
  <c r="S98" i="10" s="1"/>
  <c r="J122" i="10"/>
  <c r="S122" i="10" s="1"/>
  <c r="J73" i="10"/>
  <c r="S73" i="10" s="1"/>
  <c r="J85" i="10"/>
  <c r="S85" i="10" s="1"/>
  <c r="J97" i="10"/>
  <c r="S97" i="10" s="1"/>
  <c r="J72" i="10"/>
  <c r="S72" i="10" s="1"/>
  <c r="J84" i="10"/>
  <c r="S84" i="10" s="1"/>
  <c r="J96" i="10"/>
  <c r="S96" i="10" s="1"/>
  <c r="J108" i="10"/>
  <c r="S108" i="10" s="1"/>
  <c r="J120" i="10"/>
  <c r="S120" i="10" s="1"/>
  <c r="J77" i="10"/>
  <c r="S77" i="10" s="1"/>
  <c r="J89" i="10"/>
  <c r="S89" i="10" s="1"/>
  <c r="J113" i="10"/>
  <c r="S113" i="10" s="1"/>
  <c r="J125" i="10"/>
  <c r="S125" i="10" s="1"/>
  <c r="J76" i="10"/>
  <c r="S76" i="10" s="1"/>
  <c r="J88" i="10"/>
  <c r="S88" i="10" s="1"/>
  <c r="J100" i="10"/>
  <c r="S100" i="10" s="1"/>
  <c r="J112" i="10"/>
  <c r="S112" i="10" s="1"/>
  <c r="J124" i="10"/>
  <c r="S124" i="10" s="1"/>
  <c r="J75" i="10"/>
  <c r="S75" i="10" s="1"/>
  <c r="J83" i="10"/>
  <c r="S83" i="10" s="1"/>
  <c r="J107" i="10"/>
  <c r="S107" i="10" s="1"/>
  <c r="J119" i="10"/>
  <c r="S119" i="10" s="1"/>
  <c r="J82" i="10"/>
  <c r="S82" i="10" s="1"/>
  <c r="J94" i="10"/>
  <c r="S94" i="10" s="1"/>
  <c r="J106" i="10"/>
  <c r="S106" i="10" s="1"/>
  <c r="J118" i="10"/>
  <c r="S118" i="10" s="1"/>
  <c r="J81" i="10"/>
  <c r="S81" i="10" s="1"/>
  <c r="J93" i="10"/>
  <c r="S93" i="10" s="1"/>
  <c r="J105" i="10"/>
  <c r="S105" i="10" s="1"/>
  <c r="J117" i="10"/>
  <c r="S117" i="10" s="1"/>
  <c r="J80" i="10"/>
  <c r="S80" i="10" s="1"/>
  <c r="J92" i="10"/>
  <c r="S92" i="10" s="1"/>
  <c r="J104" i="10"/>
  <c r="S104" i="10" s="1"/>
  <c r="J116" i="10"/>
  <c r="S116" i="10" s="1"/>
  <c r="J128" i="10"/>
  <c r="S128" i="10" s="1"/>
  <c r="J95" i="10"/>
  <c r="S95" i="10" s="1"/>
  <c r="J79" i="10"/>
  <c r="S79" i="10" s="1"/>
  <c r="J91" i="10"/>
  <c r="S91" i="10" s="1"/>
  <c r="J103" i="10"/>
  <c r="S103" i="10" s="1"/>
  <c r="J115" i="10"/>
  <c r="S115" i="10" s="1"/>
  <c r="J127" i="10"/>
  <c r="S127" i="10" s="1"/>
  <c r="J78" i="10"/>
  <c r="S78" i="10" s="1"/>
  <c r="J90" i="10"/>
  <c r="S90" i="10" s="1"/>
  <c r="S102" i="10"/>
  <c r="J102" i="10"/>
  <c r="J114" i="10"/>
  <c r="S114" i="10" s="1"/>
  <c r="J126" i="10"/>
  <c r="S126" i="10" s="1"/>
  <c r="J40" i="10"/>
  <c r="S40" i="10" s="1"/>
  <c r="J41" i="10"/>
  <c r="S41" i="10" s="1"/>
  <c r="J65" i="10"/>
  <c r="S65" i="10" s="1"/>
  <c r="J16" i="10"/>
  <c r="S16" i="10" s="1"/>
  <c r="J52" i="10"/>
  <c r="S52" i="10" s="1"/>
  <c r="J64" i="10"/>
  <c r="S64" i="10" s="1"/>
  <c r="J26" i="10"/>
  <c r="S26" i="10" s="1"/>
  <c r="J38" i="10"/>
  <c r="S38" i="10" s="1"/>
  <c r="J50" i="10"/>
  <c r="S50" i="10" s="1"/>
  <c r="J62" i="10"/>
  <c r="S62" i="10" s="1"/>
  <c r="J25" i="10"/>
  <c r="S25" i="10" s="1"/>
  <c r="J37" i="10"/>
  <c r="S37" i="10" s="1"/>
  <c r="J49" i="10"/>
  <c r="S49" i="10" s="1"/>
  <c r="J61" i="10"/>
  <c r="S61" i="10" s="1"/>
  <c r="J63" i="10"/>
  <c r="S63" i="10" s="1"/>
  <c r="J24" i="10"/>
  <c r="S24" i="10" s="1"/>
  <c r="J36" i="10"/>
  <c r="S36" i="10" s="1"/>
  <c r="J48" i="10"/>
  <c r="S48" i="10" s="1"/>
  <c r="J60" i="10"/>
  <c r="S60" i="10" s="1"/>
  <c r="S53" i="10"/>
  <c r="J53" i="10"/>
  <c r="J23" i="10"/>
  <c r="S23" i="10" s="1"/>
  <c r="J35" i="10"/>
  <c r="S35" i="10" s="1"/>
  <c r="J47" i="10"/>
  <c r="S47" i="10" s="1"/>
  <c r="J59" i="10"/>
  <c r="S59" i="10" s="1"/>
  <c r="J71" i="10"/>
  <c r="S71" i="10" s="1"/>
  <c r="J22" i="10"/>
  <c r="S22" i="10" s="1"/>
  <c r="J34" i="10"/>
  <c r="S34" i="10" s="1"/>
  <c r="J46" i="10"/>
  <c r="S46" i="10" s="1"/>
  <c r="J58" i="10"/>
  <c r="S58" i="10" s="1"/>
  <c r="J70" i="10"/>
  <c r="S70" i="10" s="1"/>
  <c r="J17" i="10"/>
  <c r="S17" i="10" s="1"/>
  <c r="J28" i="10"/>
  <c r="S28" i="10" s="1"/>
  <c r="J21" i="10"/>
  <c r="S21" i="10" s="1"/>
  <c r="J33" i="10"/>
  <c r="S33" i="10" s="1"/>
  <c r="J45" i="10"/>
  <c r="S45" i="10" s="1"/>
  <c r="J57" i="10"/>
  <c r="S57" i="10" s="1"/>
  <c r="J69" i="10"/>
  <c r="S69" i="10" s="1"/>
  <c r="J44" i="10"/>
  <c r="S44" i="10" s="1"/>
  <c r="J56" i="10"/>
  <c r="S56" i="10" s="1"/>
  <c r="J68" i="10"/>
  <c r="S68" i="10" s="1"/>
  <c r="J29" i="10"/>
  <c r="S29" i="10" s="1"/>
  <c r="J27" i="10"/>
  <c r="S27" i="10" s="1"/>
  <c r="J39" i="10"/>
  <c r="S39" i="10" s="1"/>
  <c r="J51" i="10"/>
  <c r="S51" i="10" s="1"/>
  <c r="J32" i="10"/>
  <c r="S32" i="10" s="1"/>
  <c r="J19" i="10"/>
  <c r="S19" i="10" s="1"/>
  <c r="J31" i="10"/>
  <c r="S31" i="10" s="1"/>
  <c r="J43" i="10"/>
  <c r="S43" i="10" s="1"/>
  <c r="J55" i="10"/>
  <c r="S55" i="10" s="1"/>
  <c r="J67" i="10"/>
  <c r="S67" i="10" s="1"/>
  <c r="J20" i="10"/>
  <c r="S20" i="10" s="1"/>
  <c r="J18" i="10"/>
  <c r="S18" i="10" s="1"/>
  <c r="J30" i="10"/>
  <c r="S30" i="10" s="1"/>
  <c r="J42" i="10"/>
  <c r="S42" i="10" s="1"/>
  <c r="J54" i="10"/>
  <c r="S54" i="10" s="1"/>
  <c r="J66" i="10"/>
  <c r="S66" i="10" s="1"/>
  <c r="S15" i="10"/>
  <c r="AE113" i="10"/>
  <c r="AB114" i="10"/>
  <c r="AH115" i="10"/>
  <c r="AH79" i="10"/>
  <c r="AH44" i="10"/>
  <c r="AB129" i="10"/>
  <c r="AC81" i="10"/>
  <c r="AH135" i="10"/>
  <c r="AH32" i="10"/>
  <c r="AH40" i="10"/>
  <c r="AH72" i="10"/>
  <c r="AB81" i="10"/>
  <c r="AB105" i="10"/>
  <c r="AH119" i="10"/>
  <c r="AH102" i="10"/>
  <c r="AH25" i="10"/>
  <c r="AH21" i="10"/>
  <c r="AH58" i="10"/>
  <c r="AH86" i="10"/>
  <c r="AC64" i="10"/>
  <c r="AC72" i="10"/>
  <c r="AB88" i="10"/>
  <c r="AH55" i="10"/>
  <c r="AH92" i="10"/>
  <c r="AH41" i="10"/>
  <c r="AH46" i="10"/>
  <c r="AH75" i="10"/>
  <c r="AB95" i="10"/>
  <c r="AH116" i="10"/>
  <c r="AH124" i="10"/>
  <c r="AB51" i="10"/>
  <c r="AB56" i="10"/>
  <c r="AH68" i="10"/>
  <c r="AC57" i="10"/>
  <c r="AC122" i="10"/>
  <c r="AH77" i="10"/>
  <c r="AH24" i="10"/>
  <c r="AB123" i="10"/>
  <c r="AC39" i="10"/>
  <c r="AH85" i="10"/>
  <c r="AC109" i="10"/>
  <c r="AC59" i="10"/>
  <c r="AH122" i="10"/>
  <c r="AH50" i="10"/>
  <c r="AH65" i="10"/>
  <c r="AH93" i="10"/>
  <c r="AB119" i="10"/>
  <c r="AH128" i="10"/>
  <c r="AH133" i="10"/>
  <c r="AC40" i="10"/>
  <c r="AH43" i="10"/>
  <c r="AH48" i="10"/>
  <c r="AB55" i="10"/>
  <c r="AC60" i="10"/>
  <c r="AH71" i="10"/>
  <c r="AB90" i="10"/>
  <c r="AH91" i="10"/>
  <c r="AB103" i="10"/>
  <c r="AC117" i="10"/>
  <c r="AH118" i="10"/>
  <c r="AB125" i="10"/>
  <c r="AB50" i="10"/>
  <c r="AH51" i="10"/>
  <c r="AH56" i="10"/>
  <c r="AC110" i="10"/>
  <c r="AF23" i="10"/>
  <c r="AC24" i="10"/>
  <c r="AC33" i="10"/>
  <c r="AH34" i="10"/>
  <c r="AH36" i="10"/>
  <c r="AC47" i="10"/>
  <c r="AB52" i="10"/>
  <c r="AC68" i="10"/>
  <c r="AB76" i="10"/>
  <c r="AE77" i="10"/>
  <c r="AB85" i="10"/>
  <c r="AH88" i="10"/>
  <c r="AB94" i="10"/>
  <c r="AH95" i="10"/>
  <c r="AH117" i="10"/>
  <c r="AH127" i="10"/>
  <c r="AC131" i="10"/>
  <c r="AB69" i="10"/>
  <c r="AE89" i="10"/>
  <c r="AC27" i="10"/>
  <c r="AH28" i="10"/>
  <c r="AB29" i="10"/>
  <c r="AB41" i="10"/>
  <c r="AF59" i="10"/>
  <c r="AH130" i="10"/>
  <c r="AF74" i="10"/>
  <c r="AF76" i="10"/>
  <c r="AC102" i="10"/>
  <c r="AC32" i="10"/>
  <c r="AH38" i="10"/>
  <c r="AH61" i="10"/>
  <c r="AB65" i="10"/>
  <c r="AE92" i="10"/>
  <c r="AH22" i="10"/>
  <c r="AC54" i="10"/>
  <c r="AH57" i="10"/>
  <c r="AH69" i="10"/>
  <c r="AH76" i="10"/>
  <c r="AB84" i="10"/>
  <c r="AC89" i="10"/>
  <c r="AH94" i="10"/>
  <c r="AH99" i="10"/>
  <c r="AH114" i="10"/>
  <c r="AH126" i="10"/>
  <c r="AH131" i="10"/>
  <c r="AH134" i="10"/>
  <c r="AE78" i="10"/>
  <c r="AB45" i="10"/>
  <c r="AB64" i="10"/>
  <c r="AB20" i="10"/>
  <c r="AB21" i="10"/>
  <c r="AB38" i="10"/>
  <c r="AB40" i="10"/>
  <c r="AB43" i="10"/>
  <c r="AC45" i="10"/>
  <c r="AB53" i="10"/>
  <c r="AH67" i="10"/>
  <c r="AH70" i="10"/>
  <c r="AH80" i="10"/>
  <c r="AE81" i="10"/>
  <c r="AB124" i="10"/>
  <c r="AB133" i="10"/>
  <c r="AC29" i="10"/>
  <c r="AB34" i="10"/>
  <c r="AE45" i="10"/>
  <c r="AB47" i="10"/>
  <c r="AC51" i="10"/>
  <c r="AC52" i="10"/>
  <c r="AH66" i="10"/>
  <c r="AB100" i="10"/>
  <c r="AB122" i="10"/>
  <c r="AC19" i="10"/>
  <c r="AF24" i="10"/>
  <c r="AE27" i="10"/>
  <c r="AF39" i="10"/>
  <c r="AE50" i="10"/>
  <c r="AE53" i="10"/>
  <c r="AC104" i="10"/>
  <c r="AB110" i="10"/>
  <c r="AB112" i="10"/>
  <c r="AC127" i="10"/>
  <c r="AE129" i="10"/>
  <c r="AE15" i="10"/>
  <c r="AF17" i="10"/>
  <c r="AE18" i="10"/>
  <c r="AE29" i="10"/>
  <c r="AE37" i="10"/>
  <c r="AB75" i="10"/>
  <c r="AB93" i="10"/>
  <c r="AC103" i="10"/>
  <c r="AE105" i="10"/>
  <c r="AE108" i="10"/>
  <c r="AC112" i="10"/>
  <c r="AE125" i="10"/>
  <c r="AE133" i="10"/>
  <c r="AE30" i="10"/>
  <c r="AH54" i="10"/>
  <c r="AB73" i="10"/>
  <c r="AC75" i="10"/>
  <c r="AC76" i="10"/>
  <c r="AC93" i="10"/>
  <c r="AE96" i="10"/>
  <c r="AE101" i="10"/>
  <c r="AF109" i="10"/>
  <c r="AH27" i="10"/>
  <c r="AH42" i="10"/>
  <c r="AH47" i="10"/>
  <c r="AH53" i="10"/>
  <c r="AC71" i="10"/>
  <c r="AC73" i="10"/>
  <c r="AB87" i="10"/>
  <c r="AC88" i="10"/>
  <c r="AH100" i="10"/>
  <c r="AH104" i="10"/>
  <c r="AH105" i="10"/>
  <c r="AH106" i="10"/>
  <c r="AH107" i="10"/>
  <c r="AC115" i="10"/>
  <c r="AC116" i="10"/>
  <c r="AE120" i="10"/>
  <c r="AC21" i="10"/>
  <c r="AC53" i="10"/>
  <c r="AC55" i="10"/>
  <c r="AC125" i="10"/>
  <c r="AB19" i="10"/>
  <c r="AH15" i="10"/>
  <c r="AH29" i="10"/>
  <c r="AH33" i="10"/>
  <c r="AB68" i="10"/>
  <c r="AB83" i="10"/>
  <c r="AC85" i="10"/>
  <c r="AC87" i="10"/>
  <c r="AH96" i="10"/>
  <c r="AH109" i="10"/>
  <c r="AH112" i="10"/>
  <c r="AH16" i="10"/>
  <c r="AH17" i="10"/>
  <c r="AE57" i="10"/>
  <c r="AH60" i="10"/>
  <c r="AE65" i="10"/>
  <c r="AF65" i="10"/>
  <c r="AE69" i="10"/>
  <c r="AF69" i="10"/>
  <c r="AE95" i="10"/>
  <c r="AF95" i="10"/>
  <c r="AF104" i="10"/>
  <c r="AE104" i="10"/>
  <c r="AE86" i="10"/>
  <c r="AF103" i="10"/>
  <c r="AE103" i="10"/>
  <c r="AF111" i="10"/>
  <c r="AE111" i="10"/>
  <c r="AH78" i="10"/>
  <c r="AE93" i="10"/>
  <c r="AE117" i="10"/>
  <c r="AF117" i="10"/>
  <c r="AE34" i="10"/>
  <c r="AC48" i="10"/>
  <c r="AB48" i="10"/>
  <c r="AB77" i="10"/>
  <c r="AC77" i="10"/>
  <c r="AC22" i="10"/>
  <c r="AB22" i="10"/>
  <c r="AC66" i="10"/>
  <c r="AB66" i="10"/>
  <c r="AE132" i="10"/>
  <c r="AF132" i="10"/>
  <c r="AC58" i="10"/>
  <c r="AB58" i="10"/>
  <c r="AE52" i="10"/>
  <c r="AF52" i="10"/>
  <c r="AB26" i="10"/>
  <c r="AH45" i="10"/>
  <c r="AC82" i="10"/>
  <c r="AB82" i="10"/>
  <c r="AH23" i="10"/>
  <c r="AB31" i="10"/>
  <c r="AH39" i="10"/>
  <c r="AC41" i="10"/>
  <c r="AF46" i="10"/>
  <c r="AC56" i="10"/>
  <c r="AH59" i="10"/>
  <c r="AH84" i="10"/>
  <c r="AH90" i="10"/>
  <c r="AB104" i="10"/>
  <c r="AC105" i="10"/>
  <c r="AH108" i="10"/>
  <c r="AB118" i="10"/>
  <c r="AC26" i="10"/>
  <c r="AC135" i="10"/>
  <c r="AB15" i="10"/>
  <c r="AH18" i="10"/>
  <c r="AH30" i="10"/>
  <c r="AE31" i="10"/>
  <c r="AC35" i="10"/>
  <c r="AE42" i="10"/>
  <c r="AE47" i="10"/>
  <c r="AH62" i="10"/>
  <c r="AB67" i="10"/>
  <c r="AB70" i="10"/>
  <c r="AC99" i="10"/>
  <c r="AH110" i="10"/>
  <c r="AH111" i="10"/>
  <c r="AB121" i="10"/>
  <c r="AE127" i="10"/>
  <c r="AB128" i="10"/>
  <c r="AB120" i="10"/>
  <c r="AB135" i="10"/>
  <c r="AB35" i="10"/>
  <c r="AB89" i="10"/>
  <c r="AB99" i="10"/>
  <c r="AC70" i="10"/>
  <c r="AC128" i="10"/>
  <c r="AH20" i="10"/>
  <c r="AE22" i="10"/>
  <c r="AC23" i="10"/>
  <c r="AB24" i="10"/>
  <c r="AE26" i="10"/>
  <c r="AF35" i="10"/>
  <c r="AF36" i="10"/>
  <c r="AC43" i="10"/>
  <c r="AB49" i="10"/>
  <c r="AH52" i="10"/>
  <c r="AB54" i="10"/>
  <c r="AH64" i="10"/>
  <c r="AB71" i="10"/>
  <c r="AC83" i="10"/>
  <c r="AC84" i="10"/>
  <c r="AC100" i="10"/>
  <c r="AH103" i="10"/>
  <c r="AB107" i="10"/>
  <c r="AB108" i="10"/>
  <c r="AB115" i="10"/>
  <c r="AC121" i="10"/>
  <c r="AC123" i="10"/>
  <c r="AC124" i="10"/>
  <c r="AC15" i="10"/>
  <c r="AC38" i="10"/>
  <c r="AC49" i="10"/>
  <c r="AB59" i="10"/>
  <c r="AC67" i="10"/>
  <c r="AC129" i="10"/>
  <c r="AB16" i="10"/>
  <c r="AB17" i="10"/>
  <c r="AH19" i="10"/>
  <c r="AH31" i="10"/>
  <c r="AB33" i="10"/>
  <c r="AC46" i="10"/>
  <c r="AC50" i="10"/>
  <c r="AE54" i="10"/>
  <c r="AE71" i="10"/>
  <c r="AH81" i="10"/>
  <c r="AF82" i="10"/>
  <c r="AC90" i="10"/>
  <c r="AB92" i="10"/>
  <c r="AH97" i="10"/>
  <c r="AH98" i="10"/>
  <c r="AB101" i="10"/>
  <c r="AH120" i="10"/>
  <c r="AF121" i="10"/>
  <c r="AC16" i="10"/>
  <c r="AC17" i="10"/>
  <c r="AC18" i="10"/>
  <c r="AH26" i="10"/>
  <c r="AC30" i="10"/>
  <c r="AH37" i="10"/>
  <c r="AB79" i="10"/>
  <c r="AC91" i="10"/>
  <c r="AC92" i="10"/>
  <c r="AC101" i="10"/>
  <c r="AB116" i="10"/>
  <c r="AH123" i="10"/>
  <c r="AB131" i="10"/>
  <c r="AB62" i="10"/>
  <c r="AH82" i="10"/>
  <c r="AH83" i="10"/>
  <c r="AB86" i="10"/>
  <c r="AH89" i="10"/>
  <c r="AB102" i="10"/>
  <c r="AB109" i="10"/>
  <c r="AH113" i="10"/>
  <c r="AE43" i="10"/>
  <c r="AC44" i="10"/>
  <c r="AB44" i="10"/>
  <c r="AC62" i="10"/>
  <c r="AF79" i="10"/>
  <c r="AF84" i="10"/>
  <c r="AE84" i="10"/>
  <c r="AF112" i="10"/>
  <c r="AF118" i="10"/>
  <c r="AF41" i="10"/>
  <c r="AE41" i="10"/>
  <c r="AF55" i="10"/>
  <c r="AE55" i="10"/>
  <c r="AC78" i="10"/>
  <c r="AB78" i="10"/>
  <c r="AC97" i="10"/>
  <c r="AB97" i="10"/>
  <c r="AE131" i="10"/>
  <c r="AF64" i="10"/>
  <c r="AF72" i="10"/>
  <c r="AE72" i="10"/>
  <c r="AE122" i="10"/>
  <c r="AF122" i="10"/>
  <c r="AF98" i="10"/>
  <c r="AB27" i="10"/>
  <c r="AE61" i="10"/>
  <c r="AE73" i="10"/>
  <c r="AC80" i="10"/>
  <c r="AB80" i="10"/>
  <c r="AC113" i="10"/>
  <c r="AB113" i="10"/>
  <c r="AB126" i="10"/>
  <c r="AC126" i="10"/>
  <c r="AF134" i="10"/>
  <c r="AE135" i="10"/>
  <c r="AF80" i="10"/>
  <c r="AE80" i="10"/>
  <c r="AC96" i="10"/>
  <c r="AB96" i="10"/>
  <c r="AC119" i="10"/>
  <c r="AF48" i="10"/>
  <c r="AE48" i="10"/>
  <c r="AC132" i="10"/>
  <c r="AB132" i="10"/>
  <c r="AC74" i="10"/>
  <c r="AB74" i="10"/>
  <c r="AF116" i="10"/>
  <c r="AE116" i="10"/>
  <c r="AF38" i="10"/>
  <c r="AE38" i="10"/>
  <c r="AB46" i="10"/>
  <c r="AE99" i="10"/>
  <c r="AE128" i="10"/>
  <c r="AF16" i="10"/>
  <c r="AE16" i="10"/>
  <c r="AF87" i="10"/>
  <c r="AE87" i="10"/>
  <c r="AC28" i="10"/>
  <c r="AB28" i="10"/>
  <c r="AB36" i="10"/>
  <c r="AC36" i="10"/>
  <c r="AF100" i="10"/>
  <c r="AE100" i="10"/>
  <c r="AB106" i="10"/>
  <c r="AC106" i="10"/>
  <c r="AC25" i="10"/>
  <c r="AB25" i="10"/>
  <c r="AF32" i="10"/>
  <c r="AE32" i="10"/>
  <c r="AF40" i="10"/>
  <c r="AE40" i="10"/>
  <c r="AF58" i="10"/>
  <c r="AF67" i="10"/>
  <c r="AE67" i="10"/>
  <c r="AE21" i="10"/>
  <c r="AB30" i="10"/>
  <c r="AE56" i="10"/>
  <c r="AC65" i="10"/>
  <c r="AF102" i="10"/>
  <c r="AE102" i="10"/>
  <c r="AC63" i="10"/>
  <c r="AB63" i="10"/>
  <c r="AF90" i="10"/>
  <c r="AE90" i="10"/>
  <c r="AE25" i="10"/>
  <c r="AE33" i="10"/>
  <c r="AC42" i="10"/>
  <c r="AE62" i="10"/>
  <c r="AE68" i="10"/>
  <c r="AE19" i="10"/>
  <c r="AC34" i="10"/>
  <c r="AC69" i="10"/>
  <c r="AE106" i="10"/>
  <c r="AF106" i="10"/>
  <c r="AH35" i="10"/>
  <c r="AC37" i="10"/>
  <c r="AB37" i="10"/>
  <c r="AE44" i="10"/>
  <c r="AE51" i="10"/>
  <c r="AH73" i="10"/>
  <c r="AE85" i="10"/>
  <c r="AH87" i="10"/>
  <c r="AC111" i="10"/>
  <c r="AB111" i="10"/>
  <c r="AC114" i="10"/>
  <c r="AE123" i="10"/>
  <c r="AH125" i="10"/>
  <c r="AF126" i="10"/>
  <c r="AE126" i="10"/>
  <c r="AB130" i="10"/>
  <c r="AB39" i="10"/>
  <c r="AB23" i="10"/>
  <c r="AC31" i="10"/>
  <c r="AE49" i="10"/>
  <c r="AC98" i="10"/>
  <c r="AB98" i="10"/>
  <c r="AE114" i="10"/>
  <c r="AB32" i="10"/>
  <c r="AE60" i="10"/>
  <c r="AC61" i="10"/>
  <c r="AB61" i="10"/>
  <c r="AE66" i="10"/>
  <c r="AE75" i="10"/>
  <c r="AF83" i="10"/>
  <c r="AC86" i="10"/>
  <c r="AE97" i="10"/>
  <c r="AF110" i="10"/>
  <c r="AF124" i="10"/>
  <c r="AE124" i="10"/>
  <c r="AC130" i="10"/>
  <c r="AH132" i="10"/>
  <c r="AC133" i="10"/>
  <c r="AF119" i="10"/>
  <c r="AE119" i="10"/>
  <c r="AC20" i="10"/>
  <c r="AB57" i="10"/>
  <c r="AB60" i="10"/>
  <c r="AF88" i="10"/>
  <c r="AE88" i="10"/>
  <c r="AC94" i="10"/>
  <c r="AC107" i="10"/>
  <c r="AB117" i="10"/>
  <c r="AF20" i="10"/>
  <c r="AE20" i="10"/>
  <c r="AF28" i="10"/>
  <c r="AE28" i="10"/>
  <c r="AB42" i="10"/>
  <c r="AE63" i="10"/>
  <c r="AE91" i="10"/>
  <c r="AE94" i="10"/>
  <c r="AF94" i="10"/>
  <c r="AF107" i="10"/>
  <c r="AE107" i="10"/>
  <c r="AB18" i="10"/>
  <c r="AH49" i="10"/>
  <c r="AH63" i="10"/>
  <c r="AB72" i="10"/>
  <c r="AH74" i="10"/>
  <c r="AC79" i="10"/>
  <c r="AC95" i="10"/>
  <c r="AH101" i="10"/>
  <c r="AC118" i="10"/>
  <c r="AH129" i="10"/>
  <c r="AE130" i="10"/>
  <c r="AF130" i="10"/>
  <c r="AC134" i="10"/>
  <c r="AB134" i="10"/>
  <c r="AF70" i="10"/>
  <c r="AE115" i="10"/>
  <c r="AC120" i="10"/>
  <c r="AB91" i="10"/>
  <c r="AH121" i="10"/>
  <c r="AB127" i="10"/>
  <c r="AC108" i="10"/>
</calcChain>
</file>

<file path=xl/sharedStrings.xml><?xml version="1.0" encoding="utf-8"?>
<sst xmlns="http://schemas.openxmlformats.org/spreadsheetml/2006/main" count="641" uniqueCount="72">
  <si>
    <t>Workroom:</t>
  </si>
  <si>
    <t>Customer Name:</t>
  </si>
  <si>
    <t>Job Name:</t>
  </si>
  <si>
    <t>Job Number:</t>
  </si>
  <si>
    <t>Date of Order:</t>
  </si>
  <si>
    <t>Projected Completion:</t>
  </si>
  <si>
    <t>Purchase Order:</t>
  </si>
  <si>
    <t>Unit</t>
  </si>
  <si>
    <t>Tag</t>
  </si>
  <si>
    <t>Spec #</t>
  </si>
  <si>
    <t>Qty</t>
  </si>
  <si>
    <t>Stack</t>
  </si>
  <si>
    <t>Line</t>
  </si>
  <si>
    <t>Item</t>
  </si>
  <si>
    <t>Finish</t>
  </si>
  <si>
    <t>Track</t>
  </si>
  <si>
    <t>Batons</t>
  </si>
  <si>
    <t>Production Phase:</t>
  </si>
  <si>
    <t>Treatment Placement</t>
  </si>
  <si>
    <t>Need for formulas</t>
  </si>
  <si>
    <t>Pleat Count</t>
  </si>
  <si>
    <t>Description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</si>
  <si>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</si>
  <si>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</si>
  <si>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</si>
  <si>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</si>
  <si>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</si>
  <si>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</si>
  <si>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</si>
  <si>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</si>
  <si>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</si>
  <si>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</si>
  <si>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</si>
  <si>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Baton Screws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</si>
  <si>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</si>
  <si>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</si>
  <si>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</si>
  <si>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</si>
  <si>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</si>
  <si>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</si>
  <si>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Finials</t>
  </si>
  <si>
    <t>Ceiling Clips</t>
  </si>
  <si>
    <t>Drapery Pins</t>
  </si>
  <si>
    <t>Double Wall Brackets</t>
  </si>
  <si>
    <t>End Caps</t>
  </si>
  <si>
    <t>Single Wall Brackets</t>
  </si>
  <si>
    <t>ADA Batons</t>
  </si>
  <si>
    <t xml:space="preserve">Parts List    </t>
  </si>
  <si>
    <t>Qty.</t>
  </si>
  <si>
    <t>BMX Job#:</t>
  </si>
  <si>
    <t>CTM ORDER</t>
  </si>
  <si>
    <t>SPECIAL INSTRUCTIONS</t>
  </si>
  <si>
    <t>Best Western Macon GA</t>
  </si>
  <si>
    <t>25-617</t>
  </si>
  <si>
    <t>RWP1927</t>
  </si>
  <si>
    <t>U263-01</t>
  </si>
  <si>
    <t>U263-04</t>
  </si>
  <si>
    <t xml:space="preserve"> </t>
  </si>
  <si>
    <t>U263-07</t>
  </si>
  <si>
    <t>U263-02</t>
  </si>
  <si>
    <t>U236-05</t>
  </si>
  <si>
    <t>U263-08</t>
  </si>
  <si>
    <t xml:space="preserve">Best Western  </t>
  </si>
  <si>
    <t xml:space="preserve">RWP   </t>
  </si>
  <si>
    <t>White</t>
  </si>
  <si>
    <t>BO Front</t>
  </si>
  <si>
    <t>W-36</t>
  </si>
  <si>
    <t>Sheer Back W/Return</t>
  </si>
  <si>
    <t xml:space="preserve">36" White Fiberglass </t>
  </si>
  <si>
    <t xml:space="preserve">Ceiling Mount Track </t>
  </si>
  <si>
    <t>ADA</t>
  </si>
  <si>
    <t>020721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</si>
</sst>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3" fillId="0" borderId="0" xfId="1" applyFont="1"/>
    <xf numFmtId="0" fontId="2" fillId="0" borderId="0" xfId="1" applyAlignment="1">
      <alignment horizontal="left"/>
    </xf>
    <xf numFmtId="0" fontId="2" fillId="0" borderId="0" xfId="1"/>
    <xf numFmtId="0" fontId="2" fillId="0" borderId="0" xfId="1" applyAlignment="1">
      <alignment horizontal="center"/>
    </xf>
    <xf numFmtId="14" fontId="2" fillId="0" borderId="0" xfId="1" quotePrefix="1" applyNumberFormat="1"/>
    <xf numFmtId="14" fontId="2" fillId="0" borderId="0" xfId="1" quotePrefix="1" applyNumberFormat="1" applyAlignment="1">
      <alignment horizontal="left"/>
    </xf>
    <xf numFmtId="0" fontId="3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9" fontId="4" fillId="0" borderId="1" xfId="1" applyNumberFormat="1" applyFont="1" applyBorder="1" applyAlignment="1">
      <alignment horizontal="center"/>
    </xf>
    <xf numFmtId="0" fontId="2" fillId="2" borderId="0" xfId="1" applyFill="1"/>
    <xf numFmtId="0" fontId="2" fillId="0" borderId="5" xfId="1" applyBorder="1"/>
    <xf numFmtId="0" fontId="4" fillId="0" borderId="0" xfId="1" applyFont="1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2" fillId="0" borderId="11" xfId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0" borderId="23" xfId="1" applyBorder="1"/>
    <xf numFmtId="0" fontId="2" fillId="0" borderId="21" xfId="1" applyBorder="1"/>
    <xf numFmtId="0" fontId="3" fillId="0" borderId="18" xfId="1" applyFont="1" applyBorder="1"/>
    <xf numFmtId="0" fontId="3" fillId="0" borderId="24" xfId="1" applyFont="1" applyBorder="1" applyAlignment="1">
      <alignment horizontal="left"/>
    </xf>
    <xf numFmtId="0" fontId="2" fillId="0" borderId="25" xfId="1" applyBorder="1" applyAlignment="1">
      <alignment horizontal="left"/>
    </xf>
    <xf numFmtId="0" fontId="2" fillId="0" borderId="25" xfId="1" applyBorder="1"/>
    <xf numFmtId="0" fontId="2" fillId="0" borderId="26" xfId="1" applyBorder="1" applyAlignment="1">
      <alignment horizontal="left"/>
    </xf>
    <xf numFmtId="0" fontId="3" fillId="0" borderId="27" xfId="1" applyFont="1" applyBorder="1" applyAlignment="1">
      <alignment horizontal="center"/>
    </xf>
    <xf numFmtId="0" fontId="2" fillId="0" borderId="28" xfId="1" applyBorder="1" applyAlignment="1">
      <alignment horizontal="right"/>
    </xf>
    <xf numFmtId="0" fontId="2" fillId="0" borderId="28" xfId="1" applyBorder="1"/>
    <xf numFmtId="0" fontId="2" fillId="0" borderId="28" xfId="1" applyBorder="1" applyAlignment="1">
      <alignment horizontal="left"/>
    </xf>
    <xf numFmtId="0" fontId="2" fillId="0" borderId="28" xfId="1" applyBorder="1" applyAlignment="1">
      <alignment horizontal="center"/>
    </xf>
    <xf numFmtId="0" fontId="4" fillId="0" borderId="0" xfId="1" applyFont="1" applyAlignment="1">
      <alignment horizontal="left"/>
    </xf>
    <xf numFmtId="0" fontId="9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2" fillId="0" borderId="1" xfId="1" applyNumberFormat="1" applyBorder="1" applyAlignment="1">
      <alignment horizontal="center"/>
    </xf>
    <xf numFmtId="0" fontId="1" fillId="0" borderId="0" xfId="0" applyFont="1"/>
    <xf numFmtId="0" fontId="1" fillId="0" borderId="14" xfId="0" applyFont="1" applyBorder="1"/>
    <xf numFmtId="0" fontId="2" fillId="0" borderId="29" xfId="1" applyBorder="1" applyAlignment="1">
      <alignment horizontal="right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/>
    <xf numFmtId="0" fontId="0" fillId="0" borderId="0" xfId="0" applyAlignment="1">
      <alignment horizontal="left"/>
    </xf>
    <xf numFmtId="0" fontId="4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3" fillId="0" borderId="12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2" fillId="0" borderId="16" xfId="1" applyBorder="1" applyAlignment="1" applyProtection="1">
      <alignment horizontal="left" vertical="center" wrapText="1" indent="1"/>
      <protection locked="0"/>
    </xf>
    <xf numFmtId="0" fontId="2" fillId="0" borderId="17" xfId="1" applyBorder="1" applyAlignment="1" applyProtection="1">
      <alignment horizontal="left" vertical="center" wrapText="1" indent="1"/>
      <protection locked="0"/>
    </xf>
    <xf numFmtId="0" fontId="2" fillId="0" borderId="18" xfId="1" applyBorder="1" applyAlignment="1" applyProtection="1">
      <alignment horizontal="left" vertical="center" wrapText="1" indent="1"/>
      <protection locked="0"/>
    </xf>
    <xf numFmtId="0" fontId="2" fillId="0" borderId="22" xfId="1" applyBorder="1" applyAlignment="1" applyProtection="1">
      <alignment horizontal="left" vertical="center" wrapText="1" indent="1"/>
      <protection locked="0"/>
    </xf>
    <xf numFmtId="0" fontId="2" fillId="0" borderId="0" xfId="1" applyAlignment="1" applyProtection="1">
      <alignment horizontal="left" vertical="center" wrapText="1" indent="1"/>
      <protection locked="0"/>
    </xf>
    <xf numFmtId="0" fontId="2" fillId="0" borderId="23" xfId="1" applyBorder="1" applyAlignment="1" applyProtection="1">
      <alignment horizontal="left" vertical="center" wrapText="1" indent="1"/>
      <protection locked="0"/>
    </xf>
    <xf numFmtId="0" fontId="2" fillId="0" borderId="19" xfId="1" applyBorder="1" applyAlignment="1" applyProtection="1">
      <alignment horizontal="left" vertical="center" wrapText="1" indent="1"/>
      <protection locked="0"/>
    </xf>
    <xf numFmtId="0" fontId="2" fillId="0" borderId="20" xfId="1" applyBorder="1" applyAlignment="1" applyProtection="1">
      <alignment horizontal="left" vertical="center" wrapText="1" indent="1"/>
      <protection locked="0"/>
    </xf>
    <xf numFmtId="0" fontId="2" fillId="0" borderId="21" xfId="1" applyBorder="1" applyAlignment="1" applyProtection="1">
      <alignment horizontal="left" vertical="center" wrapText="1" indent="1"/>
      <protection locked="0"/>
    </xf>
    <xf numFmtId="49" fontId="0" fillId="0" borderId="0" xfId="0" applyNumberFormat="1" applyAlignment="1">
      <alignment horizontal="left" indent="1"/>
    </xf>
  </cellXfs>
  <cellStyles count="2">
    <cellStyle name="Normal" xfId="0" builtinId="0"/>
    <cellStyle name="Normal 2" xfId="1" xr:uid="{D23F3B94-0D00-4715-B972-2F58F760614F}"/>
  </cellStyles>
  <dxfs count="0"/>
  <tableStyles count="0" defaultTableStyle="TableStyleMedium2" defaultPivotStyle="PivotStyleLight16"/>
  <colors>
    <mruColors>
      <color rgb="FFABE9FF"/>
      <color rgb="FF69D8FF"/>
      <color rgb="FFFFFFB7"/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9B12-993B-4EC8-85A5-E2D1EB32ACA2}">
  <sheetPr codeName="Sheet3"/>
  <dimension ref="A1:AN139"/>
  <sheetViews>
    <sheetView tabSelected="1" zoomScale="70" zoomScaleNormal="70" workbookViewId="0">
      <pane ySplit="14" topLeftCell="A15" activePane="bottomLeft" state="frozen"/>
      <selection pane="bottomLeft" activeCell="C10" sqref="C10"/>
    </sheetView>
  </sheetViews>
  <sheetFormatPr defaultRowHeight="15" x14ac:dyDescent="0.25"/>
  <cols>
    <col min="1" max="1" width="9.140625" style="4"/>
    <col min="2" max="2" width="14.7109375" style="4" customWidth="1"/>
    <col min="3" max="3" width="15.140625" style="4" customWidth="1"/>
    <col min="4" max="4" width="12" style="4" customWidth="1"/>
    <col min="5" max="5" width="11.5703125" style="4" customWidth="1"/>
    <col min="6" max="6" width="18.28515625" style="4" bestFit="1" customWidth="1"/>
    <col min="7" max="7" width="9.140625" style="4" customWidth="1"/>
    <col min="8" max="8" width="8" style="4" customWidth="1"/>
    <col min="9" max="9" width="9" style="4" customWidth="1"/>
    <col min="10" max="10" width="23.28515625" style="4" bestFit="1" customWidth="1"/>
    <col min="11" max="12" width="13.85546875" style="4" customWidth="1"/>
    <col min="13" max="13" width="44.42578125" style="5" customWidth="1"/>
    <col min="14" max="15" width="9.140625" style="4"/>
    <col min="16" max="16" width="9.28515625" style="4" customWidth="1"/>
    <col min="17" max="18" width="9.140625" style="4"/>
    <col min="19" max="19" width="9.5703125" style="4" bestFit="1" customWidth="1"/>
    <col min="20" max="20" width="9.140625" style="4"/>
    <col min="21" max="21" width="10" style="4" bestFit="1" customWidth="1"/>
    <col min="22" max="22" width="9.140625" style="4"/>
    <col min="23" max="23" width="12.5703125" style="4" bestFit="1" customWidth="1"/>
    <col min="24" max="24" width="10.5703125" style="5" bestFit="1" customWidth="1"/>
    <col min="25" max="27" width="9.140625" style="5"/>
    <col min="28" max="28" width="10.5703125" style="5" bestFit="1" customWidth="1"/>
    <col min="29" max="29" width="11.42578125" style="5" bestFit="1" customWidth="1"/>
    <col min="30" max="30" width="8.140625" style="5" bestFit="1" customWidth="1"/>
    <col min="31" max="31" width="14.42578125" style="5" bestFit="1" customWidth="1"/>
    <col min="32" max="32" width="11.7109375" style="5" bestFit="1" customWidth="1"/>
    <col min="33" max="33" width="23" style="5" bestFit="1" customWidth="1"/>
    <col min="34" max="34" width="25" style="5" bestFit="1" customWidth="1"/>
    <col min="35" max="35" width="12.85546875" style="5" bestFit="1" customWidth="1"/>
    <col min="36" max="36" width="14" style="5" bestFit="1" customWidth="1"/>
    <col min="37" max="37" width="20.28515625" style="5" bestFit="1" customWidth="1"/>
    <col min="38" max="38" width="9.5703125" style="5" bestFit="1" customWidth="1"/>
    <col min="39" max="40" width="9.140625" style="5"/>
    <col min="41" max="257" width="9.140625" style="4"/>
    <col min="258" max="258" width="14.7109375" style="4" customWidth="1"/>
    <col min="259" max="259" width="15.140625" style="4" customWidth="1"/>
    <col min="260" max="260" width="12" style="4" customWidth="1"/>
    <col min="261" max="261" width="11.5703125" style="4" customWidth="1"/>
    <col min="262" max="262" width="11.85546875" style="4" customWidth="1"/>
    <col min="263" max="263" width="9.140625" style="4"/>
    <col min="264" max="264" width="8" style="4" customWidth="1"/>
    <col min="265" max="265" width="9" style="4" customWidth="1"/>
    <col min="266" max="266" width="12.28515625" style="4" customWidth="1"/>
    <col min="267" max="268" width="13.85546875" style="4" customWidth="1"/>
    <col min="269" max="269" width="44.42578125" style="4" customWidth="1"/>
    <col min="270" max="271" width="9.140625" style="4"/>
    <col min="272" max="272" width="9.28515625" style="4" customWidth="1"/>
    <col min="273" max="274" width="9.140625" style="4"/>
    <col min="275" max="275" width="9.5703125" style="4" bestFit="1" customWidth="1"/>
    <col min="276" max="276" width="9.140625" style="4"/>
    <col min="277" max="277" width="10" style="4" bestFit="1" customWidth="1"/>
    <col min="278" max="278" width="9.140625" style="4"/>
    <col min="279" max="279" width="12.5703125" style="4" bestFit="1" customWidth="1"/>
    <col min="280" max="280" width="10.5703125" style="4" bestFit="1" customWidth="1"/>
    <col min="281" max="283" width="9.140625" style="4"/>
    <col min="284" max="284" width="10.5703125" style="4" bestFit="1" customWidth="1"/>
    <col min="285" max="285" width="11.42578125" style="4" bestFit="1" customWidth="1"/>
    <col min="286" max="286" width="8.140625" style="4" bestFit="1" customWidth="1"/>
    <col min="287" max="287" width="14.42578125" style="4" bestFit="1" customWidth="1"/>
    <col min="288" max="288" width="11.7109375" style="4" bestFit="1" customWidth="1"/>
    <col min="289" max="289" width="23" style="4" bestFit="1" customWidth="1"/>
    <col min="290" max="290" width="25" style="4" bestFit="1" customWidth="1"/>
    <col min="291" max="291" width="12.85546875" style="4" bestFit="1" customWidth="1"/>
    <col min="292" max="292" width="14" style="4" bestFit="1" customWidth="1"/>
    <col min="293" max="293" width="20.28515625" style="4" bestFit="1" customWidth="1"/>
    <col min="294" max="294" width="9.5703125" style="4" bestFit="1" customWidth="1"/>
    <col min="295" max="513" width="9.140625" style="4"/>
    <col min="514" max="514" width="14.7109375" style="4" customWidth="1"/>
    <col min="515" max="515" width="15.140625" style="4" customWidth="1"/>
    <col min="516" max="516" width="12" style="4" customWidth="1"/>
    <col min="517" max="517" width="11.5703125" style="4" customWidth="1"/>
    <col min="518" max="518" width="11.85546875" style="4" customWidth="1"/>
    <col min="519" max="519" width="9.140625" style="4"/>
    <col min="520" max="520" width="8" style="4" customWidth="1"/>
    <col min="521" max="521" width="9" style="4" customWidth="1"/>
    <col min="522" max="522" width="12.28515625" style="4" customWidth="1"/>
    <col min="523" max="524" width="13.85546875" style="4" customWidth="1"/>
    <col min="525" max="525" width="44.42578125" style="4" customWidth="1"/>
    <col min="526" max="527" width="9.140625" style="4"/>
    <col min="528" max="528" width="9.28515625" style="4" customWidth="1"/>
    <col min="529" max="530" width="9.140625" style="4"/>
    <col min="531" max="531" width="9.5703125" style="4" bestFit="1" customWidth="1"/>
    <col min="532" max="532" width="9.140625" style="4"/>
    <col min="533" max="533" width="10" style="4" bestFit="1" customWidth="1"/>
    <col min="534" max="534" width="9.140625" style="4"/>
    <col min="535" max="535" width="12.5703125" style="4" bestFit="1" customWidth="1"/>
    <col min="536" max="536" width="10.5703125" style="4" bestFit="1" customWidth="1"/>
    <col min="537" max="539" width="9.140625" style="4"/>
    <col min="540" max="540" width="10.5703125" style="4" bestFit="1" customWidth="1"/>
    <col min="541" max="541" width="11.42578125" style="4" bestFit="1" customWidth="1"/>
    <col min="542" max="542" width="8.140625" style="4" bestFit="1" customWidth="1"/>
    <col min="543" max="543" width="14.42578125" style="4" bestFit="1" customWidth="1"/>
    <col min="544" max="544" width="11.7109375" style="4" bestFit="1" customWidth="1"/>
    <col min="545" max="545" width="23" style="4" bestFit="1" customWidth="1"/>
    <col min="546" max="546" width="25" style="4" bestFit="1" customWidth="1"/>
    <col min="547" max="547" width="12.85546875" style="4" bestFit="1" customWidth="1"/>
    <col min="548" max="548" width="14" style="4" bestFit="1" customWidth="1"/>
    <col min="549" max="549" width="20.28515625" style="4" bestFit="1" customWidth="1"/>
    <col min="550" max="550" width="9.5703125" style="4" bestFit="1" customWidth="1"/>
    <col min="551" max="769" width="9.140625" style="4"/>
    <col min="770" max="770" width="14.7109375" style="4" customWidth="1"/>
    <col min="771" max="771" width="15.140625" style="4" customWidth="1"/>
    <col min="772" max="772" width="12" style="4" customWidth="1"/>
    <col min="773" max="773" width="11.5703125" style="4" customWidth="1"/>
    <col min="774" max="774" width="11.85546875" style="4" customWidth="1"/>
    <col min="775" max="775" width="9.140625" style="4"/>
    <col min="776" max="776" width="8" style="4" customWidth="1"/>
    <col min="777" max="777" width="9" style="4" customWidth="1"/>
    <col min="778" max="778" width="12.28515625" style="4" customWidth="1"/>
    <col min="779" max="780" width="13.85546875" style="4" customWidth="1"/>
    <col min="781" max="781" width="44.42578125" style="4" customWidth="1"/>
    <col min="782" max="783" width="9.140625" style="4"/>
    <col min="784" max="784" width="9.28515625" style="4" customWidth="1"/>
    <col min="785" max="786" width="9.140625" style="4"/>
    <col min="787" max="787" width="9.5703125" style="4" bestFit="1" customWidth="1"/>
    <col min="788" max="788" width="9.140625" style="4"/>
    <col min="789" max="789" width="10" style="4" bestFit="1" customWidth="1"/>
    <col min="790" max="790" width="9.140625" style="4"/>
    <col min="791" max="791" width="12.5703125" style="4" bestFit="1" customWidth="1"/>
    <col min="792" max="792" width="10.5703125" style="4" bestFit="1" customWidth="1"/>
    <col min="793" max="795" width="9.140625" style="4"/>
    <col min="796" max="796" width="10.5703125" style="4" bestFit="1" customWidth="1"/>
    <col min="797" max="797" width="11.42578125" style="4" bestFit="1" customWidth="1"/>
    <col min="798" max="798" width="8.140625" style="4" bestFit="1" customWidth="1"/>
    <col min="799" max="799" width="14.42578125" style="4" bestFit="1" customWidth="1"/>
    <col min="800" max="800" width="11.7109375" style="4" bestFit="1" customWidth="1"/>
    <col min="801" max="801" width="23" style="4" bestFit="1" customWidth="1"/>
    <col min="802" max="802" width="25" style="4" bestFit="1" customWidth="1"/>
    <col min="803" max="803" width="12.85546875" style="4" bestFit="1" customWidth="1"/>
    <col min="804" max="804" width="14" style="4" bestFit="1" customWidth="1"/>
    <col min="805" max="805" width="20.28515625" style="4" bestFit="1" customWidth="1"/>
    <col min="806" max="806" width="9.5703125" style="4" bestFit="1" customWidth="1"/>
    <col min="807" max="1025" width="9.140625" style="4"/>
    <col min="1026" max="1026" width="14.7109375" style="4" customWidth="1"/>
    <col min="1027" max="1027" width="15.140625" style="4" customWidth="1"/>
    <col min="1028" max="1028" width="12" style="4" customWidth="1"/>
    <col min="1029" max="1029" width="11.5703125" style="4" customWidth="1"/>
    <col min="1030" max="1030" width="11.85546875" style="4" customWidth="1"/>
    <col min="1031" max="1031" width="9.140625" style="4"/>
    <col min="1032" max="1032" width="8" style="4" customWidth="1"/>
    <col min="1033" max="1033" width="9" style="4" customWidth="1"/>
    <col min="1034" max="1034" width="12.28515625" style="4" customWidth="1"/>
    <col min="1035" max="1036" width="13.85546875" style="4" customWidth="1"/>
    <col min="1037" max="1037" width="44.42578125" style="4" customWidth="1"/>
    <col min="1038" max="1039" width="9.140625" style="4"/>
    <col min="1040" max="1040" width="9.28515625" style="4" customWidth="1"/>
    <col min="1041" max="1042" width="9.140625" style="4"/>
    <col min="1043" max="1043" width="9.5703125" style="4" bestFit="1" customWidth="1"/>
    <col min="1044" max="1044" width="9.140625" style="4"/>
    <col min="1045" max="1045" width="10" style="4" bestFit="1" customWidth="1"/>
    <col min="1046" max="1046" width="9.140625" style="4"/>
    <col min="1047" max="1047" width="12.5703125" style="4" bestFit="1" customWidth="1"/>
    <col min="1048" max="1048" width="10.5703125" style="4" bestFit="1" customWidth="1"/>
    <col min="1049" max="1051" width="9.140625" style="4"/>
    <col min="1052" max="1052" width="10.5703125" style="4" bestFit="1" customWidth="1"/>
    <col min="1053" max="1053" width="11.42578125" style="4" bestFit="1" customWidth="1"/>
    <col min="1054" max="1054" width="8.140625" style="4" bestFit="1" customWidth="1"/>
    <col min="1055" max="1055" width="14.42578125" style="4" bestFit="1" customWidth="1"/>
    <col min="1056" max="1056" width="11.7109375" style="4" bestFit="1" customWidth="1"/>
    <col min="1057" max="1057" width="23" style="4" bestFit="1" customWidth="1"/>
    <col min="1058" max="1058" width="25" style="4" bestFit="1" customWidth="1"/>
    <col min="1059" max="1059" width="12.85546875" style="4" bestFit="1" customWidth="1"/>
    <col min="1060" max="1060" width="14" style="4" bestFit="1" customWidth="1"/>
    <col min="1061" max="1061" width="20.28515625" style="4" bestFit="1" customWidth="1"/>
    <col min="1062" max="1062" width="9.5703125" style="4" bestFit="1" customWidth="1"/>
    <col min="1063" max="1281" width="9.140625" style="4"/>
    <col min="1282" max="1282" width="14.7109375" style="4" customWidth="1"/>
    <col min="1283" max="1283" width="15.140625" style="4" customWidth="1"/>
    <col min="1284" max="1284" width="12" style="4" customWidth="1"/>
    <col min="1285" max="1285" width="11.5703125" style="4" customWidth="1"/>
    <col min="1286" max="1286" width="11.85546875" style="4" customWidth="1"/>
    <col min="1287" max="1287" width="9.140625" style="4"/>
    <col min="1288" max="1288" width="8" style="4" customWidth="1"/>
    <col min="1289" max="1289" width="9" style="4" customWidth="1"/>
    <col min="1290" max="1290" width="12.28515625" style="4" customWidth="1"/>
    <col min="1291" max="1292" width="13.85546875" style="4" customWidth="1"/>
    <col min="1293" max="1293" width="44.42578125" style="4" customWidth="1"/>
    <col min="1294" max="1295" width="9.140625" style="4"/>
    <col min="1296" max="1296" width="9.28515625" style="4" customWidth="1"/>
    <col min="1297" max="1298" width="9.140625" style="4"/>
    <col min="1299" max="1299" width="9.5703125" style="4" bestFit="1" customWidth="1"/>
    <col min="1300" max="1300" width="9.140625" style="4"/>
    <col min="1301" max="1301" width="10" style="4" bestFit="1" customWidth="1"/>
    <col min="1302" max="1302" width="9.140625" style="4"/>
    <col min="1303" max="1303" width="12.5703125" style="4" bestFit="1" customWidth="1"/>
    <col min="1304" max="1304" width="10.5703125" style="4" bestFit="1" customWidth="1"/>
    <col min="1305" max="1307" width="9.140625" style="4"/>
    <col min="1308" max="1308" width="10.5703125" style="4" bestFit="1" customWidth="1"/>
    <col min="1309" max="1309" width="11.42578125" style="4" bestFit="1" customWidth="1"/>
    <col min="1310" max="1310" width="8.140625" style="4" bestFit="1" customWidth="1"/>
    <col min="1311" max="1311" width="14.42578125" style="4" bestFit="1" customWidth="1"/>
    <col min="1312" max="1312" width="11.7109375" style="4" bestFit="1" customWidth="1"/>
    <col min="1313" max="1313" width="23" style="4" bestFit="1" customWidth="1"/>
    <col min="1314" max="1314" width="25" style="4" bestFit="1" customWidth="1"/>
    <col min="1315" max="1315" width="12.85546875" style="4" bestFit="1" customWidth="1"/>
    <col min="1316" max="1316" width="14" style="4" bestFit="1" customWidth="1"/>
    <col min="1317" max="1317" width="20.28515625" style="4" bestFit="1" customWidth="1"/>
    <col min="1318" max="1318" width="9.5703125" style="4" bestFit="1" customWidth="1"/>
    <col min="1319" max="1537" width="9.140625" style="4"/>
    <col min="1538" max="1538" width="14.7109375" style="4" customWidth="1"/>
    <col min="1539" max="1539" width="15.140625" style="4" customWidth="1"/>
    <col min="1540" max="1540" width="12" style="4" customWidth="1"/>
    <col min="1541" max="1541" width="11.5703125" style="4" customWidth="1"/>
    <col min="1542" max="1542" width="11.85546875" style="4" customWidth="1"/>
    <col min="1543" max="1543" width="9.140625" style="4"/>
    <col min="1544" max="1544" width="8" style="4" customWidth="1"/>
    <col min="1545" max="1545" width="9" style="4" customWidth="1"/>
    <col min="1546" max="1546" width="12.28515625" style="4" customWidth="1"/>
    <col min="1547" max="1548" width="13.85546875" style="4" customWidth="1"/>
    <col min="1549" max="1549" width="44.42578125" style="4" customWidth="1"/>
    <col min="1550" max="1551" width="9.140625" style="4"/>
    <col min="1552" max="1552" width="9.28515625" style="4" customWidth="1"/>
    <col min="1553" max="1554" width="9.140625" style="4"/>
    <col min="1555" max="1555" width="9.5703125" style="4" bestFit="1" customWidth="1"/>
    <col min="1556" max="1556" width="9.140625" style="4"/>
    <col min="1557" max="1557" width="10" style="4" bestFit="1" customWidth="1"/>
    <col min="1558" max="1558" width="9.140625" style="4"/>
    <col min="1559" max="1559" width="12.5703125" style="4" bestFit="1" customWidth="1"/>
    <col min="1560" max="1560" width="10.5703125" style="4" bestFit="1" customWidth="1"/>
    <col min="1561" max="1563" width="9.140625" style="4"/>
    <col min="1564" max="1564" width="10.5703125" style="4" bestFit="1" customWidth="1"/>
    <col min="1565" max="1565" width="11.42578125" style="4" bestFit="1" customWidth="1"/>
    <col min="1566" max="1566" width="8.140625" style="4" bestFit="1" customWidth="1"/>
    <col min="1567" max="1567" width="14.42578125" style="4" bestFit="1" customWidth="1"/>
    <col min="1568" max="1568" width="11.7109375" style="4" bestFit="1" customWidth="1"/>
    <col min="1569" max="1569" width="23" style="4" bestFit="1" customWidth="1"/>
    <col min="1570" max="1570" width="25" style="4" bestFit="1" customWidth="1"/>
    <col min="1571" max="1571" width="12.85546875" style="4" bestFit="1" customWidth="1"/>
    <col min="1572" max="1572" width="14" style="4" bestFit="1" customWidth="1"/>
    <col min="1573" max="1573" width="20.28515625" style="4" bestFit="1" customWidth="1"/>
    <col min="1574" max="1574" width="9.5703125" style="4" bestFit="1" customWidth="1"/>
    <col min="1575" max="1793" width="9.140625" style="4"/>
    <col min="1794" max="1794" width="14.7109375" style="4" customWidth="1"/>
    <col min="1795" max="1795" width="15.140625" style="4" customWidth="1"/>
    <col min="1796" max="1796" width="12" style="4" customWidth="1"/>
    <col min="1797" max="1797" width="11.5703125" style="4" customWidth="1"/>
    <col min="1798" max="1798" width="11.85546875" style="4" customWidth="1"/>
    <col min="1799" max="1799" width="9.140625" style="4"/>
    <col min="1800" max="1800" width="8" style="4" customWidth="1"/>
    <col min="1801" max="1801" width="9" style="4" customWidth="1"/>
    <col min="1802" max="1802" width="12.28515625" style="4" customWidth="1"/>
    <col min="1803" max="1804" width="13.85546875" style="4" customWidth="1"/>
    <col min="1805" max="1805" width="44.42578125" style="4" customWidth="1"/>
    <col min="1806" max="1807" width="9.140625" style="4"/>
    <col min="1808" max="1808" width="9.28515625" style="4" customWidth="1"/>
    <col min="1809" max="1810" width="9.140625" style="4"/>
    <col min="1811" max="1811" width="9.5703125" style="4" bestFit="1" customWidth="1"/>
    <col min="1812" max="1812" width="9.140625" style="4"/>
    <col min="1813" max="1813" width="10" style="4" bestFit="1" customWidth="1"/>
    <col min="1814" max="1814" width="9.140625" style="4"/>
    <col min="1815" max="1815" width="12.5703125" style="4" bestFit="1" customWidth="1"/>
    <col min="1816" max="1816" width="10.5703125" style="4" bestFit="1" customWidth="1"/>
    <col min="1817" max="1819" width="9.140625" style="4"/>
    <col min="1820" max="1820" width="10.5703125" style="4" bestFit="1" customWidth="1"/>
    <col min="1821" max="1821" width="11.42578125" style="4" bestFit="1" customWidth="1"/>
    <col min="1822" max="1822" width="8.140625" style="4" bestFit="1" customWidth="1"/>
    <col min="1823" max="1823" width="14.42578125" style="4" bestFit="1" customWidth="1"/>
    <col min="1824" max="1824" width="11.7109375" style="4" bestFit="1" customWidth="1"/>
    <col min="1825" max="1825" width="23" style="4" bestFit="1" customWidth="1"/>
    <col min="1826" max="1826" width="25" style="4" bestFit="1" customWidth="1"/>
    <col min="1827" max="1827" width="12.85546875" style="4" bestFit="1" customWidth="1"/>
    <col min="1828" max="1828" width="14" style="4" bestFit="1" customWidth="1"/>
    <col min="1829" max="1829" width="20.28515625" style="4" bestFit="1" customWidth="1"/>
    <col min="1830" max="1830" width="9.5703125" style="4" bestFit="1" customWidth="1"/>
    <col min="1831" max="2049" width="9.140625" style="4"/>
    <col min="2050" max="2050" width="14.7109375" style="4" customWidth="1"/>
    <col min="2051" max="2051" width="15.140625" style="4" customWidth="1"/>
    <col min="2052" max="2052" width="12" style="4" customWidth="1"/>
    <col min="2053" max="2053" width="11.5703125" style="4" customWidth="1"/>
    <col min="2054" max="2054" width="11.85546875" style="4" customWidth="1"/>
    <col min="2055" max="2055" width="9.140625" style="4"/>
    <col min="2056" max="2056" width="8" style="4" customWidth="1"/>
    <col min="2057" max="2057" width="9" style="4" customWidth="1"/>
    <col min="2058" max="2058" width="12.28515625" style="4" customWidth="1"/>
    <col min="2059" max="2060" width="13.85546875" style="4" customWidth="1"/>
    <col min="2061" max="2061" width="44.42578125" style="4" customWidth="1"/>
    <col min="2062" max="2063" width="9.140625" style="4"/>
    <col min="2064" max="2064" width="9.28515625" style="4" customWidth="1"/>
    <col min="2065" max="2066" width="9.140625" style="4"/>
    <col min="2067" max="2067" width="9.5703125" style="4" bestFit="1" customWidth="1"/>
    <col min="2068" max="2068" width="9.140625" style="4"/>
    <col min="2069" max="2069" width="10" style="4" bestFit="1" customWidth="1"/>
    <col min="2070" max="2070" width="9.140625" style="4"/>
    <col min="2071" max="2071" width="12.5703125" style="4" bestFit="1" customWidth="1"/>
    <col min="2072" max="2072" width="10.5703125" style="4" bestFit="1" customWidth="1"/>
    <col min="2073" max="2075" width="9.140625" style="4"/>
    <col min="2076" max="2076" width="10.5703125" style="4" bestFit="1" customWidth="1"/>
    <col min="2077" max="2077" width="11.42578125" style="4" bestFit="1" customWidth="1"/>
    <col min="2078" max="2078" width="8.140625" style="4" bestFit="1" customWidth="1"/>
    <col min="2079" max="2079" width="14.42578125" style="4" bestFit="1" customWidth="1"/>
    <col min="2080" max="2080" width="11.7109375" style="4" bestFit="1" customWidth="1"/>
    <col min="2081" max="2081" width="23" style="4" bestFit="1" customWidth="1"/>
    <col min="2082" max="2082" width="25" style="4" bestFit="1" customWidth="1"/>
    <col min="2083" max="2083" width="12.85546875" style="4" bestFit="1" customWidth="1"/>
    <col min="2084" max="2084" width="14" style="4" bestFit="1" customWidth="1"/>
    <col min="2085" max="2085" width="20.28515625" style="4" bestFit="1" customWidth="1"/>
    <col min="2086" max="2086" width="9.5703125" style="4" bestFit="1" customWidth="1"/>
    <col min="2087" max="2305" width="9.140625" style="4"/>
    <col min="2306" max="2306" width="14.7109375" style="4" customWidth="1"/>
    <col min="2307" max="2307" width="15.140625" style="4" customWidth="1"/>
    <col min="2308" max="2308" width="12" style="4" customWidth="1"/>
    <col min="2309" max="2309" width="11.5703125" style="4" customWidth="1"/>
    <col min="2310" max="2310" width="11.85546875" style="4" customWidth="1"/>
    <col min="2311" max="2311" width="9.140625" style="4"/>
    <col min="2312" max="2312" width="8" style="4" customWidth="1"/>
    <col min="2313" max="2313" width="9" style="4" customWidth="1"/>
    <col min="2314" max="2314" width="12.28515625" style="4" customWidth="1"/>
    <col min="2315" max="2316" width="13.85546875" style="4" customWidth="1"/>
    <col min="2317" max="2317" width="44.42578125" style="4" customWidth="1"/>
    <col min="2318" max="2319" width="9.140625" style="4"/>
    <col min="2320" max="2320" width="9.28515625" style="4" customWidth="1"/>
    <col min="2321" max="2322" width="9.140625" style="4"/>
    <col min="2323" max="2323" width="9.5703125" style="4" bestFit="1" customWidth="1"/>
    <col min="2324" max="2324" width="9.140625" style="4"/>
    <col min="2325" max="2325" width="10" style="4" bestFit="1" customWidth="1"/>
    <col min="2326" max="2326" width="9.140625" style="4"/>
    <col min="2327" max="2327" width="12.5703125" style="4" bestFit="1" customWidth="1"/>
    <col min="2328" max="2328" width="10.5703125" style="4" bestFit="1" customWidth="1"/>
    <col min="2329" max="2331" width="9.140625" style="4"/>
    <col min="2332" max="2332" width="10.5703125" style="4" bestFit="1" customWidth="1"/>
    <col min="2333" max="2333" width="11.42578125" style="4" bestFit="1" customWidth="1"/>
    <col min="2334" max="2334" width="8.140625" style="4" bestFit="1" customWidth="1"/>
    <col min="2335" max="2335" width="14.42578125" style="4" bestFit="1" customWidth="1"/>
    <col min="2336" max="2336" width="11.7109375" style="4" bestFit="1" customWidth="1"/>
    <col min="2337" max="2337" width="23" style="4" bestFit="1" customWidth="1"/>
    <col min="2338" max="2338" width="25" style="4" bestFit="1" customWidth="1"/>
    <col min="2339" max="2339" width="12.85546875" style="4" bestFit="1" customWidth="1"/>
    <col min="2340" max="2340" width="14" style="4" bestFit="1" customWidth="1"/>
    <col min="2341" max="2341" width="20.28515625" style="4" bestFit="1" customWidth="1"/>
    <col min="2342" max="2342" width="9.5703125" style="4" bestFit="1" customWidth="1"/>
    <col min="2343" max="2561" width="9.140625" style="4"/>
    <col min="2562" max="2562" width="14.7109375" style="4" customWidth="1"/>
    <col min="2563" max="2563" width="15.140625" style="4" customWidth="1"/>
    <col min="2564" max="2564" width="12" style="4" customWidth="1"/>
    <col min="2565" max="2565" width="11.5703125" style="4" customWidth="1"/>
    <col min="2566" max="2566" width="11.85546875" style="4" customWidth="1"/>
    <col min="2567" max="2567" width="9.140625" style="4"/>
    <col min="2568" max="2568" width="8" style="4" customWidth="1"/>
    <col min="2569" max="2569" width="9" style="4" customWidth="1"/>
    <col min="2570" max="2570" width="12.28515625" style="4" customWidth="1"/>
    <col min="2571" max="2572" width="13.85546875" style="4" customWidth="1"/>
    <col min="2573" max="2573" width="44.42578125" style="4" customWidth="1"/>
    <col min="2574" max="2575" width="9.140625" style="4"/>
    <col min="2576" max="2576" width="9.28515625" style="4" customWidth="1"/>
    <col min="2577" max="2578" width="9.140625" style="4"/>
    <col min="2579" max="2579" width="9.5703125" style="4" bestFit="1" customWidth="1"/>
    <col min="2580" max="2580" width="9.140625" style="4"/>
    <col min="2581" max="2581" width="10" style="4" bestFit="1" customWidth="1"/>
    <col min="2582" max="2582" width="9.140625" style="4"/>
    <col min="2583" max="2583" width="12.5703125" style="4" bestFit="1" customWidth="1"/>
    <col min="2584" max="2584" width="10.5703125" style="4" bestFit="1" customWidth="1"/>
    <col min="2585" max="2587" width="9.140625" style="4"/>
    <col min="2588" max="2588" width="10.5703125" style="4" bestFit="1" customWidth="1"/>
    <col min="2589" max="2589" width="11.42578125" style="4" bestFit="1" customWidth="1"/>
    <col min="2590" max="2590" width="8.140625" style="4" bestFit="1" customWidth="1"/>
    <col min="2591" max="2591" width="14.42578125" style="4" bestFit="1" customWidth="1"/>
    <col min="2592" max="2592" width="11.7109375" style="4" bestFit="1" customWidth="1"/>
    <col min="2593" max="2593" width="23" style="4" bestFit="1" customWidth="1"/>
    <col min="2594" max="2594" width="25" style="4" bestFit="1" customWidth="1"/>
    <col min="2595" max="2595" width="12.85546875" style="4" bestFit="1" customWidth="1"/>
    <col min="2596" max="2596" width="14" style="4" bestFit="1" customWidth="1"/>
    <col min="2597" max="2597" width="20.28515625" style="4" bestFit="1" customWidth="1"/>
    <col min="2598" max="2598" width="9.5703125" style="4" bestFit="1" customWidth="1"/>
    <col min="2599" max="2817" width="9.140625" style="4"/>
    <col min="2818" max="2818" width="14.7109375" style="4" customWidth="1"/>
    <col min="2819" max="2819" width="15.140625" style="4" customWidth="1"/>
    <col min="2820" max="2820" width="12" style="4" customWidth="1"/>
    <col min="2821" max="2821" width="11.5703125" style="4" customWidth="1"/>
    <col min="2822" max="2822" width="11.85546875" style="4" customWidth="1"/>
    <col min="2823" max="2823" width="9.140625" style="4"/>
    <col min="2824" max="2824" width="8" style="4" customWidth="1"/>
    <col min="2825" max="2825" width="9" style="4" customWidth="1"/>
    <col min="2826" max="2826" width="12.28515625" style="4" customWidth="1"/>
    <col min="2827" max="2828" width="13.85546875" style="4" customWidth="1"/>
    <col min="2829" max="2829" width="44.42578125" style="4" customWidth="1"/>
    <col min="2830" max="2831" width="9.140625" style="4"/>
    <col min="2832" max="2832" width="9.28515625" style="4" customWidth="1"/>
    <col min="2833" max="2834" width="9.140625" style="4"/>
    <col min="2835" max="2835" width="9.5703125" style="4" bestFit="1" customWidth="1"/>
    <col min="2836" max="2836" width="9.140625" style="4"/>
    <col min="2837" max="2837" width="10" style="4" bestFit="1" customWidth="1"/>
    <col min="2838" max="2838" width="9.140625" style="4"/>
    <col min="2839" max="2839" width="12.5703125" style="4" bestFit="1" customWidth="1"/>
    <col min="2840" max="2840" width="10.5703125" style="4" bestFit="1" customWidth="1"/>
    <col min="2841" max="2843" width="9.140625" style="4"/>
    <col min="2844" max="2844" width="10.5703125" style="4" bestFit="1" customWidth="1"/>
    <col min="2845" max="2845" width="11.42578125" style="4" bestFit="1" customWidth="1"/>
    <col min="2846" max="2846" width="8.140625" style="4" bestFit="1" customWidth="1"/>
    <col min="2847" max="2847" width="14.42578125" style="4" bestFit="1" customWidth="1"/>
    <col min="2848" max="2848" width="11.7109375" style="4" bestFit="1" customWidth="1"/>
    <col min="2849" max="2849" width="23" style="4" bestFit="1" customWidth="1"/>
    <col min="2850" max="2850" width="25" style="4" bestFit="1" customWidth="1"/>
    <col min="2851" max="2851" width="12.85546875" style="4" bestFit="1" customWidth="1"/>
    <col min="2852" max="2852" width="14" style="4" bestFit="1" customWidth="1"/>
    <col min="2853" max="2853" width="20.28515625" style="4" bestFit="1" customWidth="1"/>
    <col min="2854" max="2854" width="9.5703125" style="4" bestFit="1" customWidth="1"/>
    <col min="2855" max="3073" width="9.140625" style="4"/>
    <col min="3074" max="3074" width="14.7109375" style="4" customWidth="1"/>
    <col min="3075" max="3075" width="15.140625" style="4" customWidth="1"/>
    <col min="3076" max="3076" width="12" style="4" customWidth="1"/>
    <col min="3077" max="3077" width="11.5703125" style="4" customWidth="1"/>
    <col min="3078" max="3078" width="11.85546875" style="4" customWidth="1"/>
    <col min="3079" max="3079" width="9.140625" style="4"/>
    <col min="3080" max="3080" width="8" style="4" customWidth="1"/>
    <col min="3081" max="3081" width="9" style="4" customWidth="1"/>
    <col min="3082" max="3082" width="12.28515625" style="4" customWidth="1"/>
    <col min="3083" max="3084" width="13.85546875" style="4" customWidth="1"/>
    <col min="3085" max="3085" width="44.42578125" style="4" customWidth="1"/>
    <col min="3086" max="3087" width="9.140625" style="4"/>
    <col min="3088" max="3088" width="9.28515625" style="4" customWidth="1"/>
    <col min="3089" max="3090" width="9.140625" style="4"/>
    <col min="3091" max="3091" width="9.5703125" style="4" bestFit="1" customWidth="1"/>
    <col min="3092" max="3092" width="9.140625" style="4"/>
    <col min="3093" max="3093" width="10" style="4" bestFit="1" customWidth="1"/>
    <col min="3094" max="3094" width="9.140625" style="4"/>
    <col min="3095" max="3095" width="12.5703125" style="4" bestFit="1" customWidth="1"/>
    <col min="3096" max="3096" width="10.5703125" style="4" bestFit="1" customWidth="1"/>
    <col min="3097" max="3099" width="9.140625" style="4"/>
    <col min="3100" max="3100" width="10.5703125" style="4" bestFit="1" customWidth="1"/>
    <col min="3101" max="3101" width="11.42578125" style="4" bestFit="1" customWidth="1"/>
    <col min="3102" max="3102" width="8.140625" style="4" bestFit="1" customWidth="1"/>
    <col min="3103" max="3103" width="14.42578125" style="4" bestFit="1" customWidth="1"/>
    <col min="3104" max="3104" width="11.7109375" style="4" bestFit="1" customWidth="1"/>
    <col min="3105" max="3105" width="23" style="4" bestFit="1" customWidth="1"/>
    <col min="3106" max="3106" width="25" style="4" bestFit="1" customWidth="1"/>
    <col min="3107" max="3107" width="12.85546875" style="4" bestFit="1" customWidth="1"/>
    <col min="3108" max="3108" width="14" style="4" bestFit="1" customWidth="1"/>
    <col min="3109" max="3109" width="20.28515625" style="4" bestFit="1" customWidth="1"/>
    <col min="3110" max="3110" width="9.5703125" style="4" bestFit="1" customWidth="1"/>
    <col min="3111" max="3329" width="9.140625" style="4"/>
    <col min="3330" max="3330" width="14.7109375" style="4" customWidth="1"/>
    <col min="3331" max="3331" width="15.140625" style="4" customWidth="1"/>
    <col min="3332" max="3332" width="12" style="4" customWidth="1"/>
    <col min="3333" max="3333" width="11.5703125" style="4" customWidth="1"/>
    <col min="3334" max="3334" width="11.85546875" style="4" customWidth="1"/>
    <col min="3335" max="3335" width="9.140625" style="4"/>
    <col min="3336" max="3336" width="8" style="4" customWidth="1"/>
    <col min="3337" max="3337" width="9" style="4" customWidth="1"/>
    <col min="3338" max="3338" width="12.28515625" style="4" customWidth="1"/>
    <col min="3339" max="3340" width="13.85546875" style="4" customWidth="1"/>
    <col min="3341" max="3341" width="44.42578125" style="4" customWidth="1"/>
    <col min="3342" max="3343" width="9.140625" style="4"/>
    <col min="3344" max="3344" width="9.28515625" style="4" customWidth="1"/>
    <col min="3345" max="3346" width="9.140625" style="4"/>
    <col min="3347" max="3347" width="9.5703125" style="4" bestFit="1" customWidth="1"/>
    <col min="3348" max="3348" width="9.140625" style="4"/>
    <col min="3349" max="3349" width="10" style="4" bestFit="1" customWidth="1"/>
    <col min="3350" max="3350" width="9.140625" style="4"/>
    <col min="3351" max="3351" width="12.5703125" style="4" bestFit="1" customWidth="1"/>
    <col min="3352" max="3352" width="10.5703125" style="4" bestFit="1" customWidth="1"/>
    <col min="3353" max="3355" width="9.140625" style="4"/>
    <col min="3356" max="3356" width="10.5703125" style="4" bestFit="1" customWidth="1"/>
    <col min="3357" max="3357" width="11.42578125" style="4" bestFit="1" customWidth="1"/>
    <col min="3358" max="3358" width="8.140625" style="4" bestFit="1" customWidth="1"/>
    <col min="3359" max="3359" width="14.42578125" style="4" bestFit="1" customWidth="1"/>
    <col min="3360" max="3360" width="11.7109375" style="4" bestFit="1" customWidth="1"/>
    <col min="3361" max="3361" width="23" style="4" bestFit="1" customWidth="1"/>
    <col min="3362" max="3362" width="25" style="4" bestFit="1" customWidth="1"/>
    <col min="3363" max="3363" width="12.85546875" style="4" bestFit="1" customWidth="1"/>
    <col min="3364" max="3364" width="14" style="4" bestFit="1" customWidth="1"/>
    <col min="3365" max="3365" width="20.28515625" style="4" bestFit="1" customWidth="1"/>
    <col min="3366" max="3366" width="9.5703125" style="4" bestFit="1" customWidth="1"/>
    <col min="3367" max="3585" width="9.140625" style="4"/>
    <col min="3586" max="3586" width="14.7109375" style="4" customWidth="1"/>
    <col min="3587" max="3587" width="15.140625" style="4" customWidth="1"/>
    <col min="3588" max="3588" width="12" style="4" customWidth="1"/>
    <col min="3589" max="3589" width="11.5703125" style="4" customWidth="1"/>
    <col min="3590" max="3590" width="11.85546875" style="4" customWidth="1"/>
    <col min="3591" max="3591" width="9.140625" style="4"/>
    <col min="3592" max="3592" width="8" style="4" customWidth="1"/>
    <col min="3593" max="3593" width="9" style="4" customWidth="1"/>
    <col min="3594" max="3594" width="12.28515625" style="4" customWidth="1"/>
    <col min="3595" max="3596" width="13.85546875" style="4" customWidth="1"/>
    <col min="3597" max="3597" width="44.42578125" style="4" customWidth="1"/>
    <col min="3598" max="3599" width="9.140625" style="4"/>
    <col min="3600" max="3600" width="9.28515625" style="4" customWidth="1"/>
    <col min="3601" max="3602" width="9.140625" style="4"/>
    <col min="3603" max="3603" width="9.5703125" style="4" bestFit="1" customWidth="1"/>
    <col min="3604" max="3604" width="9.140625" style="4"/>
    <col min="3605" max="3605" width="10" style="4" bestFit="1" customWidth="1"/>
    <col min="3606" max="3606" width="9.140625" style="4"/>
    <col min="3607" max="3607" width="12.5703125" style="4" bestFit="1" customWidth="1"/>
    <col min="3608" max="3608" width="10.5703125" style="4" bestFit="1" customWidth="1"/>
    <col min="3609" max="3611" width="9.140625" style="4"/>
    <col min="3612" max="3612" width="10.5703125" style="4" bestFit="1" customWidth="1"/>
    <col min="3613" max="3613" width="11.42578125" style="4" bestFit="1" customWidth="1"/>
    <col min="3614" max="3614" width="8.140625" style="4" bestFit="1" customWidth="1"/>
    <col min="3615" max="3615" width="14.42578125" style="4" bestFit="1" customWidth="1"/>
    <col min="3616" max="3616" width="11.7109375" style="4" bestFit="1" customWidth="1"/>
    <col min="3617" max="3617" width="23" style="4" bestFit="1" customWidth="1"/>
    <col min="3618" max="3618" width="25" style="4" bestFit="1" customWidth="1"/>
    <col min="3619" max="3619" width="12.85546875" style="4" bestFit="1" customWidth="1"/>
    <col min="3620" max="3620" width="14" style="4" bestFit="1" customWidth="1"/>
    <col min="3621" max="3621" width="20.28515625" style="4" bestFit="1" customWidth="1"/>
    <col min="3622" max="3622" width="9.5703125" style="4" bestFit="1" customWidth="1"/>
    <col min="3623" max="3841" width="9.140625" style="4"/>
    <col min="3842" max="3842" width="14.7109375" style="4" customWidth="1"/>
    <col min="3843" max="3843" width="15.140625" style="4" customWidth="1"/>
    <col min="3844" max="3844" width="12" style="4" customWidth="1"/>
    <col min="3845" max="3845" width="11.5703125" style="4" customWidth="1"/>
    <col min="3846" max="3846" width="11.85546875" style="4" customWidth="1"/>
    <col min="3847" max="3847" width="9.140625" style="4"/>
    <col min="3848" max="3848" width="8" style="4" customWidth="1"/>
    <col min="3849" max="3849" width="9" style="4" customWidth="1"/>
    <col min="3850" max="3850" width="12.28515625" style="4" customWidth="1"/>
    <col min="3851" max="3852" width="13.85546875" style="4" customWidth="1"/>
    <col min="3853" max="3853" width="44.42578125" style="4" customWidth="1"/>
    <col min="3854" max="3855" width="9.140625" style="4"/>
    <col min="3856" max="3856" width="9.28515625" style="4" customWidth="1"/>
    <col min="3857" max="3858" width="9.140625" style="4"/>
    <col min="3859" max="3859" width="9.5703125" style="4" bestFit="1" customWidth="1"/>
    <col min="3860" max="3860" width="9.140625" style="4"/>
    <col min="3861" max="3861" width="10" style="4" bestFit="1" customWidth="1"/>
    <col min="3862" max="3862" width="9.140625" style="4"/>
    <col min="3863" max="3863" width="12.5703125" style="4" bestFit="1" customWidth="1"/>
    <col min="3864" max="3864" width="10.5703125" style="4" bestFit="1" customWidth="1"/>
    <col min="3865" max="3867" width="9.140625" style="4"/>
    <col min="3868" max="3868" width="10.5703125" style="4" bestFit="1" customWidth="1"/>
    <col min="3869" max="3869" width="11.42578125" style="4" bestFit="1" customWidth="1"/>
    <col min="3870" max="3870" width="8.140625" style="4" bestFit="1" customWidth="1"/>
    <col min="3871" max="3871" width="14.42578125" style="4" bestFit="1" customWidth="1"/>
    <col min="3872" max="3872" width="11.7109375" style="4" bestFit="1" customWidth="1"/>
    <col min="3873" max="3873" width="23" style="4" bestFit="1" customWidth="1"/>
    <col min="3874" max="3874" width="25" style="4" bestFit="1" customWidth="1"/>
    <col min="3875" max="3875" width="12.85546875" style="4" bestFit="1" customWidth="1"/>
    <col min="3876" max="3876" width="14" style="4" bestFit="1" customWidth="1"/>
    <col min="3877" max="3877" width="20.28515625" style="4" bestFit="1" customWidth="1"/>
    <col min="3878" max="3878" width="9.5703125" style="4" bestFit="1" customWidth="1"/>
    <col min="3879" max="4097" width="9.140625" style="4"/>
    <col min="4098" max="4098" width="14.7109375" style="4" customWidth="1"/>
    <col min="4099" max="4099" width="15.140625" style="4" customWidth="1"/>
    <col min="4100" max="4100" width="12" style="4" customWidth="1"/>
    <col min="4101" max="4101" width="11.5703125" style="4" customWidth="1"/>
    <col min="4102" max="4102" width="11.85546875" style="4" customWidth="1"/>
    <col min="4103" max="4103" width="9.140625" style="4"/>
    <col min="4104" max="4104" width="8" style="4" customWidth="1"/>
    <col min="4105" max="4105" width="9" style="4" customWidth="1"/>
    <col min="4106" max="4106" width="12.28515625" style="4" customWidth="1"/>
    <col min="4107" max="4108" width="13.85546875" style="4" customWidth="1"/>
    <col min="4109" max="4109" width="44.42578125" style="4" customWidth="1"/>
    <col min="4110" max="4111" width="9.140625" style="4"/>
    <col min="4112" max="4112" width="9.28515625" style="4" customWidth="1"/>
    <col min="4113" max="4114" width="9.140625" style="4"/>
    <col min="4115" max="4115" width="9.5703125" style="4" bestFit="1" customWidth="1"/>
    <col min="4116" max="4116" width="9.140625" style="4"/>
    <col min="4117" max="4117" width="10" style="4" bestFit="1" customWidth="1"/>
    <col min="4118" max="4118" width="9.140625" style="4"/>
    <col min="4119" max="4119" width="12.5703125" style="4" bestFit="1" customWidth="1"/>
    <col min="4120" max="4120" width="10.5703125" style="4" bestFit="1" customWidth="1"/>
    <col min="4121" max="4123" width="9.140625" style="4"/>
    <col min="4124" max="4124" width="10.5703125" style="4" bestFit="1" customWidth="1"/>
    <col min="4125" max="4125" width="11.42578125" style="4" bestFit="1" customWidth="1"/>
    <col min="4126" max="4126" width="8.140625" style="4" bestFit="1" customWidth="1"/>
    <col min="4127" max="4127" width="14.42578125" style="4" bestFit="1" customWidth="1"/>
    <col min="4128" max="4128" width="11.7109375" style="4" bestFit="1" customWidth="1"/>
    <col min="4129" max="4129" width="23" style="4" bestFit="1" customWidth="1"/>
    <col min="4130" max="4130" width="25" style="4" bestFit="1" customWidth="1"/>
    <col min="4131" max="4131" width="12.85546875" style="4" bestFit="1" customWidth="1"/>
    <col min="4132" max="4132" width="14" style="4" bestFit="1" customWidth="1"/>
    <col min="4133" max="4133" width="20.28515625" style="4" bestFit="1" customWidth="1"/>
    <col min="4134" max="4134" width="9.5703125" style="4" bestFit="1" customWidth="1"/>
    <col min="4135" max="4353" width="9.140625" style="4"/>
    <col min="4354" max="4354" width="14.7109375" style="4" customWidth="1"/>
    <col min="4355" max="4355" width="15.140625" style="4" customWidth="1"/>
    <col min="4356" max="4356" width="12" style="4" customWidth="1"/>
    <col min="4357" max="4357" width="11.5703125" style="4" customWidth="1"/>
    <col min="4358" max="4358" width="11.85546875" style="4" customWidth="1"/>
    <col min="4359" max="4359" width="9.140625" style="4"/>
    <col min="4360" max="4360" width="8" style="4" customWidth="1"/>
    <col min="4361" max="4361" width="9" style="4" customWidth="1"/>
    <col min="4362" max="4362" width="12.28515625" style="4" customWidth="1"/>
    <col min="4363" max="4364" width="13.85546875" style="4" customWidth="1"/>
    <col min="4365" max="4365" width="44.42578125" style="4" customWidth="1"/>
    <col min="4366" max="4367" width="9.140625" style="4"/>
    <col min="4368" max="4368" width="9.28515625" style="4" customWidth="1"/>
    <col min="4369" max="4370" width="9.140625" style="4"/>
    <col min="4371" max="4371" width="9.5703125" style="4" bestFit="1" customWidth="1"/>
    <col min="4372" max="4372" width="9.140625" style="4"/>
    <col min="4373" max="4373" width="10" style="4" bestFit="1" customWidth="1"/>
    <col min="4374" max="4374" width="9.140625" style="4"/>
    <col min="4375" max="4375" width="12.5703125" style="4" bestFit="1" customWidth="1"/>
    <col min="4376" max="4376" width="10.5703125" style="4" bestFit="1" customWidth="1"/>
    <col min="4377" max="4379" width="9.140625" style="4"/>
    <col min="4380" max="4380" width="10.5703125" style="4" bestFit="1" customWidth="1"/>
    <col min="4381" max="4381" width="11.42578125" style="4" bestFit="1" customWidth="1"/>
    <col min="4382" max="4382" width="8.140625" style="4" bestFit="1" customWidth="1"/>
    <col min="4383" max="4383" width="14.42578125" style="4" bestFit="1" customWidth="1"/>
    <col min="4384" max="4384" width="11.7109375" style="4" bestFit="1" customWidth="1"/>
    <col min="4385" max="4385" width="23" style="4" bestFit="1" customWidth="1"/>
    <col min="4386" max="4386" width="25" style="4" bestFit="1" customWidth="1"/>
    <col min="4387" max="4387" width="12.85546875" style="4" bestFit="1" customWidth="1"/>
    <col min="4388" max="4388" width="14" style="4" bestFit="1" customWidth="1"/>
    <col min="4389" max="4389" width="20.28515625" style="4" bestFit="1" customWidth="1"/>
    <col min="4390" max="4390" width="9.5703125" style="4" bestFit="1" customWidth="1"/>
    <col min="4391" max="4609" width="9.140625" style="4"/>
    <col min="4610" max="4610" width="14.7109375" style="4" customWidth="1"/>
    <col min="4611" max="4611" width="15.140625" style="4" customWidth="1"/>
    <col min="4612" max="4612" width="12" style="4" customWidth="1"/>
    <col min="4613" max="4613" width="11.5703125" style="4" customWidth="1"/>
    <col min="4614" max="4614" width="11.85546875" style="4" customWidth="1"/>
    <col min="4615" max="4615" width="9.140625" style="4"/>
    <col min="4616" max="4616" width="8" style="4" customWidth="1"/>
    <col min="4617" max="4617" width="9" style="4" customWidth="1"/>
    <col min="4618" max="4618" width="12.28515625" style="4" customWidth="1"/>
    <col min="4619" max="4620" width="13.85546875" style="4" customWidth="1"/>
    <col min="4621" max="4621" width="44.42578125" style="4" customWidth="1"/>
    <col min="4622" max="4623" width="9.140625" style="4"/>
    <col min="4624" max="4624" width="9.28515625" style="4" customWidth="1"/>
    <col min="4625" max="4626" width="9.140625" style="4"/>
    <col min="4627" max="4627" width="9.5703125" style="4" bestFit="1" customWidth="1"/>
    <col min="4628" max="4628" width="9.140625" style="4"/>
    <col min="4629" max="4629" width="10" style="4" bestFit="1" customWidth="1"/>
    <col min="4630" max="4630" width="9.140625" style="4"/>
    <col min="4631" max="4631" width="12.5703125" style="4" bestFit="1" customWidth="1"/>
    <col min="4632" max="4632" width="10.5703125" style="4" bestFit="1" customWidth="1"/>
    <col min="4633" max="4635" width="9.140625" style="4"/>
    <col min="4636" max="4636" width="10.5703125" style="4" bestFit="1" customWidth="1"/>
    <col min="4637" max="4637" width="11.42578125" style="4" bestFit="1" customWidth="1"/>
    <col min="4638" max="4638" width="8.140625" style="4" bestFit="1" customWidth="1"/>
    <col min="4639" max="4639" width="14.42578125" style="4" bestFit="1" customWidth="1"/>
    <col min="4640" max="4640" width="11.7109375" style="4" bestFit="1" customWidth="1"/>
    <col min="4641" max="4641" width="23" style="4" bestFit="1" customWidth="1"/>
    <col min="4642" max="4642" width="25" style="4" bestFit="1" customWidth="1"/>
    <col min="4643" max="4643" width="12.85546875" style="4" bestFit="1" customWidth="1"/>
    <col min="4644" max="4644" width="14" style="4" bestFit="1" customWidth="1"/>
    <col min="4645" max="4645" width="20.28515625" style="4" bestFit="1" customWidth="1"/>
    <col min="4646" max="4646" width="9.5703125" style="4" bestFit="1" customWidth="1"/>
    <col min="4647" max="4865" width="9.140625" style="4"/>
    <col min="4866" max="4866" width="14.7109375" style="4" customWidth="1"/>
    <col min="4867" max="4867" width="15.140625" style="4" customWidth="1"/>
    <col min="4868" max="4868" width="12" style="4" customWidth="1"/>
    <col min="4869" max="4869" width="11.5703125" style="4" customWidth="1"/>
    <col min="4870" max="4870" width="11.85546875" style="4" customWidth="1"/>
    <col min="4871" max="4871" width="9.140625" style="4"/>
    <col min="4872" max="4872" width="8" style="4" customWidth="1"/>
    <col min="4873" max="4873" width="9" style="4" customWidth="1"/>
    <col min="4874" max="4874" width="12.28515625" style="4" customWidth="1"/>
    <col min="4875" max="4876" width="13.85546875" style="4" customWidth="1"/>
    <col min="4877" max="4877" width="44.42578125" style="4" customWidth="1"/>
    <col min="4878" max="4879" width="9.140625" style="4"/>
    <col min="4880" max="4880" width="9.28515625" style="4" customWidth="1"/>
    <col min="4881" max="4882" width="9.140625" style="4"/>
    <col min="4883" max="4883" width="9.5703125" style="4" bestFit="1" customWidth="1"/>
    <col min="4884" max="4884" width="9.140625" style="4"/>
    <col min="4885" max="4885" width="10" style="4" bestFit="1" customWidth="1"/>
    <col min="4886" max="4886" width="9.140625" style="4"/>
    <col min="4887" max="4887" width="12.5703125" style="4" bestFit="1" customWidth="1"/>
    <col min="4888" max="4888" width="10.5703125" style="4" bestFit="1" customWidth="1"/>
    <col min="4889" max="4891" width="9.140625" style="4"/>
    <col min="4892" max="4892" width="10.5703125" style="4" bestFit="1" customWidth="1"/>
    <col min="4893" max="4893" width="11.42578125" style="4" bestFit="1" customWidth="1"/>
    <col min="4894" max="4894" width="8.140625" style="4" bestFit="1" customWidth="1"/>
    <col min="4895" max="4895" width="14.42578125" style="4" bestFit="1" customWidth="1"/>
    <col min="4896" max="4896" width="11.7109375" style="4" bestFit="1" customWidth="1"/>
    <col min="4897" max="4897" width="23" style="4" bestFit="1" customWidth="1"/>
    <col min="4898" max="4898" width="25" style="4" bestFit="1" customWidth="1"/>
    <col min="4899" max="4899" width="12.85546875" style="4" bestFit="1" customWidth="1"/>
    <col min="4900" max="4900" width="14" style="4" bestFit="1" customWidth="1"/>
    <col min="4901" max="4901" width="20.28515625" style="4" bestFit="1" customWidth="1"/>
    <col min="4902" max="4902" width="9.5703125" style="4" bestFit="1" customWidth="1"/>
    <col min="4903" max="5121" width="9.140625" style="4"/>
    <col min="5122" max="5122" width="14.7109375" style="4" customWidth="1"/>
    <col min="5123" max="5123" width="15.140625" style="4" customWidth="1"/>
    <col min="5124" max="5124" width="12" style="4" customWidth="1"/>
    <col min="5125" max="5125" width="11.5703125" style="4" customWidth="1"/>
    <col min="5126" max="5126" width="11.85546875" style="4" customWidth="1"/>
    <col min="5127" max="5127" width="9.140625" style="4"/>
    <col min="5128" max="5128" width="8" style="4" customWidth="1"/>
    <col min="5129" max="5129" width="9" style="4" customWidth="1"/>
    <col min="5130" max="5130" width="12.28515625" style="4" customWidth="1"/>
    <col min="5131" max="5132" width="13.85546875" style="4" customWidth="1"/>
    <col min="5133" max="5133" width="44.42578125" style="4" customWidth="1"/>
    <col min="5134" max="5135" width="9.140625" style="4"/>
    <col min="5136" max="5136" width="9.28515625" style="4" customWidth="1"/>
    <col min="5137" max="5138" width="9.140625" style="4"/>
    <col min="5139" max="5139" width="9.5703125" style="4" bestFit="1" customWidth="1"/>
    <col min="5140" max="5140" width="9.140625" style="4"/>
    <col min="5141" max="5141" width="10" style="4" bestFit="1" customWidth="1"/>
    <col min="5142" max="5142" width="9.140625" style="4"/>
    <col min="5143" max="5143" width="12.5703125" style="4" bestFit="1" customWidth="1"/>
    <col min="5144" max="5144" width="10.5703125" style="4" bestFit="1" customWidth="1"/>
    <col min="5145" max="5147" width="9.140625" style="4"/>
    <col min="5148" max="5148" width="10.5703125" style="4" bestFit="1" customWidth="1"/>
    <col min="5149" max="5149" width="11.42578125" style="4" bestFit="1" customWidth="1"/>
    <col min="5150" max="5150" width="8.140625" style="4" bestFit="1" customWidth="1"/>
    <col min="5151" max="5151" width="14.42578125" style="4" bestFit="1" customWidth="1"/>
    <col min="5152" max="5152" width="11.7109375" style="4" bestFit="1" customWidth="1"/>
    <col min="5153" max="5153" width="23" style="4" bestFit="1" customWidth="1"/>
    <col min="5154" max="5154" width="25" style="4" bestFit="1" customWidth="1"/>
    <col min="5155" max="5155" width="12.85546875" style="4" bestFit="1" customWidth="1"/>
    <col min="5156" max="5156" width="14" style="4" bestFit="1" customWidth="1"/>
    <col min="5157" max="5157" width="20.28515625" style="4" bestFit="1" customWidth="1"/>
    <col min="5158" max="5158" width="9.5703125" style="4" bestFit="1" customWidth="1"/>
    <col min="5159" max="5377" width="9.140625" style="4"/>
    <col min="5378" max="5378" width="14.7109375" style="4" customWidth="1"/>
    <col min="5379" max="5379" width="15.140625" style="4" customWidth="1"/>
    <col min="5380" max="5380" width="12" style="4" customWidth="1"/>
    <col min="5381" max="5381" width="11.5703125" style="4" customWidth="1"/>
    <col min="5382" max="5382" width="11.85546875" style="4" customWidth="1"/>
    <col min="5383" max="5383" width="9.140625" style="4"/>
    <col min="5384" max="5384" width="8" style="4" customWidth="1"/>
    <col min="5385" max="5385" width="9" style="4" customWidth="1"/>
    <col min="5386" max="5386" width="12.28515625" style="4" customWidth="1"/>
    <col min="5387" max="5388" width="13.85546875" style="4" customWidth="1"/>
    <col min="5389" max="5389" width="44.42578125" style="4" customWidth="1"/>
    <col min="5390" max="5391" width="9.140625" style="4"/>
    <col min="5392" max="5392" width="9.28515625" style="4" customWidth="1"/>
    <col min="5393" max="5394" width="9.140625" style="4"/>
    <col min="5395" max="5395" width="9.5703125" style="4" bestFit="1" customWidth="1"/>
    <col min="5396" max="5396" width="9.140625" style="4"/>
    <col min="5397" max="5397" width="10" style="4" bestFit="1" customWidth="1"/>
    <col min="5398" max="5398" width="9.140625" style="4"/>
    <col min="5399" max="5399" width="12.5703125" style="4" bestFit="1" customWidth="1"/>
    <col min="5400" max="5400" width="10.5703125" style="4" bestFit="1" customWidth="1"/>
    <col min="5401" max="5403" width="9.140625" style="4"/>
    <col min="5404" max="5404" width="10.5703125" style="4" bestFit="1" customWidth="1"/>
    <col min="5405" max="5405" width="11.42578125" style="4" bestFit="1" customWidth="1"/>
    <col min="5406" max="5406" width="8.140625" style="4" bestFit="1" customWidth="1"/>
    <col min="5407" max="5407" width="14.42578125" style="4" bestFit="1" customWidth="1"/>
    <col min="5408" max="5408" width="11.7109375" style="4" bestFit="1" customWidth="1"/>
    <col min="5409" max="5409" width="23" style="4" bestFit="1" customWidth="1"/>
    <col min="5410" max="5410" width="25" style="4" bestFit="1" customWidth="1"/>
    <col min="5411" max="5411" width="12.85546875" style="4" bestFit="1" customWidth="1"/>
    <col min="5412" max="5412" width="14" style="4" bestFit="1" customWidth="1"/>
    <col min="5413" max="5413" width="20.28515625" style="4" bestFit="1" customWidth="1"/>
    <col min="5414" max="5414" width="9.5703125" style="4" bestFit="1" customWidth="1"/>
    <col min="5415" max="5633" width="9.140625" style="4"/>
    <col min="5634" max="5634" width="14.7109375" style="4" customWidth="1"/>
    <col min="5635" max="5635" width="15.140625" style="4" customWidth="1"/>
    <col min="5636" max="5636" width="12" style="4" customWidth="1"/>
    <col min="5637" max="5637" width="11.5703125" style="4" customWidth="1"/>
    <col min="5638" max="5638" width="11.85546875" style="4" customWidth="1"/>
    <col min="5639" max="5639" width="9.140625" style="4"/>
    <col min="5640" max="5640" width="8" style="4" customWidth="1"/>
    <col min="5641" max="5641" width="9" style="4" customWidth="1"/>
    <col min="5642" max="5642" width="12.28515625" style="4" customWidth="1"/>
    <col min="5643" max="5644" width="13.85546875" style="4" customWidth="1"/>
    <col min="5645" max="5645" width="44.42578125" style="4" customWidth="1"/>
    <col min="5646" max="5647" width="9.140625" style="4"/>
    <col min="5648" max="5648" width="9.28515625" style="4" customWidth="1"/>
    <col min="5649" max="5650" width="9.140625" style="4"/>
    <col min="5651" max="5651" width="9.5703125" style="4" bestFit="1" customWidth="1"/>
    <col min="5652" max="5652" width="9.140625" style="4"/>
    <col min="5653" max="5653" width="10" style="4" bestFit="1" customWidth="1"/>
    <col min="5654" max="5654" width="9.140625" style="4"/>
    <col min="5655" max="5655" width="12.5703125" style="4" bestFit="1" customWidth="1"/>
    <col min="5656" max="5656" width="10.5703125" style="4" bestFit="1" customWidth="1"/>
    <col min="5657" max="5659" width="9.140625" style="4"/>
    <col min="5660" max="5660" width="10.5703125" style="4" bestFit="1" customWidth="1"/>
    <col min="5661" max="5661" width="11.42578125" style="4" bestFit="1" customWidth="1"/>
    <col min="5662" max="5662" width="8.140625" style="4" bestFit="1" customWidth="1"/>
    <col min="5663" max="5663" width="14.42578125" style="4" bestFit="1" customWidth="1"/>
    <col min="5664" max="5664" width="11.7109375" style="4" bestFit="1" customWidth="1"/>
    <col min="5665" max="5665" width="23" style="4" bestFit="1" customWidth="1"/>
    <col min="5666" max="5666" width="25" style="4" bestFit="1" customWidth="1"/>
    <col min="5667" max="5667" width="12.85546875" style="4" bestFit="1" customWidth="1"/>
    <col min="5668" max="5668" width="14" style="4" bestFit="1" customWidth="1"/>
    <col min="5669" max="5669" width="20.28515625" style="4" bestFit="1" customWidth="1"/>
    <col min="5670" max="5670" width="9.5703125" style="4" bestFit="1" customWidth="1"/>
    <col min="5671" max="5889" width="9.140625" style="4"/>
    <col min="5890" max="5890" width="14.7109375" style="4" customWidth="1"/>
    <col min="5891" max="5891" width="15.140625" style="4" customWidth="1"/>
    <col min="5892" max="5892" width="12" style="4" customWidth="1"/>
    <col min="5893" max="5893" width="11.5703125" style="4" customWidth="1"/>
    <col min="5894" max="5894" width="11.85546875" style="4" customWidth="1"/>
    <col min="5895" max="5895" width="9.140625" style="4"/>
    <col min="5896" max="5896" width="8" style="4" customWidth="1"/>
    <col min="5897" max="5897" width="9" style="4" customWidth="1"/>
    <col min="5898" max="5898" width="12.28515625" style="4" customWidth="1"/>
    <col min="5899" max="5900" width="13.85546875" style="4" customWidth="1"/>
    <col min="5901" max="5901" width="44.42578125" style="4" customWidth="1"/>
    <col min="5902" max="5903" width="9.140625" style="4"/>
    <col min="5904" max="5904" width="9.28515625" style="4" customWidth="1"/>
    <col min="5905" max="5906" width="9.140625" style="4"/>
    <col min="5907" max="5907" width="9.5703125" style="4" bestFit="1" customWidth="1"/>
    <col min="5908" max="5908" width="9.140625" style="4"/>
    <col min="5909" max="5909" width="10" style="4" bestFit="1" customWidth="1"/>
    <col min="5910" max="5910" width="9.140625" style="4"/>
    <col min="5911" max="5911" width="12.5703125" style="4" bestFit="1" customWidth="1"/>
    <col min="5912" max="5912" width="10.5703125" style="4" bestFit="1" customWidth="1"/>
    <col min="5913" max="5915" width="9.140625" style="4"/>
    <col min="5916" max="5916" width="10.5703125" style="4" bestFit="1" customWidth="1"/>
    <col min="5917" max="5917" width="11.42578125" style="4" bestFit="1" customWidth="1"/>
    <col min="5918" max="5918" width="8.140625" style="4" bestFit="1" customWidth="1"/>
    <col min="5919" max="5919" width="14.42578125" style="4" bestFit="1" customWidth="1"/>
    <col min="5920" max="5920" width="11.7109375" style="4" bestFit="1" customWidth="1"/>
    <col min="5921" max="5921" width="23" style="4" bestFit="1" customWidth="1"/>
    <col min="5922" max="5922" width="25" style="4" bestFit="1" customWidth="1"/>
    <col min="5923" max="5923" width="12.85546875" style="4" bestFit="1" customWidth="1"/>
    <col min="5924" max="5924" width="14" style="4" bestFit="1" customWidth="1"/>
    <col min="5925" max="5925" width="20.28515625" style="4" bestFit="1" customWidth="1"/>
    <col min="5926" max="5926" width="9.5703125" style="4" bestFit="1" customWidth="1"/>
    <col min="5927" max="6145" width="9.140625" style="4"/>
    <col min="6146" max="6146" width="14.7109375" style="4" customWidth="1"/>
    <col min="6147" max="6147" width="15.140625" style="4" customWidth="1"/>
    <col min="6148" max="6148" width="12" style="4" customWidth="1"/>
    <col min="6149" max="6149" width="11.5703125" style="4" customWidth="1"/>
    <col min="6150" max="6150" width="11.85546875" style="4" customWidth="1"/>
    <col min="6151" max="6151" width="9.140625" style="4"/>
    <col min="6152" max="6152" width="8" style="4" customWidth="1"/>
    <col min="6153" max="6153" width="9" style="4" customWidth="1"/>
    <col min="6154" max="6154" width="12.28515625" style="4" customWidth="1"/>
    <col min="6155" max="6156" width="13.85546875" style="4" customWidth="1"/>
    <col min="6157" max="6157" width="44.42578125" style="4" customWidth="1"/>
    <col min="6158" max="6159" width="9.140625" style="4"/>
    <col min="6160" max="6160" width="9.28515625" style="4" customWidth="1"/>
    <col min="6161" max="6162" width="9.140625" style="4"/>
    <col min="6163" max="6163" width="9.5703125" style="4" bestFit="1" customWidth="1"/>
    <col min="6164" max="6164" width="9.140625" style="4"/>
    <col min="6165" max="6165" width="10" style="4" bestFit="1" customWidth="1"/>
    <col min="6166" max="6166" width="9.140625" style="4"/>
    <col min="6167" max="6167" width="12.5703125" style="4" bestFit="1" customWidth="1"/>
    <col min="6168" max="6168" width="10.5703125" style="4" bestFit="1" customWidth="1"/>
    <col min="6169" max="6171" width="9.140625" style="4"/>
    <col min="6172" max="6172" width="10.5703125" style="4" bestFit="1" customWidth="1"/>
    <col min="6173" max="6173" width="11.42578125" style="4" bestFit="1" customWidth="1"/>
    <col min="6174" max="6174" width="8.140625" style="4" bestFit="1" customWidth="1"/>
    <col min="6175" max="6175" width="14.42578125" style="4" bestFit="1" customWidth="1"/>
    <col min="6176" max="6176" width="11.7109375" style="4" bestFit="1" customWidth="1"/>
    <col min="6177" max="6177" width="23" style="4" bestFit="1" customWidth="1"/>
    <col min="6178" max="6178" width="25" style="4" bestFit="1" customWidth="1"/>
    <col min="6179" max="6179" width="12.85546875" style="4" bestFit="1" customWidth="1"/>
    <col min="6180" max="6180" width="14" style="4" bestFit="1" customWidth="1"/>
    <col min="6181" max="6181" width="20.28515625" style="4" bestFit="1" customWidth="1"/>
    <col min="6182" max="6182" width="9.5703125" style="4" bestFit="1" customWidth="1"/>
    <col min="6183" max="6401" width="9.140625" style="4"/>
    <col min="6402" max="6402" width="14.7109375" style="4" customWidth="1"/>
    <col min="6403" max="6403" width="15.140625" style="4" customWidth="1"/>
    <col min="6404" max="6404" width="12" style="4" customWidth="1"/>
    <col min="6405" max="6405" width="11.5703125" style="4" customWidth="1"/>
    <col min="6406" max="6406" width="11.85546875" style="4" customWidth="1"/>
    <col min="6407" max="6407" width="9.140625" style="4"/>
    <col min="6408" max="6408" width="8" style="4" customWidth="1"/>
    <col min="6409" max="6409" width="9" style="4" customWidth="1"/>
    <col min="6410" max="6410" width="12.28515625" style="4" customWidth="1"/>
    <col min="6411" max="6412" width="13.85546875" style="4" customWidth="1"/>
    <col min="6413" max="6413" width="44.42578125" style="4" customWidth="1"/>
    <col min="6414" max="6415" width="9.140625" style="4"/>
    <col min="6416" max="6416" width="9.28515625" style="4" customWidth="1"/>
    <col min="6417" max="6418" width="9.140625" style="4"/>
    <col min="6419" max="6419" width="9.5703125" style="4" bestFit="1" customWidth="1"/>
    <col min="6420" max="6420" width="9.140625" style="4"/>
    <col min="6421" max="6421" width="10" style="4" bestFit="1" customWidth="1"/>
    <col min="6422" max="6422" width="9.140625" style="4"/>
    <col min="6423" max="6423" width="12.5703125" style="4" bestFit="1" customWidth="1"/>
    <col min="6424" max="6424" width="10.5703125" style="4" bestFit="1" customWidth="1"/>
    <col min="6425" max="6427" width="9.140625" style="4"/>
    <col min="6428" max="6428" width="10.5703125" style="4" bestFit="1" customWidth="1"/>
    <col min="6429" max="6429" width="11.42578125" style="4" bestFit="1" customWidth="1"/>
    <col min="6430" max="6430" width="8.140625" style="4" bestFit="1" customWidth="1"/>
    <col min="6431" max="6431" width="14.42578125" style="4" bestFit="1" customWidth="1"/>
    <col min="6432" max="6432" width="11.7109375" style="4" bestFit="1" customWidth="1"/>
    <col min="6433" max="6433" width="23" style="4" bestFit="1" customWidth="1"/>
    <col min="6434" max="6434" width="25" style="4" bestFit="1" customWidth="1"/>
    <col min="6435" max="6435" width="12.85546875" style="4" bestFit="1" customWidth="1"/>
    <col min="6436" max="6436" width="14" style="4" bestFit="1" customWidth="1"/>
    <col min="6437" max="6437" width="20.28515625" style="4" bestFit="1" customWidth="1"/>
    <col min="6438" max="6438" width="9.5703125" style="4" bestFit="1" customWidth="1"/>
    <col min="6439" max="6657" width="9.140625" style="4"/>
    <col min="6658" max="6658" width="14.7109375" style="4" customWidth="1"/>
    <col min="6659" max="6659" width="15.140625" style="4" customWidth="1"/>
    <col min="6660" max="6660" width="12" style="4" customWidth="1"/>
    <col min="6661" max="6661" width="11.5703125" style="4" customWidth="1"/>
    <col min="6662" max="6662" width="11.85546875" style="4" customWidth="1"/>
    <col min="6663" max="6663" width="9.140625" style="4"/>
    <col min="6664" max="6664" width="8" style="4" customWidth="1"/>
    <col min="6665" max="6665" width="9" style="4" customWidth="1"/>
    <col min="6666" max="6666" width="12.28515625" style="4" customWidth="1"/>
    <col min="6667" max="6668" width="13.85546875" style="4" customWidth="1"/>
    <col min="6669" max="6669" width="44.42578125" style="4" customWidth="1"/>
    <col min="6670" max="6671" width="9.140625" style="4"/>
    <col min="6672" max="6672" width="9.28515625" style="4" customWidth="1"/>
    <col min="6673" max="6674" width="9.140625" style="4"/>
    <col min="6675" max="6675" width="9.5703125" style="4" bestFit="1" customWidth="1"/>
    <col min="6676" max="6676" width="9.140625" style="4"/>
    <col min="6677" max="6677" width="10" style="4" bestFit="1" customWidth="1"/>
    <col min="6678" max="6678" width="9.140625" style="4"/>
    <col min="6679" max="6679" width="12.5703125" style="4" bestFit="1" customWidth="1"/>
    <col min="6680" max="6680" width="10.5703125" style="4" bestFit="1" customWidth="1"/>
    <col min="6681" max="6683" width="9.140625" style="4"/>
    <col min="6684" max="6684" width="10.5703125" style="4" bestFit="1" customWidth="1"/>
    <col min="6685" max="6685" width="11.42578125" style="4" bestFit="1" customWidth="1"/>
    <col min="6686" max="6686" width="8.140625" style="4" bestFit="1" customWidth="1"/>
    <col min="6687" max="6687" width="14.42578125" style="4" bestFit="1" customWidth="1"/>
    <col min="6688" max="6688" width="11.7109375" style="4" bestFit="1" customWidth="1"/>
    <col min="6689" max="6689" width="23" style="4" bestFit="1" customWidth="1"/>
    <col min="6690" max="6690" width="25" style="4" bestFit="1" customWidth="1"/>
    <col min="6691" max="6691" width="12.85546875" style="4" bestFit="1" customWidth="1"/>
    <col min="6692" max="6692" width="14" style="4" bestFit="1" customWidth="1"/>
    <col min="6693" max="6693" width="20.28515625" style="4" bestFit="1" customWidth="1"/>
    <col min="6694" max="6694" width="9.5703125" style="4" bestFit="1" customWidth="1"/>
    <col min="6695" max="6913" width="9.140625" style="4"/>
    <col min="6914" max="6914" width="14.7109375" style="4" customWidth="1"/>
    <col min="6915" max="6915" width="15.140625" style="4" customWidth="1"/>
    <col min="6916" max="6916" width="12" style="4" customWidth="1"/>
    <col min="6917" max="6917" width="11.5703125" style="4" customWidth="1"/>
    <col min="6918" max="6918" width="11.85546875" style="4" customWidth="1"/>
    <col min="6919" max="6919" width="9.140625" style="4"/>
    <col min="6920" max="6920" width="8" style="4" customWidth="1"/>
    <col min="6921" max="6921" width="9" style="4" customWidth="1"/>
    <col min="6922" max="6922" width="12.28515625" style="4" customWidth="1"/>
    <col min="6923" max="6924" width="13.85546875" style="4" customWidth="1"/>
    <col min="6925" max="6925" width="44.42578125" style="4" customWidth="1"/>
    <col min="6926" max="6927" width="9.140625" style="4"/>
    <col min="6928" max="6928" width="9.28515625" style="4" customWidth="1"/>
    <col min="6929" max="6930" width="9.140625" style="4"/>
    <col min="6931" max="6931" width="9.5703125" style="4" bestFit="1" customWidth="1"/>
    <col min="6932" max="6932" width="9.140625" style="4"/>
    <col min="6933" max="6933" width="10" style="4" bestFit="1" customWidth="1"/>
    <col min="6934" max="6934" width="9.140625" style="4"/>
    <col min="6935" max="6935" width="12.5703125" style="4" bestFit="1" customWidth="1"/>
    <col min="6936" max="6936" width="10.5703125" style="4" bestFit="1" customWidth="1"/>
    <col min="6937" max="6939" width="9.140625" style="4"/>
    <col min="6940" max="6940" width="10.5703125" style="4" bestFit="1" customWidth="1"/>
    <col min="6941" max="6941" width="11.42578125" style="4" bestFit="1" customWidth="1"/>
    <col min="6942" max="6942" width="8.140625" style="4" bestFit="1" customWidth="1"/>
    <col min="6943" max="6943" width="14.42578125" style="4" bestFit="1" customWidth="1"/>
    <col min="6944" max="6944" width="11.7109375" style="4" bestFit="1" customWidth="1"/>
    <col min="6945" max="6945" width="23" style="4" bestFit="1" customWidth="1"/>
    <col min="6946" max="6946" width="25" style="4" bestFit="1" customWidth="1"/>
    <col min="6947" max="6947" width="12.85546875" style="4" bestFit="1" customWidth="1"/>
    <col min="6948" max="6948" width="14" style="4" bestFit="1" customWidth="1"/>
    <col min="6949" max="6949" width="20.28515625" style="4" bestFit="1" customWidth="1"/>
    <col min="6950" max="6950" width="9.5703125" style="4" bestFit="1" customWidth="1"/>
    <col min="6951" max="7169" width="9.140625" style="4"/>
    <col min="7170" max="7170" width="14.7109375" style="4" customWidth="1"/>
    <col min="7171" max="7171" width="15.140625" style="4" customWidth="1"/>
    <col min="7172" max="7172" width="12" style="4" customWidth="1"/>
    <col min="7173" max="7173" width="11.5703125" style="4" customWidth="1"/>
    <col min="7174" max="7174" width="11.85546875" style="4" customWidth="1"/>
    <col min="7175" max="7175" width="9.140625" style="4"/>
    <col min="7176" max="7176" width="8" style="4" customWidth="1"/>
    <col min="7177" max="7177" width="9" style="4" customWidth="1"/>
    <col min="7178" max="7178" width="12.28515625" style="4" customWidth="1"/>
    <col min="7179" max="7180" width="13.85546875" style="4" customWidth="1"/>
    <col min="7181" max="7181" width="44.42578125" style="4" customWidth="1"/>
    <col min="7182" max="7183" width="9.140625" style="4"/>
    <col min="7184" max="7184" width="9.28515625" style="4" customWidth="1"/>
    <col min="7185" max="7186" width="9.140625" style="4"/>
    <col min="7187" max="7187" width="9.5703125" style="4" bestFit="1" customWidth="1"/>
    <col min="7188" max="7188" width="9.140625" style="4"/>
    <col min="7189" max="7189" width="10" style="4" bestFit="1" customWidth="1"/>
    <col min="7190" max="7190" width="9.140625" style="4"/>
    <col min="7191" max="7191" width="12.5703125" style="4" bestFit="1" customWidth="1"/>
    <col min="7192" max="7192" width="10.5703125" style="4" bestFit="1" customWidth="1"/>
    <col min="7193" max="7195" width="9.140625" style="4"/>
    <col min="7196" max="7196" width="10.5703125" style="4" bestFit="1" customWidth="1"/>
    <col min="7197" max="7197" width="11.42578125" style="4" bestFit="1" customWidth="1"/>
    <col min="7198" max="7198" width="8.140625" style="4" bestFit="1" customWidth="1"/>
    <col min="7199" max="7199" width="14.42578125" style="4" bestFit="1" customWidth="1"/>
    <col min="7200" max="7200" width="11.7109375" style="4" bestFit="1" customWidth="1"/>
    <col min="7201" max="7201" width="23" style="4" bestFit="1" customWidth="1"/>
    <col min="7202" max="7202" width="25" style="4" bestFit="1" customWidth="1"/>
    <col min="7203" max="7203" width="12.85546875" style="4" bestFit="1" customWidth="1"/>
    <col min="7204" max="7204" width="14" style="4" bestFit="1" customWidth="1"/>
    <col min="7205" max="7205" width="20.28515625" style="4" bestFit="1" customWidth="1"/>
    <col min="7206" max="7206" width="9.5703125" style="4" bestFit="1" customWidth="1"/>
    <col min="7207" max="7425" width="9.140625" style="4"/>
    <col min="7426" max="7426" width="14.7109375" style="4" customWidth="1"/>
    <col min="7427" max="7427" width="15.140625" style="4" customWidth="1"/>
    <col min="7428" max="7428" width="12" style="4" customWidth="1"/>
    <col min="7429" max="7429" width="11.5703125" style="4" customWidth="1"/>
    <col min="7430" max="7430" width="11.85546875" style="4" customWidth="1"/>
    <col min="7431" max="7431" width="9.140625" style="4"/>
    <col min="7432" max="7432" width="8" style="4" customWidth="1"/>
    <col min="7433" max="7433" width="9" style="4" customWidth="1"/>
    <col min="7434" max="7434" width="12.28515625" style="4" customWidth="1"/>
    <col min="7435" max="7436" width="13.85546875" style="4" customWidth="1"/>
    <col min="7437" max="7437" width="44.42578125" style="4" customWidth="1"/>
    <col min="7438" max="7439" width="9.140625" style="4"/>
    <col min="7440" max="7440" width="9.28515625" style="4" customWidth="1"/>
    <col min="7441" max="7442" width="9.140625" style="4"/>
    <col min="7443" max="7443" width="9.5703125" style="4" bestFit="1" customWidth="1"/>
    <col min="7444" max="7444" width="9.140625" style="4"/>
    <col min="7445" max="7445" width="10" style="4" bestFit="1" customWidth="1"/>
    <col min="7446" max="7446" width="9.140625" style="4"/>
    <col min="7447" max="7447" width="12.5703125" style="4" bestFit="1" customWidth="1"/>
    <col min="7448" max="7448" width="10.5703125" style="4" bestFit="1" customWidth="1"/>
    <col min="7449" max="7451" width="9.140625" style="4"/>
    <col min="7452" max="7452" width="10.5703125" style="4" bestFit="1" customWidth="1"/>
    <col min="7453" max="7453" width="11.42578125" style="4" bestFit="1" customWidth="1"/>
    <col min="7454" max="7454" width="8.140625" style="4" bestFit="1" customWidth="1"/>
    <col min="7455" max="7455" width="14.42578125" style="4" bestFit="1" customWidth="1"/>
    <col min="7456" max="7456" width="11.7109375" style="4" bestFit="1" customWidth="1"/>
    <col min="7457" max="7457" width="23" style="4" bestFit="1" customWidth="1"/>
    <col min="7458" max="7458" width="25" style="4" bestFit="1" customWidth="1"/>
    <col min="7459" max="7459" width="12.85546875" style="4" bestFit="1" customWidth="1"/>
    <col min="7460" max="7460" width="14" style="4" bestFit="1" customWidth="1"/>
    <col min="7461" max="7461" width="20.28515625" style="4" bestFit="1" customWidth="1"/>
    <col min="7462" max="7462" width="9.5703125" style="4" bestFit="1" customWidth="1"/>
    <col min="7463" max="7681" width="9.140625" style="4"/>
    <col min="7682" max="7682" width="14.7109375" style="4" customWidth="1"/>
    <col min="7683" max="7683" width="15.140625" style="4" customWidth="1"/>
    <col min="7684" max="7684" width="12" style="4" customWidth="1"/>
    <col min="7685" max="7685" width="11.5703125" style="4" customWidth="1"/>
    <col min="7686" max="7686" width="11.85546875" style="4" customWidth="1"/>
    <col min="7687" max="7687" width="9.140625" style="4"/>
    <col min="7688" max="7688" width="8" style="4" customWidth="1"/>
    <col min="7689" max="7689" width="9" style="4" customWidth="1"/>
    <col min="7690" max="7690" width="12.28515625" style="4" customWidth="1"/>
    <col min="7691" max="7692" width="13.85546875" style="4" customWidth="1"/>
    <col min="7693" max="7693" width="44.42578125" style="4" customWidth="1"/>
    <col min="7694" max="7695" width="9.140625" style="4"/>
    <col min="7696" max="7696" width="9.28515625" style="4" customWidth="1"/>
    <col min="7697" max="7698" width="9.140625" style="4"/>
    <col min="7699" max="7699" width="9.5703125" style="4" bestFit="1" customWidth="1"/>
    <col min="7700" max="7700" width="9.140625" style="4"/>
    <col min="7701" max="7701" width="10" style="4" bestFit="1" customWidth="1"/>
    <col min="7702" max="7702" width="9.140625" style="4"/>
    <col min="7703" max="7703" width="12.5703125" style="4" bestFit="1" customWidth="1"/>
    <col min="7704" max="7704" width="10.5703125" style="4" bestFit="1" customWidth="1"/>
    <col min="7705" max="7707" width="9.140625" style="4"/>
    <col min="7708" max="7708" width="10.5703125" style="4" bestFit="1" customWidth="1"/>
    <col min="7709" max="7709" width="11.42578125" style="4" bestFit="1" customWidth="1"/>
    <col min="7710" max="7710" width="8.140625" style="4" bestFit="1" customWidth="1"/>
    <col min="7711" max="7711" width="14.42578125" style="4" bestFit="1" customWidth="1"/>
    <col min="7712" max="7712" width="11.7109375" style="4" bestFit="1" customWidth="1"/>
    <col min="7713" max="7713" width="23" style="4" bestFit="1" customWidth="1"/>
    <col min="7714" max="7714" width="25" style="4" bestFit="1" customWidth="1"/>
    <col min="7715" max="7715" width="12.85546875" style="4" bestFit="1" customWidth="1"/>
    <col min="7716" max="7716" width="14" style="4" bestFit="1" customWidth="1"/>
    <col min="7717" max="7717" width="20.28515625" style="4" bestFit="1" customWidth="1"/>
    <col min="7718" max="7718" width="9.5703125" style="4" bestFit="1" customWidth="1"/>
    <col min="7719" max="7937" width="9.140625" style="4"/>
    <col min="7938" max="7938" width="14.7109375" style="4" customWidth="1"/>
    <col min="7939" max="7939" width="15.140625" style="4" customWidth="1"/>
    <col min="7940" max="7940" width="12" style="4" customWidth="1"/>
    <col min="7941" max="7941" width="11.5703125" style="4" customWidth="1"/>
    <col min="7942" max="7942" width="11.85546875" style="4" customWidth="1"/>
    <col min="7943" max="7943" width="9.140625" style="4"/>
    <col min="7944" max="7944" width="8" style="4" customWidth="1"/>
    <col min="7945" max="7945" width="9" style="4" customWidth="1"/>
    <col min="7946" max="7946" width="12.28515625" style="4" customWidth="1"/>
    <col min="7947" max="7948" width="13.85546875" style="4" customWidth="1"/>
    <col min="7949" max="7949" width="44.42578125" style="4" customWidth="1"/>
    <col min="7950" max="7951" width="9.140625" style="4"/>
    <col min="7952" max="7952" width="9.28515625" style="4" customWidth="1"/>
    <col min="7953" max="7954" width="9.140625" style="4"/>
    <col min="7955" max="7955" width="9.5703125" style="4" bestFit="1" customWidth="1"/>
    <col min="7956" max="7956" width="9.140625" style="4"/>
    <col min="7957" max="7957" width="10" style="4" bestFit="1" customWidth="1"/>
    <col min="7958" max="7958" width="9.140625" style="4"/>
    <col min="7959" max="7959" width="12.5703125" style="4" bestFit="1" customWidth="1"/>
    <col min="7960" max="7960" width="10.5703125" style="4" bestFit="1" customWidth="1"/>
    <col min="7961" max="7963" width="9.140625" style="4"/>
    <col min="7964" max="7964" width="10.5703125" style="4" bestFit="1" customWidth="1"/>
    <col min="7965" max="7965" width="11.42578125" style="4" bestFit="1" customWidth="1"/>
    <col min="7966" max="7966" width="8.140625" style="4" bestFit="1" customWidth="1"/>
    <col min="7967" max="7967" width="14.42578125" style="4" bestFit="1" customWidth="1"/>
    <col min="7968" max="7968" width="11.7109375" style="4" bestFit="1" customWidth="1"/>
    <col min="7969" max="7969" width="23" style="4" bestFit="1" customWidth="1"/>
    <col min="7970" max="7970" width="25" style="4" bestFit="1" customWidth="1"/>
    <col min="7971" max="7971" width="12.85546875" style="4" bestFit="1" customWidth="1"/>
    <col min="7972" max="7972" width="14" style="4" bestFit="1" customWidth="1"/>
    <col min="7973" max="7973" width="20.28515625" style="4" bestFit="1" customWidth="1"/>
    <col min="7974" max="7974" width="9.5703125" style="4" bestFit="1" customWidth="1"/>
    <col min="7975" max="8193" width="9.140625" style="4"/>
    <col min="8194" max="8194" width="14.7109375" style="4" customWidth="1"/>
    <col min="8195" max="8195" width="15.140625" style="4" customWidth="1"/>
    <col min="8196" max="8196" width="12" style="4" customWidth="1"/>
    <col min="8197" max="8197" width="11.5703125" style="4" customWidth="1"/>
    <col min="8198" max="8198" width="11.85546875" style="4" customWidth="1"/>
    <col min="8199" max="8199" width="9.140625" style="4"/>
    <col min="8200" max="8200" width="8" style="4" customWidth="1"/>
    <col min="8201" max="8201" width="9" style="4" customWidth="1"/>
    <col min="8202" max="8202" width="12.28515625" style="4" customWidth="1"/>
    <col min="8203" max="8204" width="13.85546875" style="4" customWidth="1"/>
    <col min="8205" max="8205" width="44.42578125" style="4" customWidth="1"/>
    <col min="8206" max="8207" width="9.140625" style="4"/>
    <col min="8208" max="8208" width="9.28515625" style="4" customWidth="1"/>
    <col min="8209" max="8210" width="9.140625" style="4"/>
    <col min="8211" max="8211" width="9.5703125" style="4" bestFit="1" customWidth="1"/>
    <col min="8212" max="8212" width="9.140625" style="4"/>
    <col min="8213" max="8213" width="10" style="4" bestFit="1" customWidth="1"/>
    <col min="8214" max="8214" width="9.140625" style="4"/>
    <col min="8215" max="8215" width="12.5703125" style="4" bestFit="1" customWidth="1"/>
    <col min="8216" max="8216" width="10.5703125" style="4" bestFit="1" customWidth="1"/>
    <col min="8217" max="8219" width="9.140625" style="4"/>
    <col min="8220" max="8220" width="10.5703125" style="4" bestFit="1" customWidth="1"/>
    <col min="8221" max="8221" width="11.42578125" style="4" bestFit="1" customWidth="1"/>
    <col min="8222" max="8222" width="8.140625" style="4" bestFit="1" customWidth="1"/>
    <col min="8223" max="8223" width="14.42578125" style="4" bestFit="1" customWidth="1"/>
    <col min="8224" max="8224" width="11.7109375" style="4" bestFit="1" customWidth="1"/>
    <col min="8225" max="8225" width="23" style="4" bestFit="1" customWidth="1"/>
    <col min="8226" max="8226" width="25" style="4" bestFit="1" customWidth="1"/>
    <col min="8227" max="8227" width="12.85546875" style="4" bestFit="1" customWidth="1"/>
    <col min="8228" max="8228" width="14" style="4" bestFit="1" customWidth="1"/>
    <col min="8229" max="8229" width="20.28515625" style="4" bestFit="1" customWidth="1"/>
    <col min="8230" max="8230" width="9.5703125" style="4" bestFit="1" customWidth="1"/>
    <col min="8231" max="8449" width="9.140625" style="4"/>
    <col min="8450" max="8450" width="14.7109375" style="4" customWidth="1"/>
    <col min="8451" max="8451" width="15.140625" style="4" customWidth="1"/>
    <col min="8452" max="8452" width="12" style="4" customWidth="1"/>
    <col min="8453" max="8453" width="11.5703125" style="4" customWidth="1"/>
    <col min="8454" max="8454" width="11.85546875" style="4" customWidth="1"/>
    <col min="8455" max="8455" width="9.140625" style="4"/>
    <col min="8456" max="8456" width="8" style="4" customWidth="1"/>
    <col min="8457" max="8457" width="9" style="4" customWidth="1"/>
    <col min="8458" max="8458" width="12.28515625" style="4" customWidth="1"/>
    <col min="8459" max="8460" width="13.85546875" style="4" customWidth="1"/>
    <col min="8461" max="8461" width="44.42578125" style="4" customWidth="1"/>
    <col min="8462" max="8463" width="9.140625" style="4"/>
    <col min="8464" max="8464" width="9.28515625" style="4" customWidth="1"/>
    <col min="8465" max="8466" width="9.140625" style="4"/>
    <col min="8467" max="8467" width="9.5703125" style="4" bestFit="1" customWidth="1"/>
    <col min="8468" max="8468" width="9.140625" style="4"/>
    <col min="8469" max="8469" width="10" style="4" bestFit="1" customWidth="1"/>
    <col min="8470" max="8470" width="9.140625" style="4"/>
    <col min="8471" max="8471" width="12.5703125" style="4" bestFit="1" customWidth="1"/>
    <col min="8472" max="8472" width="10.5703125" style="4" bestFit="1" customWidth="1"/>
    <col min="8473" max="8475" width="9.140625" style="4"/>
    <col min="8476" max="8476" width="10.5703125" style="4" bestFit="1" customWidth="1"/>
    <col min="8477" max="8477" width="11.42578125" style="4" bestFit="1" customWidth="1"/>
    <col min="8478" max="8478" width="8.140625" style="4" bestFit="1" customWidth="1"/>
    <col min="8479" max="8479" width="14.42578125" style="4" bestFit="1" customWidth="1"/>
    <col min="8480" max="8480" width="11.7109375" style="4" bestFit="1" customWidth="1"/>
    <col min="8481" max="8481" width="23" style="4" bestFit="1" customWidth="1"/>
    <col min="8482" max="8482" width="25" style="4" bestFit="1" customWidth="1"/>
    <col min="8483" max="8483" width="12.85546875" style="4" bestFit="1" customWidth="1"/>
    <col min="8484" max="8484" width="14" style="4" bestFit="1" customWidth="1"/>
    <col min="8485" max="8485" width="20.28515625" style="4" bestFit="1" customWidth="1"/>
    <col min="8486" max="8486" width="9.5703125" style="4" bestFit="1" customWidth="1"/>
    <col min="8487" max="8705" width="9.140625" style="4"/>
    <col min="8706" max="8706" width="14.7109375" style="4" customWidth="1"/>
    <col min="8707" max="8707" width="15.140625" style="4" customWidth="1"/>
    <col min="8708" max="8708" width="12" style="4" customWidth="1"/>
    <col min="8709" max="8709" width="11.5703125" style="4" customWidth="1"/>
    <col min="8710" max="8710" width="11.85546875" style="4" customWidth="1"/>
    <col min="8711" max="8711" width="9.140625" style="4"/>
    <col min="8712" max="8712" width="8" style="4" customWidth="1"/>
    <col min="8713" max="8713" width="9" style="4" customWidth="1"/>
    <col min="8714" max="8714" width="12.28515625" style="4" customWidth="1"/>
    <col min="8715" max="8716" width="13.85546875" style="4" customWidth="1"/>
    <col min="8717" max="8717" width="44.42578125" style="4" customWidth="1"/>
    <col min="8718" max="8719" width="9.140625" style="4"/>
    <col min="8720" max="8720" width="9.28515625" style="4" customWidth="1"/>
    <col min="8721" max="8722" width="9.140625" style="4"/>
    <col min="8723" max="8723" width="9.5703125" style="4" bestFit="1" customWidth="1"/>
    <col min="8724" max="8724" width="9.140625" style="4"/>
    <col min="8725" max="8725" width="10" style="4" bestFit="1" customWidth="1"/>
    <col min="8726" max="8726" width="9.140625" style="4"/>
    <col min="8727" max="8727" width="12.5703125" style="4" bestFit="1" customWidth="1"/>
    <col min="8728" max="8728" width="10.5703125" style="4" bestFit="1" customWidth="1"/>
    <col min="8729" max="8731" width="9.140625" style="4"/>
    <col min="8732" max="8732" width="10.5703125" style="4" bestFit="1" customWidth="1"/>
    <col min="8733" max="8733" width="11.42578125" style="4" bestFit="1" customWidth="1"/>
    <col min="8734" max="8734" width="8.140625" style="4" bestFit="1" customWidth="1"/>
    <col min="8735" max="8735" width="14.42578125" style="4" bestFit="1" customWidth="1"/>
    <col min="8736" max="8736" width="11.7109375" style="4" bestFit="1" customWidth="1"/>
    <col min="8737" max="8737" width="23" style="4" bestFit="1" customWidth="1"/>
    <col min="8738" max="8738" width="25" style="4" bestFit="1" customWidth="1"/>
    <col min="8739" max="8739" width="12.85546875" style="4" bestFit="1" customWidth="1"/>
    <col min="8740" max="8740" width="14" style="4" bestFit="1" customWidth="1"/>
    <col min="8741" max="8741" width="20.28515625" style="4" bestFit="1" customWidth="1"/>
    <col min="8742" max="8742" width="9.5703125" style="4" bestFit="1" customWidth="1"/>
    <col min="8743" max="8961" width="9.140625" style="4"/>
    <col min="8962" max="8962" width="14.7109375" style="4" customWidth="1"/>
    <col min="8963" max="8963" width="15.140625" style="4" customWidth="1"/>
    <col min="8964" max="8964" width="12" style="4" customWidth="1"/>
    <col min="8965" max="8965" width="11.5703125" style="4" customWidth="1"/>
    <col min="8966" max="8966" width="11.85546875" style="4" customWidth="1"/>
    <col min="8967" max="8967" width="9.140625" style="4"/>
    <col min="8968" max="8968" width="8" style="4" customWidth="1"/>
    <col min="8969" max="8969" width="9" style="4" customWidth="1"/>
    <col min="8970" max="8970" width="12.28515625" style="4" customWidth="1"/>
    <col min="8971" max="8972" width="13.85546875" style="4" customWidth="1"/>
    <col min="8973" max="8973" width="44.42578125" style="4" customWidth="1"/>
    <col min="8974" max="8975" width="9.140625" style="4"/>
    <col min="8976" max="8976" width="9.28515625" style="4" customWidth="1"/>
    <col min="8977" max="8978" width="9.140625" style="4"/>
    <col min="8979" max="8979" width="9.5703125" style="4" bestFit="1" customWidth="1"/>
    <col min="8980" max="8980" width="9.140625" style="4"/>
    <col min="8981" max="8981" width="10" style="4" bestFit="1" customWidth="1"/>
    <col min="8982" max="8982" width="9.140625" style="4"/>
    <col min="8983" max="8983" width="12.5703125" style="4" bestFit="1" customWidth="1"/>
    <col min="8984" max="8984" width="10.5703125" style="4" bestFit="1" customWidth="1"/>
    <col min="8985" max="8987" width="9.140625" style="4"/>
    <col min="8988" max="8988" width="10.5703125" style="4" bestFit="1" customWidth="1"/>
    <col min="8989" max="8989" width="11.42578125" style="4" bestFit="1" customWidth="1"/>
    <col min="8990" max="8990" width="8.140625" style="4" bestFit="1" customWidth="1"/>
    <col min="8991" max="8991" width="14.42578125" style="4" bestFit="1" customWidth="1"/>
    <col min="8992" max="8992" width="11.7109375" style="4" bestFit="1" customWidth="1"/>
    <col min="8993" max="8993" width="23" style="4" bestFit="1" customWidth="1"/>
    <col min="8994" max="8994" width="25" style="4" bestFit="1" customWidth="1"/>
    <col min="8995" max="8995" width="12.85546875" style="4" bestFit="1" customWidth="1"/>
    <col min="8996" max="8996" width="14" style="4" bestFit="1" customWidth="1"/>
    <col min="8997" max="8997" width="20.28515625" style="4" bestFit="1" customWidth="1"/>
    <col min="8998" max="8998" width="9.5703125" style="4" bestFit="1" customWidth="1"/>
    <col min="8999" max="9217" width="9.140625" style="4"/>
    <col min="9218" max="9218" width="14.7109375" style="4" customWidth="1"/>
    <col min="9219" max="9219" width="15.140625" style="4" customWidth="1"/>
    <col min="9220" max="9220" width="12" style="4" customWidth="1"/>
    <col min="9221" max="9221" width="11.5703125" style="4" customWidth="1"/>
    <col min="9222" max="9222" width="11.85546875" style="4" customWidth="1"/>
    <col min="9223" max="9223" width="9.140625" style="4"/>
    <col min="9224" max="9224" width="8" style="4" customWidth="1"/>
    <col min="9225" max="9225" width="9" style="4" customWidth="1"/>
    <col min="9226" max="9226" width="12.28515625" style="4" customWidth="1"/>
    <col min="9227" max="9228" width="13.85546875" style="4" customWidth="1"/>
    <col min="9229" max="9229" width="44.42578125" style="4" customWidth="1"/>
    <col min="9230" max="9231" width="9.140625" style="4"/>
    <col min="9232" max="9232" width="9.28515625" style="4" customWidth="1"/>
    <col min="9233" max="9234" width="9.140625" style="4"/>
    <col min="9235" max="9235" width="9.5703125" style="4" bestFit="1" customWidth="1"/>
    <col min="9236" max="9236" width="9.140625" style="4"/>
    <col min="9237" max="9237" width="10" style="4" bestFit="1" customWidth="1"/>
    <col min="9238" max="9238" width="9.140625" style="4"/>
    <col min="9239" max="9239" width="12.5703125" style="4" bestFit="1" customWidth="1"/>
    <col min="9240" max="9240" width="10.5703125" style="4" bestFit="1" customWidth="1"/>
    <col min="9241" max="9243" width="9.140625" style="4"/>
    <col min="9244" max="9244" width="10.5703125" style="4" bestFit="1" customWidth="1"/>
    <col min="9245" max="9245" width="11.42578125" style="4" bestFit="1" customWidth="1"/>
    <col min="9246" max="9246" width="8.140625" style="4" bestFit="1" customWidth="1"/>
    <col min="9247" max="9247" width="14.42578125" style="4" bestFit="1" customWidth="1"/>
    <col min="9248" max="9248" width="11.7109375" style="4" bestFit="1" customWidth="1"/>
    <col min="9249" max="9249" width="23" style="4" bestFit="1" customWidth="1"/>
    <col min="9250" max="9250" width="25" style="4" bestFit="1" customWidth="1"/>
    <col min="9251" max="9251" width="12.85546875" style="4" bestFit="1" customWidth="1"/>
    <col min="9252" max="9252" width="14" style="4" bestFit="1" customWidth="1"/>
    <col min="9253" max="9253" width="20.28515625" style="4" bestFit="1" customWidth="1"/>
    <col min="9254" max="9254" width="9.5703125" style="4" bestFit="1" customWidth="1"/>
    <col min="9255" max="9473" width="9.140625" style="4"/>
    <col min="9474" max="9474" width="14.7109375" style="4" customWidth="1"/>
    <col min="9475" max="9475" width="15.140625" style="4" customWidth="1"/>
    <col min="9476" max="9476" width="12" style="4" customWidth="1"/>
    <col min="9477" max="9477" width="11.5703125" style="4" customWidth="1"/>
    <col min="9478" max="9478" width="11.85546875" style="4" customWidth="1"/>
    <col min="9479" max="9479" width="9.140625" style="4"/>
    <col min="9480" max="9480" width="8" style="4" customWidth="1"/>
    <col min="9481" max="9481" width="9" style="4" customWidth="1"/>
    <col min="9482" max="9482" width="12.28515625" style="4" customWidth="1"/>
    <col min="9483" max="9484" width="13.85546875" style="4" customWidth="1"/>
    <col min="9485" max="9485" width="44.42578125" style="4" customWidth="1"/>
    <col min="9486" max="9487" width="9.140625" style="4"/>
    <col min="9488" max="9488" width="9.28515625" style="4" customWidth="1"/>
    <col min="9489" max="9490" width="9.140625" style="4"/>
    <col min="9491" max="9491" width="9.5703125" style="4" bestFit="1" customWidth="1"/>
    <col min="9492" max="9492" width="9.140625" style="4"/>
    <col min="9493" max="9493" width="10" style="4" bestFit="1" customWidth="1"/>
    <col min="9494" max="9494" width="9.140625" style="4"/>
    <col min="9495" max="9495" width="12.5703125" style="4" bestFit="1" customWidth="1"/>
    <col min="9496" max="9496" width="10.5703125" style="4" bestFit="1" customWidth="1"/>
    <col min="9497" max="9499" width="9.140625" style="4"/>
    <col min="9500" max="9500" width="10.5703125" style="4" bestFit="1" customWidth="1"/>
    <col min="9501" max="9501" width="11.42578125" style="4" bestFit="1" customWidth="1"/>
    <col min="9502" max="9502" width="8.140625" style="4" bestFit="1" customWidth="1"/>
    <col min="9503" max="9503" width="14.42578125" style="4" bestFit="1" customWidth="1"/>
    <col min="9504" max="9504" width="11.7109375" style="4" bestFit="1" customWidth="1"/>
    <col min="9505" max="9505" width="23" style="4" bestFit="1" customWidth="1"/>
    <col min="9506" max="9506" width="25" style="4" bestFit="1" customWidth="1"/>
    <col min="9507" max="9507" width="12.85546875" style="4" bestFit="1" customWidth="1"/>
    <col min="9508" max="9508" width="14" style="4" bestFit="1" customWidth="1"/>
    <col min="9509" max="9509" width="20.28515625" style="4" bestFit="1" customWidth="1"/>
    <col min="9510" max="9510" width="9.5703125" style="4" bestFit="1" customWidth="1"/>
    <col min="9511" max="9729" width="9.140625" style="4"/>
    <col min="9730" max="9730" width="14.7109375" style="4" customWidth="1"/>
    <col min="9731" max="9731" width="15.140625" style="4" customWidth="1"/>
    <col min="9732" max="9732" width="12" style="4" customWidth="1"/>
    <col min="9733" max="9733" width="11.5703125" style="4" customWidth="1"/>
    <col min="9734" max="9734" width="11.85546875" style="4" customWidth="1"/>
    <col min="9735" max="9735" width="9.140625" style="4"/>
    <col min="9736" max="9736" width="8" style="4" customWidth="1"/>
    <col min="9737" max="9737" width="9" style="4" customWidth="1"/>
    <col min="9738" max="9738" width="12.28515625" style="4" customWidth="1"/>
    <col min="9739" max="9740" width="13.85546875" style="4" customWidth="1"/>
    <col min="9741" max="9741" width="44.42578125" style="4" customWidth="1"/>
    <col min="9742" max="9743" width="9.140625" style="4"/>
    <col min="9744" max="9744" width="9.28515625" style="4" customWidth="1"/>
    <col min="9745" max="9746" width="9.140625" style="4"/>
    <col min="9747" max="9747" width="9.5703125" style="4" bestFit="1" customWidth="1"/>
    <col min="9748" max="9748" width="9.140625" style="4"/>
    <col min="9749" max="9749" width="10" style="4" bestFit="1" customWidth="1"/>
    <col min="9750" max="9750" width="9.140625" style="4"/>
    <col min="9751" max="9751" width="12.5703125" style="4" bestFit="1" customWidth="1"/>
    <col min="9752" max="9752" width="10.5703125" style="4" bestFit="1" customWidth="1"/>
    <col min="9753" max="9755" width="9.140625" style="4"/>
    <col min="9756" max="9756" width="10.5703125" style="4" bestFit="1" customWidth="1"/>
    <col min="9757" max="9757" width="11.42578125" style="4" bestFit="1" customWidth="1"/>
    <col min="9758" max="9758" width="8.140625" style="4" bestFit="1" customWidth="1"/>
    <col min="9759" max="9759" width="14.42578125" style="4" bestFit="1" customWidth="1"/>
    <col min="9760" max="9760" width="11.7109375" style="4" bestFit="1" customWidth="1"/>
    <col min="9761" max="9761" width="23" style="4" bestFit="1" customWidth="1"/>
    <col min="9762" max="9762" width="25" style="4" bestFit="1" customWidth="1"/>
    <col min="9763" max="9763" width="12.85546875" style="4" bestFit="1" customWidth="1"/>
    <col min="9764" max="9764" width="14" style="4" bestFit="1" customWidth="1"/>
    <col min="9765" max="9765" width="20.28515625" style="4" bestFit="1" customWidth="1"/>
    <col min="9766" max="9766" width="9.5703125" style="4" bestFit="1" customWidth="1"/>
    <col min="9767" max="9985" width="9.140625" style="4"/>
    <col min="9986" max="9986" width="14.7109375" style="4" customWidth="1"/>
    <col min="9987" max="9987" width="15.140625" style="4" customWidth="1"/>
    <col min="9988" max="9988" width="12" style="4" customWidth="1"/>
    <col min="9989" max="9989" width="11.5703125" style="4" customWidth="1"/>
    <col min="9990" max="9990" width="11.85546875" style="4" customWidth="1"/>
    <col min="9991" max="9991" width="9.140625" style="4"/>
    <col min="9992" max="9992" width="8" style="4" customWidth="1"/>
    <col min="9993" max="9993" width="9" style="4" customWidth="1"/>
    <col min="9994" max="9994" width="12.28515625" style="4" customWidth="1"/>
    <col min="9995" max="9996" width="13.85546875" style="4" customWidth="1"/>
    <col min="9997" max="9997" width="44.42578125" style="4" customWidth="1"/>
    <col min="9998" max="9999" width="9.140625" style="4"/>
    <col min="10000" max="10000" width="9.28515625" style="4" customWidth="1"/>
    <col min="10001" max="10002" width="9.140625" style="4"/>
    <col min="10003" max="10003" width="9.5703125" style="4" bestFit="1" customWidth="1"/>
    <col min="10004" max="10004" width="9.140625" style="4"/>
    <col min="10005" max="10005" width="10" style="4" bestFit="1" customWidth="1"/>
    <col min="10006" max="10006" width="9.140625" style="4"/>
    <col min="10007" max="10007" width="12.5703125" style="4" bestFit="1" customWidth="1"/>
    <col min="10008" max="10008" width="10.5703125" style="4" bestFit="1" customWidth="1"/>
    <col min="10009" max="10011" width="9.140625" style="4"/>
    <col min="10012" max="10012" width="10.5703125" style="4" bestFit="1" customWidth="1"/>
    <col min="10013" max="10013" width="11.42578125" style="4" bestFit="1" customWidth="1"/>
    <col min="10014" max="10014" width="8.140625" style="4" bestFit="1" customWidth="1"/>
    <col min="10015" max="10015" width="14.42578125" style="4" bestFit="1" customWidth="1"/>
    <col min="10016" max="10016" width="11.7109375" style="4" bestFit="1" customWidth="1"/>
    <col min="10017" max="10017" width="23" style="4" bestFit="1" customWidth="1"/>
    <col min="10018" max="10018" width="25" style="4" bestFit="1" customWidth="1"/>
    <col min="10019" max="10019" width="12.85546875" style="4" bestFit="1" customWidth="1"/>
    <col min="10020" max="10020" width="14" style="4" bestFit="1" customWidth="1"/>
    <col min="10021" max="10021" width="20.28515625" style="4" bestFit="1" customWidth="1"/>
    <col min="10022" max="10022" width="9.5703125" style="4" bestFit="1" customWidth="1"/>
    <col min="10023" max="10241" width="9.140625" style="4"/>
    <col min="10242" max="10242" width="14.7109375" style="4" customWidth="1"/>
    <col min="10243" max="10243" width="15.140625" style="4" customWidth="1"/>
    <col min="10244" max="10244" width="12" style="4" customWidth="1"/>
    <col min="10245" max="10245" width="11.5703125" style="4" customWidth="1"/>
    <col min="10246" max="10246" width="11.85546875" style="4" customWidth="1"/>
    <col min="10247" max="10247" width="9.140625" style="4"/>
    <col min="10248" max="10248" width="8" style="4" customWidth="1"/>
    <col min="10249" max="10249" width="9" style="4" customWidth="1"/>
    <col min="10250" max="10250" width="12.28515625" style="4" customWidth="1"/>
    <col min="10251" max="10252" width="13.85546875" style="4" customWidth="1"/>
    <col min="10253" max="10253" width="44.42578125" style="4" customWidth="1"/>
    <col min="10254" max="10255" width="9.140625" style="4"/>
    <col min="10256" max="10256" width="9.28515625" style="4" customWidth="1"/>
    <col min="10257" max="10258" width="9.140625" style="4"/>
    <col min="10259" max="10259" width="9.5703125" style="4" bestFit="1" customWidth="1"/>
    <col min="10260" max="10260" width="9.140625" style="4"/>
    <col min="10261" max="10261" width="10" style="4" bestFit="1" customWidth="1"/>
    <col min="10262" max="10262" width="9.140625" style="4"/>
    <col min="10263" max="10263" width="12.5703125" style="4" bestFit="1" customWidth="1"/>
    <col min="10264" max="10264" width="10.5703125" style="4" bestFit="1" customWidth="1"/>
    <col min="10265" max="10267" width="9.140625" style="4"/>
    <col min="10268" max="10268" width="10.5703125" style="4" bestFit="1" customWidth="1"/>
    <col min="10269" max="10269" width="11.42578125" style="4" bestFit="1" customWidth="1"/>
    <col min="10270" max="10270" width="8.140625" style="4" bestFit="1" customWidth="1"/>
    <col min="10271" max="10271" width="14.42578125" style="4" bestFit="1" customWidth="1"/>
    <col min="10272" max="10272" width="11.7109375" style="4" bestFit="1" customWidth="1"/>
    <col min="10273" max="10273" width="23" style="4" bestFit="1" customWidth="1"/>
    <col min="10274" max="10274" width="25" style="4" bestFit="1" customWidth="1"/>
    <col min="10275" max="10275" width="12.85546875" style="4" bestFit="1" customWidth="1"/>
    <col min="10276" max="10276" width="14" style="4" bestFit="1" customWidth="1"/>
    <col min="10277" max="10277" width="20.28515625" style="4" bestFit="1" customWidth="1"/>
    <col min="10278" max="10278" width="9.5703125" style="4" bestFit="1" customWidth="1"/>
    <col min="10279" max="10497" width="9.140625" style="4"/>
    <col min="10498" max="10498" width="14.7109375" style="4" customWidth="1"/>
    <col min="10499" max="10499" width="15.140625" style="4" customWidth="1"/>
    <col min="10500" max="10500" width="12" style="4" customWidth="1"/>
    <col min="10501" max="10501" width="11.5703125" style="4" customWidth="1"/>
    <col min="10502" max="10502" width="11.85546875" style="4" customWidth="1"/>
    <col min="10503" max="10503" width="9.140625" style="4"/>
    <col min="10504" max="10504" width="8" style="4" customWidth="1"/>
    <col min="10505" max="10505" width="9" style="4" customWidth="1"/>
    <col min="10506" max="10506" width="12.28515625" style="4" customWidth="1"/>
    <col min="10507" max="10508" width="13.85546875" style="4" customWidth="1"/>
    <col min="10509" max="10509" width="44.42578125" style="4" customWidth="1"/>
    <col min="10510" max="10511" width="9.140625" style="4"/>
    <col min="10512" max="10512" width="9.28515625" style="4" customWidth="1"/>
    <col min="10513" max="10514" width="9.140625" style="4"/>
    <col min="10515" max="10515" width="9.5703125" style="4" bestFit="1" customWidth="1"/>
    <col min="10516" max="10516" width="9.140625" style="4"/>
    <col min="10517" max="10517" width="10" style="4" bestFit="1" customWidth="1"/>
    <col min="10518" max="10518" width="9.140625" style="4"/>
    <col min="10519" max="10519" width="12.5703125" style="4" bestFit="1" customWidth="1"/>
    <col min="10520" max="10520" width="10.5703125" style="4" bestFit="1" customWidth="1"/>
    <col min="10521" max="10523" width="9.140625" style="4"/>
    <col min="10524" max="10524" width="10.5703125" style="4" bestFit="1" customWidth="1"/>
    <col min="10525" max="10525" width="11.42578125" style="4" bestFit="1" customWidth="1"/>
    <col min="10526" max="10526" width="8.140625" style="4" bestFit="1" customWidth="1"/>
    <col min="10527" max="10527" width="14.42578125" style="4" bestFit="1" customWidth="1"/>
    <col min="10528" max="10528" width="11.7109375" style="4" bestFit="1" customWidth="1"/>
    <col min="10529" max="10529" width="23" style="4" bestFit="1" customWidth="1"/>
    <col min="10530" max="10530" width="25" style="4" bestFit="1" customWidth="1"/>
    <col min="10531" max="10531" width="12.85546875" style="4" bestFit="1" customWidth="1"/>
    <col min="10532" max="10532" width="14" style="4" bestFit="1" customWidth="1"/>
    <col min="10533" max="10533" width="20.28515625" style="4" bestFit="1" customWidth="1"/>
    <col min="10534" max="10534" width="9.5703125" style="4" bestFit="1" customWidth="1"/>
    <col min="10535" max="10753" width="9.140625" style="4"/>
    <col min="10754" max="10754" width="14.7109375" style="4" customWidth="1"/>
    <col min="10755" max="10755" width="15.140625" style="4" customWidth="1"/>
    <col min="10756" max="10756" width="12" style="4" customWidth="1"/>
    <col min="10757" max="10757" width="11.5703125" style="4" customWidth="1"/>
    <col min="10758" max="10758" width="11.85546875" style="4" customWidth="1"/>
    <col min="10759" max="10759" width="9.140625" style="4"/>
    <col min="10760" max="10760" width="8" style="4" customWidth="1"/>
    <col min="10761" max="10761" width="9" style="4" customWidth="1"/>
    <col min="10762" max="10762" width="12.28515625" style="4" customWidth="1"/>
    <col min="10763" max="10764" width="13.85546875" style="4" customWidth="1"/>
    <col min="10765" max="10765" width="44.42578125" style="4" customWidth="1"/>
    <col min="10766" max="10767" width="9.140625" style="4"/>
    <col min="10768" max="10768" width="9.28515625" style="4" customWidth="1"/>
    <col min="10769" max="10770" width="9.140625" style="4"/>
    <col min="10771" max="10771" width="9.5703125" style="4" bestFit="1" customWidth="1"/>
    <col min="10772" max="10772" width="9.140625" style="4"/>
    <col min="10773" max="10773" width="10" style="4" bestFit="1" customWidth="1"/>
    <col min="10774" max="10774" width="9.140625" style="4"/>
    <col min="10775" max="10775" width="12.5703125" style="4" bestFit="1" customWidth="1"/>
    <col min="10776" max="10776" width="10.5703125" style="4" bestFit="1" customWidth="1"/>
    <col min="10777" max="10779" width="9.140625" style="4"/>
    <col min="10780" max="10780" width="10.5703125" style="4" bestFit="1" customWidth="1"/>
    <col min="10781" max="10781" width="11.42578125" style="4" bestFit="1" customWidth="1"/>
    <col min="10782" max="10782" width="8.140625" style="4" bestFit="1" customWidth="1"/>
    <col min="10783" max="10783" width="14.42578125" style="4" bestFit="1" customWidth="1"/>
    <col min="10784" max="10784" width="11.7109375" style="4" bestFit="1" customWidth="1"/>
    <col min="10785" max="10785" width="23" style="4" bestFit="1" customWidth="1"/>
    <col min="10786" max="10786" width="25" style="4" bestFit="1" customWidth="1"/>
    <col min="10787" max="10787" width="12.85546875" style="4" bestFit="1" customWidth="1"/>
    <col min="10788" max="10788" width="14" style="4" bestFit="1" customWidth="1"/>
    <col min="10789" max="10789" width="20.28515625" style="4" bestFit="1" customWidth="1"/>
    <col min="10790" max="10790" width="9.5703125" style="4" bestFit="1" customWidth="1"/>
    <col min="10791" max="11009" width="9.140625" style="4"/>
    <col min="11010" max="11010" width="14.7109375" style="4" customWidth="1"/>
    <col min="11011" max="11011" width="15.140625" style="4" customWidth="1"/>
    <col min="11012" max="11012" width="12" style="4" customWidth="1"/>
    <col min="11013" max="11013" width="11.5703125" style="4" customWidth="1"/>
    <col min="11014" max="11014" width="11.85546875" style="4" customWidth="1"/>
    <col min="11015" max="11015" width="9.140625" style="4"/>
    <col min="11016" max="11016" width="8" style="4" customWidth="1"/>
    <col min="11017" max="11017" width="9" style="4" customWidth="1"/>
    <col min="11018" max="11018" width="12.28515625" style="4" customWidth="1"/>
    <col min="11019" max="11020" width="13.85546875" style="4" customWidth="1"/>
    <col min="11021" max="11021" width="44.42578125" style="4" customWidth="1"/>
    <col min="11022" max="11023" width="9.140625" style="4"/>
    <col min="11024" max="11024" width="9.28515625" style="4" customWidth="1"/>
    <col min="11025" max="11026" width="9.140625" style="4"/>
    <col min="11027" max="11027" width="9.5703125" style="4" bestFit="1" customWidth="1"/>
    <col min="11028" max="11028" width="9.140625" style="4"/>
    <col min="11029" max="11029" width="10" style="4" bestFit="1" customWidth="1"/>
    <col min="11030" max="11030" width="9.140625" style="4"/>
    <col min="11031" max="11031" width="12.5703125" style="4" bestFit="1" customWidth="1"/>
    <col min="11032" max="11032" width="10.5703125" style="4" bestFit="1" customWidth="1"/>
    <col min="11033" max="11035" width="9.140625" style="4"/>
    <col min="11036" max="11036" width="10.5703125" style="4" bestFit="1" customWidth="1"/>
    <col min="11037" max="11037" width="11.42578125" style="4" bestFit="1" customWidth="1"/>
    <col min="11038" max="11038" width="8.140625" style="4" bestFit="1" customWidth="1"/>
    <col min="11039" max="11039" width="14.42578125" style="4" bestFit="1" customWidth="1"/>
    <col min="11040" max="11040" width="11.7109375" style="4" bestFit="1" customWidth="1"/>
    <col min="11041" max="11041" width="23" style="4" bestFit="1" customWidth="1"/>
    <col min="11042" max="11042" width="25" style="4" bestFit="1" customWidth="1"/>
    <col min="11043" max="11043" width="12.85546875" style="4" bestFit="1" customWidth="1"/>
    <col min="11044" max="11044" width="14" style="4" bestFit="1" customWidth="1"/>
    <col min="11045" max="11045" width="20.28515625" style="4" bestFit="1" customWidth="1"/>
    <col min="11046" max="11046" width="9.5703125" style="4" bestFit="1" customWidth="1"/>
    <col min="11047" max="11265" width="9.140625" style="4"/>
    <col min="11266" max="11266" width="14.7109375" style="4" customWidth="1"/>
    <col min="11267" max="11267" width="15.140625" style="4" customWidth="1"/>
    <col min="11268" max="11268" width="12" style="4" customWidth="1"/>
    <col min="11269" max="11269" width="11.5703125" style="4" customWidth="1"/>
    <col min="11270" max="11270" width="11.85546875" style="4" customWidth="1"/>
    <col min="11271" max="11271" width="9.140625" style="4"/>
    <col min="11272" max="11272" width="8" style="4" customWidth="1"/>
    <col min="11273" max="11273" width="9" style="4" customWidth="1"/>
    <col min="11274" max="11274" width="12.28515625" style="4" customWidth="1"/>
    <col min="11275" max="11276" width="13.85546875" style="4" customWidth="1"/>
    <col min="11277" max="11277" width="44.42578125" style="4" customWidth="1"/>
    <col min="11278" max="11279" width="9.140625" style="4"/>
    <col min="11280" max="11280" width="9.28515625" style="4" customWidth="1"/>
    <col min="11281" max="11282" width="9.140625" style="4"/>
    <col min="11283" max="11283" width="9.5703125" style="4" bestFit="1" customWidth="1"/>
    <col min="11284" max="11284" width="9.140625" style="4"/>
    <col min="11285" max="11285" width="10" style="4" bestFit="1" customWidth="1"/>
    <col min="11286" max="11286" width="9.140625" style="4"/>
    <col min="11287" max="11287" width="12.5703125" style="4" bestFit="1" customWidth="1"/>
    <col min="11288" max="11288" width="10.5703125" style="4" bestFit="1" customWidth="1"/>
    <col min="11289" max="11291" width="9.140625" style="4"/>
    <col min="11292" max="11292" width="10.5703125" style="4" bestFit="1" customWidth="1"/>
    <col min="11293" max="11293" width="11.42578125" style="4" bestFit="1" customWidth="1"/>
    <col min="11294" max="11294" width="8.140625" style="4" bestFit="1" customWidth="1"/>
    <col min="11295" max="11295" width="14.42578125" style="4" bestFit="1" customWidth="1"/>
    <col min="11296" max="11296" width="11.7109375" style="4" bestFit="1" customWidth="1"/>
    <col min="11297" max="11297" width="23" style="4" bestFit="1" customWidth="1"/>
    <col min="11298" max="11298" width="25" style="4" bestFit="1" customWidth="1"/>
    <col min="11299" max="11299" width="12.85546875" style="4" bestFit="1" customWidth="1"/>
    <col min="11300" max="11300" width="14" style="4" bestFit="1" customWidth="1"/>
    <col min="11301" max="11301" width="20.28515625" style="4" bestFit="1" customWidth="1"/>
    <col min="11302" max="11302" width="9.5703125" style="4" bestFit="1" customWidth="1"/>
    <col min="11303" max="11521" width="9.140625" style="4"/>
    <col min="11522" max="11522" width="14.7109375" style="4" customWidth="1"/>
    <col min="11523" max="11523" width="15.140625" style="4" customWidth="1"/>
    <col min="11524" max="11524" width="12" style="4" customWidth="1"/>
    <col min="11525" max="11525" width="11.5703125" style="4" customWidth="1"/>
    <col min="11526" max="11526" width="11.85546875" style="4" customWidth="1"/>
    <col min="11527" max="11527" width="9.140625" style="4"/>
    <col min="11528" max="11528" width="8" style="4" customWidth="1"/>
    <col min="11529" max="11529" width="9" style="4" customWidth="1"/>
    <col min="11530" max="11530" width="12.28515625" style="4" customWidth="1"/>
    <col min="11531" max="11532" width="13.85546875" style="4" customWidth="1"/>
    <col min="11533" max="11533" width="44.42578125" style="4" customWidth="1"/>
    <col min="11534" max="11535" width="9.140625" style="4"/>
    <col min="11536" max="11536" width="9.28515625" style="4" customWidth="1"/>
    <col min="11537" max="11538" width="9.140625" style="4"/>
    <col min="11539" max="11539" width="9.5703125" style="4" bestFit="1" customWidth="1"/>
    <col min="11540" max="11540" width="9.140625" style="4"/>
    <col min="11541" max="11541" width="10" style="4" bestFit="1" customWidth="1"/>
    <col min="11542" max="11542" width="9.140625" style="4"/>
    <col min="11543" max="11543" width="12.5703125" style="4" bestFit="1" customWidth="1"/>
    <col min="11544" max="11544" width="10.5703125" style="4" bestFit="1" customWidth="1"/>
    <col min="11545" max="11547" width="9.140625" style="4"/>
    <col min="11548" max="11548" width="10.5703125" style="4" bestFit="1" customWidth="1"/>
    <col min="11549" max="11549" width="11.42578125" style="4" bestFit="1" customWidth="1"/>
    <col min="11550" max="11550" width="8.140625" style="4" bestFit="1" customWidth="1"/>
    <col min="11551" max="11551" width="14.42578125" style="4" bestFit="1" customWidth="1"/>
    <col min="11552" max="11552" width="11.7109375" style="4" bestFit="1" customWidth="1"/>
    <col min="11553" max="11553" width="23" style="4" bestFit="1" customWidth="1"/>
    <col min="11554" max="11554" width="25" style="4" bestFit="1" customWidth="1"/>
    <col min="11555" max="11555" width="12.85546875" style="4" bestFit="1" customWidth="1"/>
    <col min="11556" max="11556" width="14" style="4" bestFit="1" customWidth="1"/>
    <col min="11557" max="11557" width="20.28515625" style="4" bestFit="1" customWidth="1"/>
    <col min="11558" max="11558" width="9.5703125" style="4" bestFit="1" customWidth="1"/>
    <col min="11559" max="11777" width="9.140625" style="4"/>
    <col min="11778" max="11778" width="14.7109375" style="4" customWidth="1"/>
    <col min="11779" max="11779" width="15.140625" style="4" customWidth="1"/>
    <col min="11780" max="11780" width="12" style="4" customWidth="1"/>
    <col min="11781" max="11781" width="11.5703125" style="4" customWidth="1"/>
    <col min="11782" max="11782" width="11.85546875" style="4" customWidth="1"/>
    <col min="11783" max="11783" width="9.140625" style="4"/>
    <col min="11784" max="11784" width="8" style="4" customWidth="1"/>
    <col min="11785" max="11785" width="9" style="4" customWidth="1"/>
    <col min="11786" max="11786" width="12.28515625" style="4" customWidth="1"/>
    <col min="11787" max="11788" width="13.85546875" style="4" customWidth="1"/>
    <col min="11789" max="11789" width="44.42578125" style="4" customWidth="1"/>
    <col min="11790" max="11791" width="9.140625" style="4"/>
    <col min="11792" max="11792" width="9.28515625" style="4" customWidth="1"/>
    <col min="11793" max="11794" width="9.140625" style="4"/>
    <col min="11795" max="11795" width="9.5703125" style="4" bestFit="1" customWidth="1"/>
    <col min="11796" max="11796" width="9.140625" style="4"/>
    <col min="11797" max="11797" width="10" style="4" bestFit="1" customWidth="1"/>
    <col min="11798" max="11798" width="9.140625" style="4"/>
    <col min="11799" max="11799" width="12.5703125" style="4" bestFit="1" customWidth="1"/>
    <col min="11800" max="11800" width="10.5703125" style="4" bestFit="1" customWidth="1"/>
    <col min="11801" max="11803" width="9.140625" style="4"/>
    <col min="11804" max="11804" width="10.5703125" style="4" bestFit="1" customWidth="1"/>
    <col min="11805" max="11805" width="11.42578125" style="4" bestFit="1" customWidth="1"/>
    <col min="11806" max="11806" width="8.140625" style="4" bestFit="1" customWidth="1"/>
    <col min="11807" max="11807" width="14.42578125" style="4" bestFit="1" customWidth="1"/>
    <col min="11808" max="11808" width="11.7109375" style="4" bestFit="1" customWidth="1"/>
    <col min="11809" max="11809" width="23" style="4" bestFit="1" customWidth="1"/>
    <col min="11810" max="11810" width="25" style="4" bestFit="1" customWidth="1"/>
    <col min="11811" max="11811" width="12.85546875" style="4" bestFit="1" customWidth="1"/>
    <col min="11812" max="11812" width="14" style="4" bestFit="1" customWidth="1"/>
    <col min="11813" max="11813" width="20.28515625" style="4" bestFit="1" customWidth="1"/>
    <col min="11814" max="11814" width="9.5703125" style="4" bestFit="1" customWidth="1"/>
    <col min="11815" max="12033" width="9.140625" style="4"/>
    <col min="12034" max="12034" width="14.7109375" style="4" customWidth="1"/>
    <col min="12035" max="12035" width="15.140625" style="4" customWidth="1"/>
    <col min="12036" max="12036" width="12" style="4" customWidth="1"/>
    <col min="12037" max="12037" width="11.5703125" style="4" customWidth="1"/>
    <col min="12038" max="12038" width="11.85546875" style="4" customWidth="1"/>
    <col min="12039" max="12039" width="9.140625" style="4"/>
    <col min="12040" max="12040" width="8" style="4" customWidth="1"/>
    <col min="12041" max="12041" width="9" style="4" customWidth="1"/>
    <col min="12042" max="12042" width="12.28515625" style="4" customWidth="1"/>
    <col min="12043" max="12044" width="13.85546875" style="4" customWidth="1"/>
    <col min="12045" max="12045" width="44.42578125" style="4" customWidth="1"/>
    <col min="12046" max="12047" width="9.140625" style="4"/>
    <col min="12048" max="12048" width="9.28515625" style="4" customWidth="1"/>
    <col min="12049" max="12050" width="9.140625" style="4"/>
    <col min="12051" max="12051" width="9.5703125" style="4" bestFit="1" customWidth="1"/>
    <col min="12052" max="12052" width="9.140625" style="4"/>
    <col min="12053" max="12053" width="10" style="4" bestFit="1" customWidth="1"/>
    <col min="12054" max="12054" width="9.140625" style="4"/>
    <col min="12055" max="12055" width="12.5703125" style="4" bestFit="1" customWidth="1"/>
    <col min="12056" max="12056" width="10.5703125" style="4" bestFit="1" customWidth="1"/>
    <col min="12057" max="12059" width="9.140625" style="4"/>
    <col min="12060" max="12060" width="10.5703125" style="4" bestFit="1" customWidth="1"/>
    <col min="12061" max="12061" width="11.42578125" style="4" bestFit="1" customWidth="1"/>
    <col min="12062" max="12062" width="8.140625" style="4" bestFit="1" customWidth="1"/>
    <col min="12063" max="12063" width="14.42578125" style="4" bestFit="1" customWidth="1"/>
    <col min="12064" max="12064" width="11.7109375" style="4" bestFit="1" customWidth="1"/>
    <col min="12065" max="12065" width="23" style="4" bestFit="1" customWidth="1"/>
    <col min="12066" max="12066" width="25" style="4" bestFit="1" customWidth="1"/>
    <col min="12067" max="12067" width="12.85546875" style="4" bestFit="1" customWidth="1"/>
    <col min="12068" max="12068" width="14" style="4" bestFit="1" customWidth="1"/>
    <col min="12069" max="12069" width="20.28515625" style="4" bestFit="1" customWidth="1"/>
    <col min="12070" max="12070" width="9.5703125" style="4" bestFit="1" customWidth="1"/>
    <col min="12071" max="12289" width="9.140625" style="4"/>
    <col min="12290" max="12290" width="14.7109375" style="4" customWidth="1"/>
    <col min="12291" max="12291" width="15.140625" style="4" customWidth="1"/>
    <col min="12292" max="12292" width="12" style="4" customWidth="1"/>
    <col min="12293" max="12293" width="11.5703125" style="4" customWidth="1"/>
    <col min="12294" max="12294" width="11.85546875" style="4" customWidth="1"/>
    <col min="12295" max="12295" width="9.140625" style="4"/>
    <col min="12296" max="12296" width="8" style="4" customWidth="1"/>
    <col min="12297" max="12297" width="9" style="4" customWidth="1"/>
    <col min="12298" max="12298" width="12.28515625" style="4" customWidth="1"/>
    <col min="12299" max="12300" width="13.85546875" style="4" customWidth="1"/>
    <col min="12301" max="12301" width="44.42578125" style="4" customWidth="1"/>
    <col min="12302" max="12303" width="9.140625" style="4"/>
    <col min="12304" max="12304" width="9.28515625" style="4" customWidth="1"/>
    <col min="12305" max="12306" width="9.140625" style="4"/>
    <col min="12307" max="12307" width="9.5703125" style="4" bestFit="1" customWidth="1"/>
    <col min="12308" max="12308" width="9.140625" style="4"/>
    <col min="12309" max="12309" width="10" style="4" bestFit="1" customWidth="1"/>
    <col min="12310" max="12310" width="9.140625" style="4"/>
    <col min="12311" max="12311" width="12.5703125" style="4" bestFit="1" customWidth="1"/>
    <col min="12312" max="12312" width="10.5703125" style="4" bestFit="1" customWidth="1"/>
    <col min="12313" max="12315" width="9.140625" style="4"/>
    <col min="12316" max="12316" width="10.5703125" style="4" bestFit="1" customWidth="1"/>
    <col min="12317" max="12317" width="11.42578125" style="4" bestFit="1" customWidth="1"/>
    <col min="12318" max="12318" width="8.140625" style="4" bestFit="1" customWidth="1"/>
    <col min="12319" max="12319" width="14.42578125" style="4" bestFit="1" customWidth="1"/>
    <col min="12320" max="12320" width="11.7109375" style="4" bestFit="1" customWidth="1"/>
    <col min="12321" max="12321" width="23" style="4" bestFit="1" customWidth="1"/>
    <col min="12322" max="12322" width="25" style="4" bestFit="1" customWidth="1"/>
    <col min="12323" max="12323" width="12.85546875" style="4" bestFit="1" customWidth="1"/>
    <col min="12324" max="12324" width="14" style="4" bestFit="1" customWidth="1"/>
    <col min="12325" max="12325" width="20.28515625" style="4" bestFit="1" customWidth="1"/>
    <col min="12326" max="12326" width="9.5703125" style="4" bestFit="1" customWidth="1"/>
    <col min="12327" max="12545" width="9.140625" style="4"/>
    <col min="12546" max="12546" width="14.7109375" style="4" customWidth="1"/>
    <col min="12547" max="12547" width="15.140625" style="4" customWidth="1"/>
    <col min="12548" max="12548" width="12" style="4" customWidth="1"/>
    <col min="12549" max="12549" width="11.5703125" style="4" customWidth="1"/>
    <col min="12550" max="12550" width="11.85546875" style="4" customWidth="1"/>
    <col min="12551" max="12551" width="9.140625" style="4"/>
    <col min="12552" max="12552" width="8" style="4" customWidth="1"/>
    <col min="12553" max="12553" width="9" style="4" customWidth="1"/>
    <col min="12554" max="12554" width="12.28515625" style="4" customWidth="1"/>
    <col min="12555" max="12556" width="13.85546875" style="4" customWidth="1"/>
    <col min="12557" max="12557" width="44.42578125" style="4" customWidth="1"/>
    <col min="12558" max="12559" width="9.140625" style="4"/>
    <col min="12560" max="12560" width="9.28515625" style="4" customWidth="1"/>
    <col min="12561" max="12562" width="9.140625" style="4"/>
    <col min="12563" max="12563" width="9.5703125" style="4" bestFit="1" customWidth="1"/>
    <col min="12564" max="12564" width="9.140625" style="4"/>
    <col min="12565" max="12565" width="10" style="4" bestFit="1" customWidth="1"/>
    <col min="12566" max="12566" width="9.140625" style="4"/>
    <col min="12567" max="12567" width="12.5703125" style="4" bestFit="1" customWidth="1"/>
    <col min="12568" max="12568" width="10.5703125" style="4" bestFit="1" customWidth="1"/>
    <col min="12569" max="12571" width="9.140625" style="4"/>
    <col min="12572" max="12572" width="10.5703125" style="4" bestFit="1" customWidth="1"/>
    <col min="12573" max="12573" width="11.42578125" style="4" bestFit="1" customWidth="1"/>
    <col min="12574" max="12574" width="8.140625" style="4" bestFit="1" customWidth="1"/>
    <col min="12575" max="12575" width="14.42578125" style="4" bestFit="1" customWidth="1"/>
    <col min="12576" max="12576" width="11.7109375" style="4" bestFit="1" customWidth="1"/>
    <col min="12577" max="12577" width="23" style="4" bestFit="1" customWidth="1"/>
    <col min="12578" max="12578" width="25" style="4" bestFit="1" customWidth="1"/>
    <col min="12579" max="12579" width="12.85546875" style="4" bestFit="1" customWidth="1"/>
    <col min="12580" max="12580" width="14" style="4" bestFit="1" customWidth="1"/>
    <col min="12581" max="12581" width="20.28515625" style="4" bestFit="1" customWidth="1"/>
    <col min="12582" max="12582" width="9.5703125" style="4" bestFit="1" customWidth="1"/>
    <col min="12583" max="12801" width="9.140625" style="4"/>
    <col min="12802" max="12802" width="14.7109375" style="4" customWidth="1"/>
    <col min="12803" max="12803" width="15.140625" style="4" customWidth="1"/>
    <col min="12804" max="12804" width="12" style="4" customWidth="1"/>
    <col min="12805" max="12805" width="11.5703125" style="4" customWidth="1"/>
    <col min="12806" max="12806" width="11.85546875" style="4" customWidth="1"/>
    <col min="12807" max="12807" width="9.140625" style="4"/>
    <col min="12808" max="12808" width="8" style="4" customWidth="1"/>
    <col min="12809" max="12809" width="9" style="4" customWidth="1"/>
    <col min="12810" max="12810" width="12.28515625" style="4" customWidth="1"/>
    <col min="12811" max="12812" width="13.85546875" style="4" customWidth="1"/>
    <col min="12813" max="12813" width="44.42578125" style="4" customWidth="1"/>
    <col min="12814" max="12815" width="9.140625" style="4"/>
    <col min="12816" max="12816" width="9.28515625" style="4" customWidth="1"/>
    <col min="12817" max="12818" width="9.140625" style="4"/>
    <col min="12819" max="12819" width="9.5703125" style="4" bestFit="1" customWidth="1"/>
    <col min="12820" max="12820" width="9.140625" style="4"/>
    <col min="12821" max="12821" width="10" style="4" bestFit="1" customWidth="1"/>
    <col min="12822" max="12822" width="9.140625" style="4"/>
    <col min="12823" max="12823" width="12.5703125" style="4" bestFit="1" customWidth="1"/>
    <col min="12824" max="12824" width="10.5703125" style="4" bestFit="1" customWidth="1"/>
    <col min="12825" max="12827" width="9.140625" style="4"/>
    <col min="12828" max="12828" width="10.5703125" style="4" bestFit="1" customWidth="1"/>
    <col min="12829" max="12829" width="11.42578125" style="4" bestFit="1" customWidth="1"/>
    <col min="12830" max="12830" width="8.140625" style="4" bestFit="1" customWidth="1"/>
    <col min="12831" max="12831" width="14.42578125" style="4" bestFit="1" customWidth="1"/>
    <col min="12832" max="12832" width="11.7109375" style="4" bestFit="1" customWidth="1"/>
    <col min="12833" max="12833" width="23" style="4" bestFit="1" customWidth="1"/>
    <col min="12834" max="12834" width="25" style="4" bestFit="1" customWidth="1"/>
    <col min="12835" max="12835" width="12.85546875" style="4" bestFit="1" customWidth="1"/>
    <col min="12836" max="12836" width="14" style="4" bestFit="1" customWidth="1"/>
    <col min="12837" max="12837" width="20.28515625" style="4" bestFit="1" customWidth="1"/>
    <col min="12838" max="12838" width="9.5703125" style="4" bestFit="1" customWidth="1"/>
    <col min="12839" max="13057" width="9.140625" style="4"/>
    <col min="13058" max="13058" width="14.7109375" style="4" customWidth="1"/>
    <col min="13059" max="13059" width="15.140625" style="4" customWidth="1"/>
    <col min="13060" max="13060" width="12" style="4" customWidth="1"/>
    <col min="13061" max="13061" width="11.5703125" style="4" customWidth="1"/>
    <col min="13062" max="13062" width="11.85546875" style="4" customWidth="1"/>
    <col min="13063" max="13063" width="9.140625" style="4"/>
    <col min="13064" max="13064" width="8" style="4" customWidth="1"/>
    <col min="13065" max="13065" width="9" style="4" customWidth="1"/>
    <col min="13066" max="13066" width="12.28515625" style="4" customWidth="1"/>
    <col min="13067" max="13068" width="13.85546875" style="4" customWidth="1"/>
    <col min="13069" max="13069" width="44.42578125" style="4" customWidth="1"/>
    <col min="13070" max="13071" width="9.140625" style="4"/>
    <col min="13072" max="13072" width="9.28515625" style="4" customWidth="1"/>
    <col min="13073" max="13074" width="9.140625" style="4"/>
    <col min="13075" max="13075" width="9.5703125" style="4" bestFit="1" customWidth="1"/>
    <col min="13076" max="13076" width="9.140625" style="4"/>
    <col min="13077" max="13077" width="10" style="4" bestFit="1" customWidth="1"/>
    <col min="13078" max="13078" width="9.140625" style="4"/>
    <col min="13079" max="13079" width="12.5703125" style="4" bestFit="1" customWidth="1"/>
    <col min="13080" max="13080" width="10.5703125" style="4" bestFit="1" customWidth="1"/>
    <col min="13081" max="13083" width="9.140625" style="4"/>
    <col min="13084" max="13084" width="10.5703125" style="4" bestFit="1" customWidth="1"/>
    <col min="13085" max="13085" width="11.42578125" style="4" bestFit="1" customWidth="1"/>
    <col min="13086" max="13086" width="8.140625" style="4" bestFit="1" customWidth="1"/>
    <col min="13087" max="13087" width="14.42578125" style="4" bestFit="1" customWidth="1"/>
    <col min="13088" max="13088" width="11.7109375" style="4" bestFit="1" customWidth="1"/>
    <col min="13089" max="13089" width="23" style="4" bestFit="1" customWidth="1"/>
    <col min="13090" max="13090" width="25" style="4" bestFit="1" customWidth="1"/>
    <col min="13091" max="13091" width="12.85546875" style="4" bestFit="1" customWidth="1"/>
    <col min="13092" max="13092" width="14" style="4" bestFit="1" customWidth="1"/>
    <col min="13093" max="13093" width="20.28515625" style="4" bestFit="1" customWidth="1"/>
    <col min="13094" max="13094" width="9.5703125" style="4" bestFit="1" customWidth="1"/>
    <col min="13095" max="13313" width="9.140625" style="4"/>
    <col min="13314" max="13314" width="14.7109375" style="4" customWidth="1"/>
    <col min="13315" max="13315" width="15.140625" style="4" customWidth="1"/>
    <col min="13316" max="13316" width="12" style="4" customWidth="1"/>
    <col min="13317" max="13317" width="11.5703125" style="4" customWidth="1"/>
    <col min="13318" max="13318" width="11.85546875" style="4" customWidth="1"/>
    <col min="13319" max="13319" width="9.140625" style="4"/>
    <col min="13320" max="13320" width="8" style="4" customWidth="1"/>
    <col min="13321" max="13321" width="9" style="4" customWidth="1"/>
    <col min="13322" max="13322" width="12.28515625" style="4" customWidth="1"/>
    <col min="13323" max="13324" width="13.85546875" style="4" customWidth="1"/>
    <col min="13325" max="13325" width="44.42578125" style="4" customWidth="1"/>
    <col min="13326" max="13327" width="9.140625" style="4"/>
    <col min="13328" max="13328" width="9.28515625" style="4" customWidth="1"/>
    <col min="13329" max="13330" width="9.140625" style="4"/>
    <col min="13331" max="13331" width="9.5703125" style="4" bestFit="1" customWidth="1"/>
    <col min="13332" max="13332" width="9.140625" style="4"/>
    <col min="13333" max="13333" width="10" style="4" bestFit="1" customWidth="1"/>
    <col min="13334" max="13334" width="9.140625" style="4"/>
    <col min="13335" max="13335" width="12.5703125" style="4" bestFit="1" customWidth="1"/>
    <col min="13336" max="13336" width="10.5703125" style="4" bestFit="1" customWidth="1"/>
    <col min="13337" max="13339" width="9.140625" style="4"/>
    <col min="13340" max="13340" width="10.5703125" style="4" bestFit="1" customWidth="1"/>
    <col min="13341" max="13341" width="11.42578125" style="4" bestFit="1" customWidth="1"/>
    <col min="13342" max="13342" width="8.140625" style="4" bestFit="1" customWidth="1"/>
    <col min="13343" max="13343" width="14.42578125" style="4" bestFit="1" customWidth="1"/>
    <col min="13344" max="13344" width="11.7109375" style="4" bestFit="1" customWidth="1"/>
    <col min="13345" max="13345" width="23" style="4" bestFit="1" customWidth="1"/>
    <col min="13346" max="13346" width="25" style="4" bestFit="1" customWidth="1"/>
    <col min="13347" max="13347" width="12.85546875" style="4" bestFit="1" customWidth="1"/>
    <col min="13348" max="13348" width="14" style="4" bestFit="1" customWidth="1"/>
    <col min="13349" max="13349" width="20.28515625" style="4" bestFit="1" customWidth="1"/>
    <col min="13350" max="13350" width="9.5703125" style="4" bestFit="1" customWidth="1"/>
    <col min="13351" max="13569" width="9.140625" style="4"/>
    <col min="13570" max="13570" width="14.7109375" style="4" customWidth="1"/>
    <col min="13571" max="13571" width="15.140625" style="4" customWidth="1"/>
    <col min="13572" max="13572" width="12" style="4" customWidth="1"/>
    <col min="13573" max="13573" width="11.5703125" style="4" customWidth="1"/>
    <col min="13574" max="13574" width="11.85546875" style="4" customWidth="1"/>
    <col min="13575" max="13575" width="9.140625" style="4"/>
    <col min="13576" max="13576" width="8" style="4" customWidth="1"/>
    <col min="13577" max="13577" width="9" style="4" customWidth="1"/>
    <col min="13578" max="13578" width="12.28515625" style="4" customWidth="1"/>
    <col min="13579" max="13580" width="13.85546875" style="4" customWidth="1"/>
    <col min="13581" max="13581" width="44.42578125" style="4" customWidth="1"/>
    <col min="13582" max="13583" width="9.140625" style="4"/>
    <col min="13584" max="13584" width="9.28515625" style="4" customWidth="1"/>
    <col min="13585" max="13586" width="9.140625" style="4"/>
    <col min="13587" max="13587" width="9.5703125" style="4" bestFit="1" customWidth="1"/>
    <col min="13588" max="13588" width="9.140625" style="4"/>
    <col min="13589" max="13589" width="10" style="4" bestFit="1" customWidth="1"/>
    <col min="13590" max="13590" width="9.140625" style="4"/>
    <col min="13591" max="13591" width="12.5703125" style="4" bestFit="1" customWidth="1"/>
    <col min="13592" max="13592" width="10.5703125" style="4" bestFit="1" customWidth="1"/>
    <col min="13593" max="13595" width="9.140625" style="4"/>
    <col min="13596" max="13596" width="10.5703125" style="4" bestFit="1" customWidth="1"/>
    <col min="13597" max="13597" width="11.42578125" style="4" bestFit="1" customWidth="1"/>
    <col min="13598" max="13598" width="8.140625" style="4" bestFit="1" customWidth="1"/>
    <col min="13599" max="13599" width="14.42578125" style="4" bestFit="1" customWidth="1"/>
    <col min="13600" max="13600" width="11.7109375" style="4" bestFit="1" customWidth="1"/>
    <col min="13601" max="13601" width="23" style="4" bestFit="1" customWidth="1"/>
    <col min="13602" max="13602" width="25" style="4" bestFit="1" customWidth="1"/>
    <col min="13603" max="13603" width="12.85546875" style="4" bestFit="1" customWidth="1"/>
    <col min="13604" max="13604" width="14" style="4" bestFit="1" customWidth="1"/>
    <col min="13605" max="13605" width="20.28515625" style="4" bestFit="1" customWidth="1"/>
    <col min="13606" max="13606" width="9.5703125" style="4" bestFit="1" customWidth="1"/>
    <col min="13607" max="13825" width="9.140625" style="4"/>
    <col min="13826" max="13826" width="14.7109375" style="4" customWidth="1"/>
    <col min="13827" max="13827" width="15.140625" style="4" customWidth="1"/>
    <col min="13828" max="13828" width="12" style="4" customWidth="1"/>
    <col min="13829" max="13829" width="11.5703125" style="4" customWidth="1"/>
    <col min="13830" max="13830" width="11.85546875" style="4" customWidth="1"/>
    <col min="13831" max="13831" width="9.140625" style="4"/>
    <col min="13832" max="13832" width="8" style="4" customWidth="1"/>
    <col min="13833" max="13833" width="9" style="4" customWidth="1"/>
    <col min="13834" max="13834" width="12.28515625" style="4" customWidth="1"/>
    <col min="13835" max="13836" width="13.85546875" style="4" customWidth="1"/>
    <col min="13837" max="13837" width="44.42578125" style="4" customWidth="1"/>
    <col min="13838" max="13839" width="9.140625" style="4"/>
    <col min="13840" max="13840" width="9.28515625" style="4" customWidth="1"/>
    <col min="13841" max="13842" width="9.140625" style="4"/>
    <col min="13843" max="13843" width="9.5703125" style="4" bestFit="1" customWidth="1"/>
    <col min="13844" max="13844" width="9.140625" style="4"/>
    <col min="13845" max="13845" width="10" style="4" bestFit="1" customWidth="1"/>
    <col min="13846" max="13846" width="9.140625" style="4"/>
    <col min="13847" max="13847" width="12.5703125" style="4" bestFit="1" customWidth="1"/>
    <col min="13848" max="13848" width="10.5703125" style="4" bestFit="1" customWidth="1"/>
    <col min="13849" max="13851" width="9.140625" style="4"/>
    <col min="13852" max="13852" width="10.5703125" style="4" bestFit="1" customWidth="1"/>
    <col min="13853" max="13853" width="11.42578125" style="4" bestFit="1" customWidth="1"/>
    <col min="13854" max="13854" width="8.140625" style="4" bestFit="1" customWidth="1"/>
    <col min="13855" max="13855" width="14.42578125" style="4" bestFit="1" customWidth="1"/>
    <col min="13856" max="13856" width="11.7109375" style="4" bestFit="1" customWidth="1"/>
    <col min="13857" max="13857" width="23" style="4" bestFit="1" customWidth="1"/>
    <col min="13858" max="13858" width="25" style="4" bestFit="1" customWidth="1"/>
    <col min="13859" max="13859" width="12.85546875" style="4" bestFit="1" customWidth="1"/>
    <col min="13860" max="13860" width="14" style="4" bestFit="1" customWidth="1"/>
    <col min="13861" max="13861" width="20.28515625" style="4" bestFit="1" customWidth="1"/>
    <col min="13862" max="13862" width="9.5703125" style="4" bestFit="1" customWidth="1"/>
    <col min="13863" max="14081" width="9.140625" style="4"/>
    <col min="14082" max="14082" width="14.7109375" style="4" customWidth="1"/>
    <col min="14083" max="14083" width="15.140625" style="4" customWidth="1"/>
    <col min="14084" max="14084" width="12" style="4" customWidth="1"/>
    <col min="14085" max="14085" width="11.5703125" style="4" customWidth="1"/>
    <col min="14086" max="14086" width="11.85546875" style="4" customWidth="1"/>
    <col min="14087" max="14087" width="9.140625" style="4"/>
    <col min="14088" max="14088" width="8" style="4" customWidth="1"/>
    <col min="14089" max="14089" width="9" style="4" customWidth="1"/>
    <col min="14090" max="14090" width="12.28515625" style="4" customWidth="1"/>
    <col min="14091" max="14092" width="13.85546875" style="4" customWidth="1"/>
    <col min="14093" max="14093" width="44.42578125" style="4" customWidth="1"/>
    <col min="14094" max="14095" width="9.140625" style="4"/>
    <col min="14096" max="14096" width="9.28515625" style="4" customWidth="1"/>
    <col min="14097" max="14098" width="9.140625" style="4"/>
    <col min="14099" max="14099" width="9.5703125" style="4" bestFit="1" customWidth="1"/>
    <col min="14100" max="14100" width="9.140625" style="4"/>
    <col min="14101" max="14101" width="10" style="4" bestFit="1" customWidth="1"/>
    <col min="14102" max="14102" width="9.140625" style="4"/>
    <col min="14103" max="14103" width="12.5703125" style="4" bestFit="1" customWidth="1"/>
    <col min="14104" max="14104" width="10.5703125" style="4" bestFit="1" customWidth="1"/>
    <col min="14105" max="14107" width="9.140625" style="4"/>
    <col min="14108" max="14108" width="10.5703125" style="4" bestFit="1" customWidth="1"/>
    <col min="14109" max="14109" width="11.42578125" style="4" bestFit="1" customWidth="1"/>
    <col min="14110" max="14110" width="8.140625" style="4" bestFit="1" customWidth="1"/>
    <col min="14111" max="14111" width="14.42578125" style="4" bestFit="1" customWidth="1"/>
    <col min="14112" max="14112" width="11.7109375" style="4" bestFit="1" customWidth="1"/>
    <col min="14113" max="14113" width="23" style="4" bestFit="1" customWidth="1"/>
    <col min="14114" max="14114" width="25" style="4" bestFit="1" customWidth="1"/>
    <col min="14115" max="14115" width="12.85546875" style="4" bestFit="1" customWidth="1"/>
    <col min="14116" max="14116" width="14" style="4" bestFit="1" customWidth="1"/>
    <col min="14117" max="14117" width="20.28515625" style="4" bestFit="1" customWidth="1"/>
    <col min="14118" max="14118" width="9.5703125" style="4" bestFit="1" customWidth="1"/>
    <col min="14119" max="14337" width="9.140625" style="4"/>
    <col min="14338" max="14338" width="14.7109375" style="4" customWidth="1"/>
    <col min="14339" max="14339" width="15.140625" style="4" customWidth="1"/>
    <col min="14340" max="14340" width="12" style="4" customWidth="1"/>
    <col min="14341" max="14341" width="11.5703125" style="4" customWidth="1"/>
    <col min="14342" max="14342" width="11.85546875" style="4" customWidth="1"/>
    <col min="14343" max="14343" width="9.140625" style="4"/>
    <col min="14344" max="14344" width="8" style="4" customWidth="1"/>
    <col min="14345" max="14345" width="9" style="4" customWidth="1"/>
    <col min="14346" max="14346" width="12.28515625" style="4" customWidth="1"/>
    <col min="14347" max="14348" width="13.85546875" style="4" customWidth="1"/>
    <col min="14349" max="14349" width="44.42578125" style="4" customWidth="1"/>
    <col min="14350" max="14351" width="9.140625" style="4"/>
    <col min="14352" max="14352" width="9.28515625" style="4" customWidth="1"/>
    <col min="14353" max="14354" width="9.140625" style="4"/>
    <col min="14355" max="14355" width="9.5703125" style="4" bestFit="1" customWidth="1"/>
    <col min="14356" max="14356" width="9.140625" style="4"/>
    <col min="14357" max="14357" width="10" style="4" bestFit="1" customWidth="1"/>
    <col min="14358" max="14358" width="9.140625" style="4"/>
    <col min="14359" max="14359" width="12.5703125" style="4" bestFit="1" customWidth="1"/>
    <col min="14360" max="14360" width="10.5703125" style="4" bestFit="1" customWidth="1"/>
    <col min="14361" max="14363" width="9.140625" style="4"/>
    <col min="14364" max="14364" width="10.5703125" style="4" bestFit="1" customWidth="1"/>
    <col min="14365" max="14365" width="11.42578125" style="4" bestFit="1" customWidth="1"/>
    <col min="14366" max="14366" width="8.140625" style="4" bestFit="1" customWidth="1"/>
    <col min="14367" max="14367" width="14.42578125" style="4" bestFit="1" customWidth="1"/>
    <col min="14368" max="14368" width="11.7109375" style="4" bestFit="1" customWidth="1"/>
    <col min="14369" max="14369" width="23" style="4" bestFit="1" customWidth="1"/>
    <col min="14370" max="14370" width="25" style="4" bestFit="1" customWidth="1"/>
    <col min="14371" max="14371" width="12.85546875" style="4" bestFit="1" customWidth="1"/>
    <col min="14372" max="14372" width="14" style="4" bestFit="1" customWidth="1"/>
    <col min="14373" max="14373" width="20.28515625" style="4" bestFit="1" customWidth="1"/>
    <col min="14374" max="14374" width="9.5703125" style="4" bestFit="1" customWidth="1"/>
    <col min="14375" max="14593" width="9.140625" style="4"/>
    <col min="14594" max="14594" width="14.7109375" style="4" customWidth="1"/>
    <col min="14595" max="14595" width="15.140625" style="4" customWidth="1"/>
    <col min="14596" max="14596" width="12" style="4" customWidth="1"/>
    <col min="14597" max="14597" width="11.5703125" style="4" customWidth="1"/>
    <col min="14598" max="14598" width="11.85546875" style="4" customWidth="1"/>
    <col min="14599" max="14599" width="9.140625" style="4"/>
    <col min="14600" max="14600" width="8" style="4" customWidth="1"/>
    <col min="14601" max="14601" width="9" style="4" customWidth="1"/>
    <col min="14602" max="14602" width="12.28515625" style="4" customWidth="1"/>
    <col min="14603" max="14604" width="13.85546875" style="4" customWidth="1"/>
    <col min="14605" max="14605" width="44.42578125" style="4" customWidth="1"/>
    <col min="14606" max="14607" width="9.140625" style="4"/>
    <col min="14608" max="14608" width="9.28515625" style="4" customWidth="1"/>
    <col min="14609" max="14610" width="9.140625" style="4"/>
    <col min="14611" max="14611" width="9.5703125" style="4" bestFit="1" customWidth="1"/>
    <col min="14612" max="14612" width="9.140625" style="4"/>
    <col min="14613" max="14613" width="10" style="4" bestFit="1" customWidth="1"/>
    <col min="14614" max="14614" width="9.140625" style="4"/>
    <col min="14615" max="14615" width="12.5703125" style="4" bestFit="1" customWidth="1"/>
    <col min="14616" max="14616" width="10.5703125" style="4" bestFit="1" customWidth="1"/>
    <col min="14617" max="14619" width="9.140625" style="4"/>
    <col min="14620" max="14620" width="10.5703125" style="4" bestFit="1" customWidth="1"/>
    <col min="14621" max="14621" width="11.42578125" style="4" bestFit="1" customWidth="1"/>
    <col min="14622" max="14622" width="8.140625" style="4" bestFit="1" customWidth="1"/>
    <col min="14623" max="14623" width="14.42578125" style="4" bestFit="1" customWidth="1"/>
    <col min="14624" max="14624" width="11.7109375" style="4" bestFit="1" customWidth="1"/>
    <col min="14625" max="14625" width="23" style="4" bestFit="1" customWidth="1"/>
    <col min="14626" max="14626" width="25" style="4" bestFit="1" customWidth="1"/>
    <col min="14627" max="14627" width="12.85546875" style="4" bestFit="1" customWidth="1"/>
    <col min="14628" max="14628" width="14" style="4" bestFit="1" customWidth="1"/>
    <col min="14629" max="14629" width="20.28515625" style="4" bestFit="1" customWidth="1"/>
    <col min="14630" max="14630" width="9.5703125" style="4" bestFit="1" customWidth="1"/>
    <col min="14631" max="14849" width="9.140625" style="4"/>
    <col min="14850" max="14850" width="14.7109375" style="4" customWidth="1"/>
    <col min="14851" max="14851" width="15.140625" style="4" customWidth="1"/>
    <col min="14852" max="14852" width="12" style="4" customWidth="1"/>
    <col min="14853" max="14853" width="11.5703125" style="4" customWidth="1"/>
    <col min="14854" max="14854" width="11.85546875" style="4" customWidth="1"/>
    <col min="14855" max="14855" width="9.140625" style="4"/>
    <col min="14856" max="14856" width="8" style="4" customWidth="1"/>
    <col min="14857" max="14857" width="9" style="4" customWidth="1"/>
    <col min="14858" max="14858" width="12.28515625" style="4" customWidth="1"/>
    <col min="14859" max="14860" width="13.85546875" style="4" customWidth="1"/>
    <col min="14861" max="14861" width="44.42578125" style="4" customWidth="1"/>
    <col min="14862" max="14863" width="9.140625" style="4"/>
    <col min="14864" max="14864" width="9.28515625" style="4" customWidth="1"/>
    <col min="14865" max="14866" width="9.140625" style="4"/>
    <col min="14867" max="14867" width="9.5703125" style="4" bestFit="1" customWidth="1"/>
    <col min="14868" max="14868" width="9.140625" style="4"/>
    <col min="14869" max="14869" width="10" style="4" bestFit="1" customWidth="1"/>
    <col min="14870" max="14870" width="9.140625" style="4"/>
    <col min="14871" max="14871" width="12.5703125" style="4" bestFit="1" customWidth="1"/>
    <col min="14872" max="14872" width="10.5703125" style="4" bestFit="1" customWidth="1"/>
    <col min="14873" max="14875" width="9.140625" style="4"/>
    <col min="14876" max="14876" width="10.5703125" style="4" bestFit="1" customWidth="1"/>
    <col min="14877" max="14877" width="11.42578125" style="4" bestFit="1" customWidth="1"/>
    <col min="14878" max="14878" width="8.140625" style="4" bestFit="1" customWidth="1"/>
    <col min="14879" max="14879" width="14.42578125" style="4" bestFit="1" customWidth="1"/>
    <col min="14880" max="14880" width="11.7109375" style="4" bestFit="1" customWidth="1"/>
    <col min="14881" max="14881" width="23" style="4" bestFit="1" customWidth="1"/>
    <col min="14882" max="14882" width="25" style="4" bestFit="1" customWidth="1"/>
    <col min="14883" max="14883" width="12.85546875" style="4" bestFit="1" customWidth="1"/>
    <col min="14884" max="14884" width="14" style="4" bestFit="1" customWidth="1"/>
    <col min="14885" max="14885" width="20.28515625" style="4" bestFit="1" customWidth="1"/>
    <col min="14886" max="14886" width="9.5703125" style="4" bestFit="1" customWidth="1"/>
    <col min="14887" max="15105" width="9.140625" style="4"/>
    <col min="15106" max="15106" width="14.7109375" style="4" customWidth="1"/>
    <col min="15107" max="15107" width="15.140625" style="4" customWidth="1"/>
    <col min="15108" max="15108" width="12" style="4" customWidth="1"/>
    <col min="15109" max="15109" width="11.5703125" style="4" customWidth="1"/>
    <col min="15110" max="15110" width="11.85546875" style="4" customWidth="1"/>
    <col min="15111" max="15111" width="9.140625" style="4"/>
    <col min="15112" max="15112" width="8" style="4" customWidth="1"/>
    <col min="15113" max="15113" width="9" style="4" customWidth="1"/>
    <col min="15114" max="15114" width="12.28515625" style="4" customWidth="1"/>
    <col min="15115" max="15116" width="13.85546875" style="4" customWidth="1"/>
    <col min="15117" max="15117" width="44.42578125" style="4" customWidth="1"/>
    <col min="15118" max="15119" width="9.140625" style="4"/>
    <col min="15120" max="15120" width="9.28515625" style="4" customWidth="1"/>
    <col min="15121" max="15122" width="9.140625" style="4"/>
    <col min="15123" max="15123" width="9.5703125" style="4" bestFit="1" customWidth="1"/>
    <col min="15124" max="15124" width="9.140625" style="4"/>
    <col min="15125" max="15125" width="10" style="4" bestFit="1" customWidth="1"/>
    <col min="15126" max="15126" width="9.140625" style="4"/>
    <col min="15127" max="15127" width="12.5703125" style="4" bestFit="1" customWidth="1"/>
    <col min="15128" max="15128" width="10.5703125" style="4" bestFit="1" customWidth="1"/>
    <col min="15129" max="15131" width="9.140625" style="4"/>
    <col min="15132" max="15132" width="10.5703125" style="4" bestFit="1" customWidth="1"/>
    <col min="15133" max="15133" width="11.42578125" style="4" bestFit="1" customWidth="1"/>
    <col min="15134" max="15134" width="8.140625" style="4" bestFit="1" customWidth="1"/>
    <col min="15135" max="15135" width="14.42578125" style="4" bestFit="1" customWidth="1"/>
    <col min="15136" max="15136" width="11.7109375" style="4" bestFit="1" customWidth="1"/>
    <col min="15137" max="15137" width="23" style="4" bestFit="1" customWidth="1"/>
    <col min="15138" max="15138" width="25" style="4" bestFit="1" customWidth="1"/>
    <col min="15139" max="15139" width="12.85546875" style="4" bestFit="1" customWidth="1"/>
    <col min="15140" max="15140" width="14" style="4" bestFit="1" customWidth="1"/>
    <col min="15141" max="15141" width="20.28515625" style="4" bestFit="1" customWidth="1"/>
    <col min="15142" max="15142" width="9.5703125" style="4" bestFit="1" customWidth="1"/>
    <col min="15143" max="15361" width="9.140625" style="4"/>
    <col min="15362" max="15362" width="14.7109375" style="4" customWidth="1"/>
    <col min="15363" max="15363" width="15.140625" style="4" customWidth="1"/>
    <col min="15364" max="15364" width="12" style="4" customWidth="1"/>
    <col min="15365" max="15365" width="11.5703125" style="4" customWidth="1"/>
    <col min="15366" max="15366" width="11.85546875" style="4" customWidth="1"/>
    <col min="15367" max="15367" width="9.140625" style="4"/>
    <col min="15368" max="15368" width="8" style="4" customWidth="1"/>
    <col min="15369" max="15369" width="9" style="4" customWidth="1"/>
    <col min="15370" max="15370" width="12.28515625" style="4" customWidth="1"/>
    <col min="15371" max="15372" width="13.85546875" style="4" customWidth="1"/>
    <col min="15373" max="15373" width="44.42578125" style="4" customWidth="1"/>
    <col min="15374" max="15375" width="9.140625" style="4"/>
    <col min="15376" max="15376" width="9.28515625" style="4" customWidth="1"/>
    <col min="15377" max="15378" width="9.140625" style="4"/>
    <col min="15379" max="15379" width="9.5703125" style="4" bestFit="1" customWidth="1"/>
    <col min="15380" max="15380" width="9.140625" style="4"/>
    <col min="15381" max="15381" width="10" style="4" bestFit="1" customWidth="1"/>
    <col min="15382" max="15382" width="9.140625" style="4"/>
    <col min="15383" max="15383" width="12.5703125" style="4" bestFit="1" customWidth="1"/>
    <col min="15384" max="15384" width="10.5703125" style="4" bestFit="1" customWidth="1"/>
    <col min="15385" max="15387" width="9.140625" style="4"/>
    <col min="15388" max="15388" width="10.5703125" style="4" bestFit="1" customWidth="1"/>
    <col min="15389" max="15389" width="11.42578125" style="4" bestFit="1" customWidth="1"/>
    <col min="15390" max="15390" width="8.140625" style="4" bestFit="1" customWidth="1"/>
    <col min="15391" max="15391" width="14.42578125" style="4" bestFit="1" customWidth="1"/>
    <col min="15392" max="15392" width="11.7109375" style="4" bestFit="1" customWidth="1"/>
    <col min="15393" max="15393" width="23" style="4" bestFit="1" customWidth="1"/>
    <col min="15394" max="15394" width="25" style="4" bestFit="1" customWidth="1"/>
    <col min="15395" max="15395" width="12.85546875" style="4" bestFit="1" customWidth="1"/>
    <col min="15396" max="15396" width="14" style="4" bestFit="1" customWidth="1"/>
    <col min="15397" max="15397" width="20.28515625" style="4" bestFit="1" customWidth="1"/>
    <col min="15398" max="15398" width="9.5703125" style="4" bestFit="1" customWidth="1"/>
    <col min="15399" max="15617" width="9.140625" style="4"/>
    <col min="15618" max="15618" width="14.7109375" style="4" customWidth="1"/>
    <col min="15619" max="15619" width="15.140625" style="4" customWidth="1"/>
    <col min="15620" max="15620" width="12" style="4" customWidth="1"/>
    <col min="15621" max="15621" width="11.5703125" style="4" customWidth="1"/>
    <col min="15622" max="15622" width="11.85546875" style="4" customWidth="1"/>
    <col min="15623" max="15623" width="9.140625" style="4"/>
    <col min="15624" max="15624" width="8" style="4" customWidth="1"/>
    <col min="15625" max="15625" width="9" style="4" customWidth="1"/>
    <col min="15626" max="15626" width="12.28515625" style="4" customWidth="1"/>
    <col min="15627" max="15628" width="13.85546875" style="4" customWidth="1"/>
    <col min="15629" max="15629" width="44.42578125" style="4" customWidth="1"/>
    <col min="15630" max="15631" width="9.140625" style="4"/>
    <col min="15632" max="15632" width="9.28515625" style="4" customWidth="1"/>
    <col min="15633" max="15634" width="9.140625" style="4"/>
    <col min="15635" max="15635" width="9.5703125" style="4" bestFit="1" customWidth="1"/>
    <col min="15636" max="15636" width="9.140625" style="4"/>
    <col min="15637" max="15637" width="10" style="4" bestFit="1" customWidth="1"/>
    <col min="15638" max="15638" width="9.140625" style="4"/>
    <col min="15639" max="15639" width="12.5703125" style="4" bestFit="1" customWidth="1"/>
    <col min="15640" max="15640" width="10.5703125" style="4" bestFit="1" customWidth="1"/>
    <col min="15641" max="15643" width="9.140625" style="4"/>
    <col min="15644" max="15644" width="10.5703125" style="4" bestFit="1" customWidth="1"/>
    <col min="15645" max="15645" width="11.42578125" style="4" bestFit="1" customWidth="1"/>
    <col min="15646" max="15646" width="8.140625" style="4" bestFit="1" customWidth="1"/>
    <col min="15647" max="15647" width="14.42578125" style="4" bestFit="1" customWidth="1"/>
    <col min="15648" max="15648" width="11.7109375" style="4" bestFit="1" customWidth="1"/>
    <col min="15649" max="15649" width="23" style="4" bestFit="1" customWidth="1"/>
    <col min="15650" max="15650" width="25" style="4" bestFit="1" customWidth="1"/>
    <col min="15651" max="15651" width="12.85546875" style="4" bestFit="1" customWidth="1"/>
    <col min="15652" max="15652" width="14" style="4" bestFit="1" customWidth="1"/>
    <col min="15653" max="15653" width="20.28515625" style="4" bestFit="1" customWidth="1"/>
    <col min="15654" max="15654" width="9.5703125" style="4" bestFit="1" customWidth="1"/>
    <col min="15655" max="15873" width="9.140625" style="4"/>
    <col min="15874" max="15874" width="14.7109375" style="4" customWidth="1"/>
    <col min="15875" max="15875" width="15.140625" style="4" customWidth="1"/>
    <col min="15876" max="15876" width="12" style="4" customWidth="1"/>
    <col min="15877" max="15877" width="11.5703125" style="4" customWidth="1"/>
    <col min="15878" max="15878" width="11.85546875" style="4" customWidth="1"/>
    <col min="15879" max="15879" width="9.140625" style="4"/>
    <col min="15880" max="15880" width="8" style="4" customWidth="1"/>
    <col min="15881" max="15881" width="9" style="4" customWidth="1"/>
    <col min="15882" max="15882" width="12.28515625" style="4" customWidth="1"/>
    <col min="15883" max="15884" width="13.85546875" style="4" customWidth="1"/>
    <col min="15885" max="15885" width="44.42578125" style="4" customWidth="1"/>
    <col min="15886" max="15887" width="9.140625" style="4"/>
    <col min="15888" max="15888" width="9.28515625" style="4" customWidth="1"/>
    <col min="15889" max="15890" width="9.140625" style="4"/>
    <col min="15891" max="15891" width="9.5703125" style="4" bestFit="1" customWidth="1"/>
    <col min="15892" max="15892" width="9.140625" style="4"/>
    <col min="15893" max="15893" width="10" style="4" bestFit="1" customWidth="1"/>
    <col min="15894" max="15894" width="9.140625" style="4"/>
    <col min="15895" max="15895" width="12.5703125" style="4" bestFit="1" customWidth="1"/>
    <col min="15896" max="15896" width="10.5703125" style="4" bestFit="1" customWidth="1"/>
    <col min="15897" max="15899" width="9.140625" style="4"/>
    <col min="15900" max="15900" width="10.5703125" style="4" bestFit="1" customWidth="1"/>
    <col min="15901" max="15901" width="11.42578125" style="4" bestFit="1" customWidth="1"/>
    <col min="15902" max="15902" width="8.140625" style="4" bestFit="1" customWidth="1"/>
    <col min="15903" max="15903" width="14.42578125" style="4" bestFit="1" customWidth="1"/>
    <col min="15904" max="15904" width="11.7109375" style="4" bestFit="1" customWidth="1"/>
    <col min="15905" max="15905" width="23" style="4" bestFit="1" customWidth="1"/>
    <col min="15906" max="15906" width="25" style="4" bestFit="1" customWidth="1"/>
    <col min="15907" max="15907" width="12.85546875" style="4" bestFit="1" customWidth="1"/>
    <col min="15908" max="15908" width="14" style="4" bestFit="1" customWidth="1"/>
    <col min="15909" max="15909" width="20.28515625" style="4" bestFit="1" customWidth="1"/>
    <col min="15910" max="15910" width="9.5703125" style="4" bestFit="1" customWidth="1"/>
    <col min="15911" max="16129" width="9.140625" style="4"/>
    <col min="16130" max="16130" width="14.7109375" style="4" customWidth="1"/>
    <col min="16131" max="16131" width="15.140625" style="4" customWidth="1"/>
    <col min="16132" max="16132" width="12" style="4" customWidth="1"/>
    <col min="16133" max="16133" width="11.5703125" style="4" customWidth="1"/>
    <col min="16134" max="16134" width="11.85546875" style="4" customWidth="1"/>
    <col min="16135" max="16135" width="9.140625" style="4"/>
    <col min="16136" max="16136" width="8" style="4" customWidth="1"/>
    <col min="16137" max="16137" width="9" style="4" customWidth="1"/>
    <col min="16138" max="16138" width="12.28515625" style="4" customWidth="1"/>
    <col min="16139" max="16140" width="13.85546875" style="4" customWidth="1"/>
    <col min="16141" max="16141" width="44.42578125" style="4" customWidth="1"/>
    <col min="16142" max="16143" width="9.140625" style="4"/>
    <col min="16144" max="16144" width="9.28515625" style="4" customWidth="1"/>
    <col min="16145" max="16146" width="9.140625" style="4"/>
    <col min="16147" max="16147" width="9.5703125" style="4" bestFit="1" customWidth="1"/>
    <col min="16148" max="16148" width="9.140625" style="4"/>
    <col min="16149" max="16149" width="10" style="4" bestFit="1" customWidth="1"/>
    <col min="16150" max="16150" width="9.140625" style="4"/>
    <col min="16151" max="16151" width="12.5703125" style="4" bestFit="1" customWidth="1"/>
    <col min="16152" max="16152" width="10.5703125" style="4" bestFit="1" customWidth="1"/>
    <col min="16153" max="16155" width="9.140625" style="4"/>
    <col min="16156" max="16156" width="10.5703125" style="4" bestFit="1" customWidth="1"/>
    <col min="16157" max="16157" width="11.42578125" style="4" bestFit="1" customWidth="1"/>
    <col min="16158" max="16158" width="8.140625" style="4" bestFit="1" customWidth="1"/>
    <col min="16159" max="16159" width="14.42578125" style="4" bestFit="1" customWidth="1"/>
    <col min="16160" max="16160" width="11.7109375" style="4" bestFit="1" customWidth="1"/>
    <col min="16161" max="16161" width="23" style="4" bestFit="1" customWidth="1"/>
    <col min="16162" max="16162" width="25" style="4" bestFit="1" customWidth="1"/>
    <col min="16163" max="16163" width="12.85546875" style="4" bestFit="1" customWidth="1"/>
    <col min="16164" max="16164" width="14" style="4" bestFit="1" customWidth="1"/>
    <col min="16165" max="16165" width="20.28515625" style="4" bestFit="1" customWidth="1"/>
    <col min="16166" max="16166" width="9.5703125" style="4" bestFit="1" customWidth="1"/>
    <col min="16167" max="16384" width="9.140625" style="4"/>
  </cols>
  <sheetData>
    <row r="1" spans="1:40" ht="15.75" thickBot="1" x14ac:dyDescent="0.3">
      <c r="A1" s="2"/>
      <c r="B1" s="1" t="s">
        <v>0</v>
      </c>
      <c r="C1" s="54" t="s">
        <v>63</v>
      </c>
      <c r="D1" s="54"/>
    </row>
    <row r="2" spans="1:40" ht="15.75" thickBot="1" x14ac:dyDescent="0.3">
      <c r="B2" s="1" t="s">
        <v>1</v>
      </c>
      <c r="C2" s="54" t="s">
        <v>62</v>
      </c>
      <c r="D2" s="54"/>
      <c r="E2"/>
      <c r="F2" s="46"/>
      <c r="G2" s="3"/>
      <c r="K2" s="32" t="s">
        <v>47</v>
      </c>
      <c r="L2" s="36" t="s">
        <v>48</v>
      </c>
      <c r="M2" s="31" t="s">
        <v>21</v>
      </c>
      <c r="O2" s="52"/>
      <c r="P2" s="52"/>
      <c r="Q2" s="52"/>
      <c r="W2" s="5"/>
      <c r="AN2" s="4"/>
    </row>
    <row r="3" spans="1:40" ht="15.75" thickBot="1" x14ac:dyDescent="0.3">
      <c r="B3" s="1" t="s">
        <v>2</v>
      </c>
      <c r="C3" s="54" t="s">
        <v>52</v>
      </c>
      <c r="D3" s="54"/>
      <c r="E3"/>
      <c r="F3" s="47" t="s">
        <v>50</v>
      </c>
      <c r="K3" s="33" t="s">
        <v>16</v>
      </c>
      <c r="L3" s="37">
        <v>111</v>
      </c>
      <c r="M3" s="29" t="s">
        <v>68</v>
      </c>
      <c r="O3" s="51"/>
      <c r="P3" s="51"/>
      <c r="W3" s="5"/>
      <c r="AN3" s="4"/>
    </row>
    <row r="4" spans="1:40" x14ac:dyDescent="0.25">
      <c r="B4" s="1" t="s">
        <v>3</v>
      </c>
      <c r="C4" s="54" t="s">
        <v>53</v>
      </c>
      <c r="D4" s="54"/>
      <c r="E4" s="3"/>
      <c r="F4" s="46"/>
      <c r="K4" s="33" t="s">
        <v>46</v>
      </c>
      <c r="L4" s="38">
        <v>3</v>
      </c>
      <c r="M4" s="29" t="s">
        <v>68</v>
      </c>
      <c r="O4" s="51"/>
      <c r="P4" s="51"/>
      <c r="Q4" s="3"/>
      <c r="W4" s="5"/>
      <c r="AN4" s="4"/>
    </row>
    <row r="5" spans="1:40" x14ac:dyDescent="0.25">
      <c r="B5" s="1" t="s">
        <v>17</v>
      </c>
      <c r="C5" s="54" t="s">
        <v>57</v>
      </c>
      <c r="D5" s="54"/>
      <c r="E5" s="6"/>
      <c r="F5" s="7"/>
      <c r="K5" s="33" t="s">
        <v>33</v>
      </c>
      <c r="L5" s="37">
        <v>114</v>
      </c>
      <c r="M5" s="29"/>
      <c r="O5" s="51"/>
      <c r="P5" s="51"/>
      <c r="Q5" s="5"/>
      <c r="W5" s="5"/>
      <c r="AN5" s="4"/>
    </row>
    <row r="6" spans="1:40" x14ac:dyDescent="0.25">
      <c r="B6" s="1" t="s">
        <v>4</v>
      </c>
      <c r="C6" s="56">
        <v>45897</v>
      </c>
      <c r="D6" s="56"/>
      <c r="E6" s="6"/>
      <c r="F6" s="7"/>
      <c r="G6" s="7"/>
      <c r="K6" s="33" t="s">
        <v>40</v>
      </c>
      <c r="L6" s="40"/>
      <c r="M6" s="29"/>
      <c r="O6" s="51"/>
      <c r="P6" s="51"/>
      <c r="Q6" s="5"/>
      <c r="W6" s="5"/>
      <c r="AN6" s="4"/>
    </row>
    <row r="7" spans="1:40" ht="15.75" thickBot="1" x14ac:dyDescent="0.3">
      <c r="B7" s="1" t="s">
        <v>5</v>
      </c>
      <c r="C7" s="54" t="s">
        <v>57</v>
      </c>
      <c r="D7" s="54"/>
      <c r="E7" s="3"/>
      <c r="G7" s="3"/>
      <c r="K7" s="33" t="s">
        <v>44</v>
      </c>
      <c r="L7" s="40"/>
      <c r="M7" s="29"/>
      <c r="O7" s="51"/>
      <c r="P7" s="51"/>
      <c r="Q7" s="5"/>
      <c r="W7" s="5"/>
      <c r="AN7" s="4"/>
    </row>
    <row r="8" spans="1:40" ht="15.75" thickBot="1" x14ac:dyDescent="0.3">
      <c r="B8" s="1" t="s">
        <v>49</v>
      </c>
      <c r="C8" s="57" t="s">
        <v>54</v>
      </c>
      <c r="D8" s="57"/>
      <c r="E8"/>
      <c r="F8" s="58" t="s">
        <v>51</v>
      </c>
      <c r="G8" s="59"/>
      <c r="H8" s="59"/>
      <c r="I8" s="60"/>
      <c r="K8" s="33" t="s">
        <v>45</v>
      </c>
      <c r="L8" s="40"/>
      <c r="M8" s="29"/>
      <c r="O8" s="53"/>
      <c r="P8" s="53"/>
      <c r="Q8" s="3"/>
      <c r="W8" s="5"/>
      <c r="AN8" s="4"/>
    </row>
    <row r="9" spans="1:40" x14ac:dyDescent="0.25">
      <c r="B9" s="1" t="s">
        <v>6</v>
      </c>
      <c r="C9" s="70" t="s">
        <v>71</v>
      </c>
      <c r="D9" s="70"/>
      <c r="E9" s="3"/>
      <c r="F9" s="61" t="s">
        <v>69</v>
      </c>
      <c r="G9" s="62"/>
      <c r="H9" s="62"/>
      <c r="I9" s="63"/>
      <c r="K9" s="34" t="s">
        <v>43</v>
      </c>
      <c r="L9" s="39"/>
      <c r="M9" s="29"/>
      <c r="O9" s="51"/>
      <c r="P9" s="51"/>
      <c r="Q9" s="5"/>
      <c r="W9" s="5"/>
      <c r="AN9" s="4"/>
    </row>
    <row r="10" spans="1:40" x14ac:dyDescent="0.25">
      <c r="E10" s="3"/>
      <c r="F10" s="64"/>
      <c r="G10" s="65"/>
      <c r="H10" s="65"/>
      <c r="I10" s="66"/>
      <c r="K10" s="33" t="s">
        <v>41</v>
      </c>
      <c r="L10" s="40"/>
      <c r="M10" s="29"/>
      <c r="O10" s="51"/>
      <c r="P10" s="51"/>
      <c r="Q10" s="3"/>
      <c r="W10" s="5"/>
      <c r="AN10" s="4"/>
    </row>
    <row r="11" spans="1:40" ht="15.75" thickBot="1" x14ac:dyDescent="0.3">
      <c r="D11" s="41"/>
      <c r="E11" s="3"/>
      <c r="F11" s="67"/>
      <c r="G11" s="68"/>
      <c r="H11" s="68"/>
      <c r="I11" s="69"/>
      <c r="K11" s="35" t="s">
        <v>42</v>
      </c>
      <c r="L11" s="48">
        <v>114</v>
      </c>
      <c r="M11" s="30"/>
      <c r="W11" s="5"/>
      <c r="AN11" s="4"/>
    </row>
    <row r="13" spans="1:40" ht="15.75" x14ac:dyDescent="0.25">
      <c r="V13" s="55" t="s">
        <v>18</v>
      </c>
      <c r="W13" s="55"/>
      <c r="X13" s="49" t="s">
        <v>19</v>
      </c>
      <c r="Y13" s="49"/>
      <c r="Z13" s="49"/>
    </row>
    <row r="14" spans="1:40" ht="20.100000000000001" customHeight="1" x14ac:dyDescent="0.25">
      <c r="A14" s="8" t="s">
        <v>12</v>
      </c>
      <c r="B14" s="8" t="s">
        <v>13</v>
      </c>
      <c r="C14" s="8" t="s">
        <v>14</v>
      </c>
      <c r="D14" s="8" t="s">
        <v>7</v>
      </c>
      <c r="E14" s="8" t="s">
        <v>8</v>
      </c>
      <c r="F14" s="8" t="s">
        <v>9</v>
      </c>
      <c r="G14" s="8" t="s">
        <v>10</v>
      </c>
      <c r="H14" s="8" t="s">
        <v>15</v>
      </c>
      <c r="I14" s="8" t="s">
        <v>11</v>
      </c>
      <c r="J14" s="8" t="s">
        <v>20</v>
      </c>
      <c r="K14" s="28"/>
      <c r="L14" s="8" t="s">
        <v>16</v>
      </c>
      <c r="M14" s="8" t="s">
        <v>21</v>
      </c>
      <c r="O14" s="9" t="s">
        <v>22</v>
      </c>
      <c r="P14" s="10" t="s">
        <v>23</v>
      </c>
      <c r="R14" s="11" t="s">
        <v>23</v>
      </c>
      <c r="S14" s="11" t="s">
        <v>24</v>
      </c>
      <c r="T14" s="11" t="s">
        <v>25</v>
      </c>
      <c r="U14" s="11"/>
      <c r="V14" s="11" t="s">
        <v>26</v>
      </c>
      <c r="W14" s="11" t="s">
        <v>27</v>
      </c>
      <c r="X14" s="11" t="s">
        <v>28</v>
      </c>
      <c r="Y14" s="11" t="s">
        <v>29</v>
      </c>
      <c r="Z14" s="11" t="s">
        <v>30</v>
      </c>
      <c r="AA14" s="11"/>
      <c r="AB14" s="11" t="s">
        <v>31</v>
      </c>
      <c r="AC14" s="11" t="s">
        <v>32</v>
      </c>
      <c r="AD14" s="11" t="s">
        <v>16</v>
      </c>
      <c r="AE14" s="11" t="s">
        <v>33</v>
      </c>
      <c r="AF14" s="11" t="s">
        <v>34</v>
      </c>
      <c r="AG14" s="11" t="s">
        <v>35</v>
      </c>
      <c r="AH14" s="11" t="s">
        <v>36</v>
      </c>
      <c r="AI14" s="11" t="s">
        <v>37</v>
      </c>
      <c r="AJ14" s="11" t="s">
        <v>38</v>
      </c>
      <c r="AK14" s="11" t="s">
        <v>39</v>
      </c>
    </row>
    <row r="15" spans="1:40" ht="20.100000000000001" customHeight="1" x14ac:dyDescent="0.25">
      <c r="A15" s="12">
        <v>1</v>
      </c>
      <c r="B15" s="12">
        <v>94004</v>
      </c>
      <c r="C15" s="12" t="s">
        <v>64</v>
      </c>
      <c r="D15" s="43">
        <v>109</v>
      </c>
      <c r="E15" s="13"/>
      <c r="F15" s="42" t="s">
        <v>55</v>
      </c>
      <c r="G15" s="13">
        <v>1</v>
      </c>
      <c r="H15" s="44">
        <v>84.375</v>
      </c>
      <c r="I15" s="12" t="s">
        <v>30</v>
      </c>
      <c r="J15" s="14">
        <f>IF(G15&gt;0,T15,"")</f>
        <v>20</v>
      </c>
      <c r="K15" s="15"/>
      <c r="L15" s="45" t="s">
        <v>66</v>
      </c>
      <c r="M15" s="12" t="s">
        <v>65</v>
      </c>
      <c r="N15" s="5"/>
      <c r="O15" s="16">
        <v>2</v>
      </c>
      <c r="P15" s="4">
        <f t="shared" ref="P15:P46" si="0">((ROUNDUP((((H15+12)*O15)/54),0))*5)</f>
        <v>20</v>
      </c>
      <c r="R15" s="4">
        <f t="shared" ref="R15:R46" si="1">(FLOOR((CEILING(H15/12,1))*2.5,1))</f>
        <v>20</v>
      </c>
      <c r="S15" s="4">
        <f t="shared" ref="S15:S78" si="2">IF(I15="Split",J15*2,J15)</f>
        <v>20</v>
      </c>
      <c r="T15" s="4">
        <f t="shared" ref="T15:T46" si="3">IF(I15="Split",EVEN(R15), R15)</f>
        <v>20</v>
      </c>
      <c r="V15" s="17"/>
      <c r="W15" s="18"/>
      <c r="X15" s="5">
        <f t="shared" ref="X15:X78" si="4">IF(I15="Split","Split",)</f>
        <v>0</v>
      </c>
      <c r="Y15" s="5">
        <f t="shared" ref="Y15:Y78" si="5">IF(I15="Left","Left",)</f>
        <v>0</v>
      </c>
      <c r="Z15" s="5" t="str">
        <f t="shared" ref="Z15:Z78" si="6">IF(I15="Right","Right",)</f>
        <v>Right</v>
      </c>
      <c r="AB15" s="19">
        <f t="shared" ref="AB15:AB78" si="7">IF(OR(X15="Split",Y15="Left"),1,0)</f>
        <v>0</v>
      </c>
      <c r="AC15" s="19">
        <f t="shared" ref="AC15:AC78" si="8">IF(OR(X15="Split",Z15="Right"),1,0)</f>
        <v>1</v>
      </c>
      <c r="AD15" s="19">
        <f t="shared" ref="AD15:AD78" si="9">IF(I15="Split",2,1)</f>
        <v>1</v>
      </c>
      <c r="AE15" s="19">
        <f t="shared" ref="AE15:AE78" si="10">AD15</f>
        <v>1</v>
      </c>
      <c r="AF15" s="20">
        <f t="shared" ref="AF15:AF78" si="11">AD15</f>
        <v>1</v>
      </c>
      <c r="AG15" s="19">
        <f t="shared" ref="AG15:AG78" si="12">IF(V15="Front",2,0)</f>
        <v>0</v>
      </c>
      <c r="AH15" s="19">
        <f>IF(V15="Front",0,IF(AND(AI15=1,AJ15=1),0,1))</f>
        <v>1</v>
      </c>
      <c r="AI15" s="20">
        <f>IF(V15="Front",0,IF(OR(I15="Split",I15="Left"),1,0))</f>
        <v>0</v>
      </c>
      <c r="AJ15" s="21">
        <f>IF(V15="Front",0,IF(OR(I15="Split",I15="Right"),1,0))</f>
        <v>1</v>
      </c>
      <c r="AK15" s="22">
        <f t="shared" ref="AK15:AK78" si="13">IF(H15/20&lt;=2,2,ROUND(H15/20,0))</f>
        <v>4</v>
      </c>
      <c r="AL15" s="23">
        <f t="shared" ref="AL15:AL78" si="14">H15/20</f>
        <v>4.21875</v>
      </c>
    </row>
    <row r="16" spans="1:40" ht="20.100000000000001" customHeight="1" x14ac:dyDescent="0.25">
      <c r="A16" s="12">
        <v>2</v>
      </c>
      <c r="B16" s="12">
        <v>94004</v>
      </c>
      <c r="C16" s="12" t="s">
        <v>64</v>
      </c>
      <c r="D16" s="43">
        <v>117</v>
      </c>
      <c r="E16" s="13"/>
      <c r="F16" s="42" t="s">
        <v>55</v>
      </c>
      <c r="G16" s="13">
        <v>1</v>
      </c>
      <c r="H16" s="44">
        <v>86</v>
      </c>
      <c r="I16" s="12" t="s">
        <v>30</v>
      </c>
      <c r="J16" s="14">
        <f t="shared" ref="J16:J79" si="15">IF(G16&gt;0,T16,"")</f>
        <v>20</v>
      </c>
      <c r="K16" s="15"/>
      <c r="L16" s="45" t="s">
        <v>66</v>
      </c>
      <c r="M16" s="12" t="s">
        <v>65</v>
      </c>
      <c r="N16" s="5"/>
      <c r="O16" s="16">
        <v>2</v>
      </c>
      <c r="P16" s="4">
        <f t="shared" si="0"/>
        <v>20</v>
      </c>
      <c r="R16" s="4">
        <f t="shared" si="1"/>
        <v>20</v>
      </c>
      <c r="S16" s="4">
        <f t="shared" si="2"/>
        <v>20</v>
      </c>
      <c r="T16" s="4">
        <f t="shared" si="3"/>
        <v>20</v>
      </c>
      <c r="V16" s="17"/>
      <c r="W16" s="18"/>
      <c r="X16" s="5">
        <f t="shared" si="4"/>
        <v>0</v>
      </c>
      <c r="Y16" s="5">
        <f t="shared" si="5"/>
        <v>0</v>
      </c>
      <c r="Z16" s="5" t="str">
        <f t="shared" si="6"/>
        <v>Right</v>
      </c>
      <c r="AB16" s="23">
        <f t="shared" si="7"/>
        <v>0</v>
      </c>
      <c r="AC16" s="23">
        <f t="shared" si="8"/>
        <v>1</v>
      </c>
      <c r="AD16" s="23">
        <f t="shared" si="9"/>
        <v>1</v>
      </c>
      <c r="AE16" s="23">
        <f t="shared" si="10"/>
        <v>1</v>
      </c>
      <c r="AF16" s="24">
        <f t="shared" si="11"/>
        <v>1</v>
      </c>
      <c r="AG16" s="23">
        <f t="shared" si="12"/>
        <v>0</v>
      </c>
      <c r="AH16" s="23">
        <f t="shared" ref="AH16:AH79" si="16">IF(V16="Front",0,IF(AND(AI16=1,AJ16=1),0,1))</f>
        <v>1</v>
      </c>
      <c r="AI16" s="24">
        <f t="shared" ref="AI16:AI79" si="17">IF(V16="Front",0,IF(OR(I16="Split",I16="Left"),1,0))</f>
        <v>0</v>
      </c>
      <c r="AJ16" s="25">
        <f t="shared" ref="AJ16:AJ79" si="18">IF(V16="Front",0,IF(OR(I16="Split",I16="Right"),1,0))</f>
        <v>1</v>
      </c>
      <c r="AK16" s="26">
        <f t="shared" si="13"/>
        <v>4</v>
      </c>
      <c r="AL16" s="23">
        <f t="shared" si="14"/>
        <v>4.3</v>
      </c>
    </row>
    <row r="17" spans="1:38" ht="20.100000000000001" customHeight="1" x14ac:dyDescent="0.25">
      <c r="A17" s="12">
        <v>3</v>
      </c>
      <c r="B17" s="12">
        <v>94004</v>
      </c>
      <c r="C17" s="12" t="s">
        <v>64</v>
      </c>
      <c r="D17" s="43">
        <v>120</v>
      </c>
      <c r="E17" s="13"/>
      <c r="F17" s="42" t="s">
        <v>55</v>
      </c>
      <c r="G17" s="13">
        <v>1</v>
      </c>
      <c r="H17" s="44">
        <v>84.375</v>
      </c>
      <c r="I17" s="12" t="s">
        <v>30</v>
      </c>
      <c r="J17" s="14">
        <f t="shared" si="15"/>
        <v>20</v>
      </c>
      <c r="K17" s="15"/>
      <c r="L17" s="45" t="s">
        <v>66</v>
      </c>
      <c r="M17" s="12" t="s">
        <v>65</v>
      </c>
      <c r="N17" s="5"/>
      <c r="O17" s="16">
        <v>2</v>
      </c>
      <c r="P17" s="4">
        <f t="shared" si="0"/>
        <v>20</v>
      </c>
      <c r="R17" s="4">
        <f t="shared" si="1"/>
        <v>20</v>
      </c>
      <c r="S17" s="4">
        <f t="shared" si="2"/>
        <v>20</v>
      </c>
      <c r="T17" s="4">
        <f t="shared" si="3"/>
        <v>20</v>
      </c>
      <c r="V17" s="17"/>
      <c r="W17" s="18"/>
      <c r="X17" s="5">
        <f t="shared" si="4"/>
        <v>0</v>
      </c>
      <c r="Y17" s="5">
        <f t="shared" si="5"/>
        <v>0</v>
      </c>
      <c r="Z17" s="5" t="str">
        <f t="shared" si="6"/>
        <v>Right</v>
      </c>
      <c r="AB17" s="23">
        <f t="shared" si="7"/>
        <v>0</v>
      </c>
      <c r="AC17" s="23">
        <f t="shared" si="8"/>
        <v>1</v>
      </c>
      <c r="AD17" s="23">
        <f t="shared" si="9"/>
        <v>1</v>
      </c>
      <c r="AE17" s="23">
        <f t="shared" si="10"/>
        <v>1</v>
      </c>
      <c r="AF17" s="24">
        <f t="shared" si="11"/>
        <v>1</v>
      </c>
      <c r="AG17" s="23">
        <f t="shared" si="12"/>
        <v>0</v>
      </c>
      <c r="AH17" s="23">
        <f t="shared" si="16"/>
        <v>1</v>
      </c>
      <c r="AI17" s="24">
        <f t="shared" si="17"/>
        <v>0</v>
      </c>
      <c r="AJ17" s="25">
        <f t="shared" si="18"/>
        <v>1</v>
      </c>
      <c r="AK17" s="26">
        <f t="shared" si="13"/>
        <v>4</v>
      </c>
      <c r="AL17" s="23">
        <f t="shared" si="14"/>
        <v>4.21875</v>
      </c>
    </row>
    <row r="18" spans="1:38" ht="20.100000000000001" customHeight="1" x14ac:dyDescent="0.25">
      <c r="A18" s="12">
        <v>4</v>
      </c>
      <c r="B18" s="12">
        <v>94004</v>
      </c>
      <c r="C18" s="12" t="s">
        <v>64</v>
      </c>
      <c r="D18" s="43">
        <v>124</v>
      </c>
      <c r="E18" s="13"/>
      <c r="F18" s="42" t="s">
        <v>55</v>
      </c>
      <c r="G18" s="13">
        <v>1</v>
      </c>
      <c r="H18" s="44">
        <v>84.375</v>
      </c>
      <c r="I18" s="12" t="s">
        <v>30</v>
      </c>
      <c r="J18" s="14">
        <f t="shared" si="15"/>
        <v>20</v>
      </c>
      <c r="K18" s="15"/>
      <c r="L18" s="45" t="s">
        <v>66</v>
      </c>
      <c r="M18" s="12" t="s">
        <v>65</v>
      </c>
      <c r="N18" s="5"/>
      <c r="O18" s="16">
        <v>2</v>
      </c>
      <c r="P18" s="4">
        <f t="shared" si="0"/>
        <v>20</v>
      </c>
      <c r="R18" s="4">
        <f t="shared" si="1"/>
        <v>20</v>
      </c>
      <c r="S18" s="4">
        <f t="shared" si="2"/>
        <v>20</v>
      </c>
      <c r="T18" s="4">
        <f t="shared" si="3"/>
        <v>20</v>
      </c>
      <c r="V18" s="17"/>
      <c r="W18" s="18"/>
      <c r="X18" s="5">
        <f t="shared" si="4"/>
        <v>0</v>
      </c>
      <c r="Y18" s="5">
        <f t="shared" si="5"/>
        <v>0</v>
      </c>
      <c r="Z18" s="5" t="str">
        <f t="shared" si="6"/>
        <v>Right</v>
      </c>
      <c r="AB18" s="23">
        <f t="shared" si="7"/>
        <v>0</v>
      </c>
      <c r="AC18" s="23">
        <f t="shared" si="8"/>
        <v>1</v>
      </c>
      <c r="AD18" s="23">
        <f t="shared" si="9"/>
        <v>1</v>
      </c>
      <c r="AE18" s="23">
        <f t="shared" si="10"/>
        <v>1</v>
      </c>
      <c r="AF18" s="24">
        <f t="shared" si="11"/>
        <v>1</v>
      </c>
      <c r="AG18" s="23">
        <f t="shared" si="12"/>
        <v>0</v>
      </c>
      <c r="AH18" s="23">
        <f t="shared" si="16"/>
        <v>1</v>
      </c>
      <c r="AI18" s="24">
        <f t="shared" si="17"/>
        <v>0</v>
      </c>
      <c r="AJ18" s="25">
        <f t="shared" si="18"/>
        <v>1</v>
      </c>
      <c r="AK18" s="26">
        <f t="shared" si="13"/>
        <v>4</v>
      </c>
      <c r="AL18" s="23">
        <f t="shared" si="14"/>
        <v>4.21875</v>
      </c>
    </row>
    <row r="19" spans="1:38" ht="20.100000000000001" customHeight="1" x14ac:dyDescent="0.25">
      <c r="A19" s="12">
        <v>5</v>
      </c>
      <c r="B19" s="12">
        <v>94004</v>
      </c>
      <c r="C19" s="12" t="s">
        <v>64</v>
      </c>
      <c r="D19" s="43">
        <v>125</v>
      </c>
      <c r="E19" s="13"/>
      <c r="F19" s="42" t="s">
        <v>55</v>
      </c>
      <c r="G19" s="13">
        <v>1</v>
      </c>
      <c r="H19" s="44">
        <v>84.375</v>
      </c>
      <c r="I19" s="12" t="s">
        <v>30</v>
      </c>
      <c r="J19" s="14">
        <f t="shared" si="15"/>
        <v>20</v>
      </c>
      <c r="K19" s="15"/>
      <c r="L19" s="45" t="s">
        <v>66</v>
      </c>
      <c r="M19" s="12" t="s">
        <v>65</v>
      </c>
      <c r="N19" s="5"/>
      <c r="O19" s="16">
        <v>2</v>
      </c>
      <c r="P19" s="4">
        <f t="shared" si="0"/>
        <v>20</v>
      </c>
      <c r="R19" s="4">
        <f t="shared" si="1"/>
        <v>20</v>
      </c>
      <c r="S19" s="4">
        <f t="shared" si="2"/>
        <v>20</v>
      </c>
      <c r="T19" s="4">
        <f t="shared" si="3"/>
        <v>20</v>
      </c>
      <c r="V19" s="17"/>
      <c r="W19" s="18"/>
      <c r="X19" s="5">
        <f t="shared" si="4"/>
        <v>0</v>
      </c>
      <c r="Y19" s="5">
        <f t="shared" si="5"/>
        <v>0</v>
      </c>
      <c r="Z19" s="5" t="str">
        <f t="shared" si="6"/>
        <v>Right</v>
      </c>
      <c r="AB19" s="23">
        <f t="shared" si="7"/>
        <v>0</v>
      </c>
      <c r="AC19" s="23">
        <f t="shared" si="8"/>
        <v>1</v>
      </c>
      <c r="AD19" s="23">
        <f t="shared" si="9"/>
        <v>1</v>
      </c>
      <c r="AE19" s="23">
        <f t="shared" si="10"/>
        <v>1</v>
      </c>
      <c r="AF19" s="24">
        <f t="shared" si="11"/>
        <v>1</v>
      </c>
      <c r="AG19" s="23">
        <f t="shared" si="12"/>
        <v>0</v>
      </c>
      <c r="AH19" s="23">
        <f t="shared" si="16"/>
        <v>1</v>
      </c>
      <c r="AI19" s="24">
        <f t="shared" si="17"/>
        <v>0</v>
      </c>
      <c r="AJ19" s="25">
        <f t="shared" si="18"/>
        <v>1</v>
      </c>
      <c r="AK19" s="26">
        <f t="shared" si="13"/>
        <v>4</v>
      </c>
      <c r="AL19" s="23">
        <f t="shared" si="14"/>
        <v>4.21875</v>
      </c>
    </row>
    <row r="20" spans="1:38" ht="20.100000000000001" customHeight="1" x14ac:dyDescent="0.25">
      <c r="A20" s="12">
        <v>6</v>
      </c>
      <c r="B20" s="12">
        <v>94004</v>
      </c>
      <c r="C20" s="12" t="s">
        <v>64</v>
      </c>
      <c r="D20" s="43">
        <v>201</v>
      </c>
      <c r="E20" s="13"/>
      <c r="F20" s="42" t="s">
        <v>55</v>
      </c>
      <c r="G20" s="13">
        <v>1</v>
      </c>
      <c r="H20" s="44">
        <v>84.375</v>
      </c>
      <c r="I20" s="12" t="s">
        <v>30</v>
      </c>
      <c r="J20" s="14">
        <f t="shared" si="15"/>
        <v>20</v>
      </c>
      <c r="K20" s="15"/>
      <c r="L20" s="45" t="s">
        <v>66</v>
      </c>
      <c r="M20" s="12" t="s">
        <v>65</v>
      </c>
      <c r="N20" s="5"/>
      <c r="O20" s="16">
        <v>2</v>
      </c>
      <c r="P20" s="4">
        <f t="shared" si="0"/>
        <v>20</v>
      </c>
      <c r="R20" s="4">
        <f t="shared" si="1"/>
        <v>20</v>
      </c>
      <c r="S20" s="4">
        <f t="shared" si="2"/>
        <v>20</v>
      </c>
      <c r="T20" s="4">
        <f t="shared" si="3"/>
        <v>20</v>
      </c>
      <c r="V20" s="17"/>
      <c r="W20" s="18"/>
      <c r="X20" s="5">
        <f t="shared" si="4"/>
        <v>0</v>
      </c>
      <c r="Y20" s="5">
        <f t="shared" si="5"/>
        <v>0</v>
      </c>
      <c r="Z20" s="5" t="str">
        <f t="shared" si="6"/>
        <v>Right</v>
      </c>
      <c r="AB20" s="23">
        <f t="shared" si="7"/>
        <v>0</v>
      </c>
      <c r="AC20" s="23">
        <f t="shared" si="8"/>
        <v>1</v>
      </c>
      <c r="AD20" s="23">
        <f t="shared" si="9"/>
        <v>1</v>
      </c>
      <c r="AE20" s="23">
        <f t="shared" si="10"/>
        <v>1</v>
      </c>
      <c r="AF20" s="24">
        <f t="shared" si="11"/>
        <v>1</v>
      </c>
      <c r="AG20" s="23">
        <f t="shared" si="12"/>
        <v>0</v>
      </c>
      <c r="AH20" s="23">
        <f t="shared" si="16"/>
        <v>1</v>
      </c>
      <c r="AI20" s="24">
        <f t="shared" si="17"/>
        <v>0</v>
      </c>
      <c r="AJ20" s="25">
        <f t="shared" si="18"/>
        <v>1</v>
      </c>
      <c r="AK20" s="26">
        <f t="shared" si="13"/>
        <v>4</v>
      </c>
      <c r="AL20" s="23">
        <f t="shared" si="14"/>
        <v>4.21875</v>
      </c>
    </row>
    <row r="21" spans="1:38" ht="20.100000000000001" customHeight="1" x14ac:dyDescent="0.25">
      <c r="A21" s="12">
        <v>7</v>
      </c>
      <c r="B21" s="12">
        <v>94004</v>
      </c>
      <c r="C21" s="12" t="s">
        <v>64</v>
      </c>
      <c r="D21" s="43">
        <v>206</v>
      </c>
      <c r="E21" s="13"/>
      <c r="F21" s="42" t="s">
        <v>55</v>
      </c>
      <c r="G21" s="13">
        <v>1</v>
      </c>
      <c r="H21" s="44">
        <v>84.375</v>
      </c>
      <c r="I21" s="12" t="s">
        <v>30</v>
      </c>
      <c r="J21" s="14">
        <f t="shared" si="15"/>
        <v>20</v>
      </c>
      <c r="K21" s="15"/>
      <c r="L21" s="45" t="s">
        <v>66</v>
      </c>
      <c r="M21" s="12" t="s">
        <v>65</v>
      </c>
      <c r="N21" s="5"/>
      <c r="O21" s="16">
        <v>2</v>
      </c>
      <c r="P21" s="4">
        <f t="shared" si="0"/>
        <v>20</v>
      </c>
      <c r="R21" s="4">
        <f t="shared" si="1"/>
        <v>20</v>
      </c>
      <c r="S21" s="4">
        <f t="shared" si="2"/>
        <v>20</v>
      </c>
      <c r="T21" s="4">
        <f t="shared" si="3"/>
        <v>20</v>
      </c>
      <c r="V21" s="17"/>
      <c r="W21" s="18"/>
      <c r="X21" s="5">
        <f t="shared" si="4"/>
        <v>0</v>
      </c>
      <c r="Y21" s="5">
        <f t="shared" si="5"/>
        <v>0</v>
      </c>
      <c r="Z21" s="5" t="str">
        <f t="shared" si="6"/>
        <v>Right</v>
      </c>
      <c r="AB21" s="23">
        <f t="shared" si="7"/>
        <v>0</v>
      </c>
      <c r="AC21" s="23">
        <f t="shared" si="8"/>
        <v>1</v>
      </c>
      <c r="AD21" s="23">
        <f t="shared" si="9"/>
        <v>1</v>
      </c>
      <c r="AE21" s="23">
        <f t="shared" si="10"/>
        <v>1</v>
      </c>
      <c r="AF21" s="24">
        <f t="shared" si="11"/>
        <v>1</v>
      </c>
      <c r="AG21" s="23">
        <f t="shared" si="12"/>
        <v>0</v>
      </c>
      <c r="AH21" s="23">
        <f t="shared" si="16"/>
        <v>1</v>
      </c>
      <c r="AI21" s="24">
        <f t="shared" si="17"/>
        <v>0</v>
      </c>
      <c r="AJ21" s="25">
        <f t="shared" si="18"/>
        <v>1</v>
      </c>
      <c r="AK21" s="26">
        <f t="shared" si="13"/>
        <v>4</v>
      </c>
      <c r="AL21" s="23">
        <f t="shared" si="14"/>
        <v>4.21875</v>
      </c>
    </row>
    <row r="22" spans="1:38" ht="20.100000000000001" customHeight="1" x14ac:dyDescent="0.25">
      <c r="A22" s="12">
        <v>8</v>
      </c>
      <c r="B22" s="12">
        <v>94004</v>
      </c>
      <c r="C22" s="12" t="s">
        <v>64</v>
      </c>
      <c r="D22" s="43">
        <v>208</v>
      </c>
      <c r="E22" s="13"/>
      <c r="F22" s="42" t="s">
        <v>55</v>
      </c>
      <c r="G22" s="13">
        <v>1</v>
      </c>
      <c r="H22" s="44">
        <v>86</v>
      </c>
      <c r="I22" s="12" t="s">
        <v>30</v>
      </c>
      <c r="J22" s="14">
        <f t="shared" si="15"/>
        <v>20</v>
      </c>
      <c r="K22" s="15"/>
      <c r="L22" s="45" t="s">
        <v>66</v>
      </c>
      <c r="M22" s="12" t="s">
        <v>65</v>
      </c>
      <c r="N22" s="5"/>
      <c r="O22" s="16">
        <v>2</v>
      </c>
      <c r="P22" s="4">
        <f t="shared" si="0"/>
        <v>20</v>
      </c>
      <c r="R22" s="4">
        <f t="shared" si="1"/>
        <v>20</v>
      </c>
      <c r="S22" s="4">
        <f t="shared" si="2"/>
        <v>20</v>
      </c>
      <c r="T22" s="4">
        <f t="shared" si="3"/>
        <v>20</v>
      </c>
      <c r="V22" s="17"/>
      <c r="W22" s="18"/>
      <c r="X22" s="5">
        <f t="shared" si="4"/>
        <v>0</v>
      </c>
      <c r="Y22" s="5">
        <f t="shared" si="5"/>
        <v>0</v>
      </c>
      <c r="Z22" s="5" t="str">
        <f t="shared" si="6"/>
        <v>Right</v>
      </c>
      <c r="AB22" s="23">
        <f t="shared" si="7"/>
        <v>0</v>
      </c>
      <c r="AC22" s="23">
        <f t="shared" si="8"/>
        <v>1</v>
      </c>
      <c r="AD22" s="23">
        <f t="shared" si="9"/>
        <v>1</v>
      </c>
      <c r="AE22" s="23">
        <f t="shared" si="10"/>
        <v>1</v>
      </c>
      <c r="AF22" s="24">
        <f t="shared" si="11"/>
        <v>1</v>
      </c>
      <c r="AG22" s="23">
        <f t="shared" si="12"/>
        <v>0</v>
      </c>
      <c r="AH22" s="23">
        <f t="shared" si="16"/>
        <v>1</v>
      </c>
      <c r="AI22" s="24">
        <f t="shared" si="17"/>
        <v>0</v>
      </c>
      <c r="AJ22" s="25">
        <f t="shared" si="18"/>
        <v>1</v>
      </c>
      <c r="AK22" s="26">
        <f t="shared" si="13"/>
        <v>4</v>
      </c>
      <c r="AL22" s="23">
        <f t="shared" si="14"/>
        <v>4.3</v>
      </c>
    </row>
    <row r="23" spans="1:38" ht="20.100000000000001" customHeight="1" x14ac:dyDescent="0.25">
      <c r="A23" s="12">
        <v>9</v>
      </c>
      <c r="B23" s="12">
        <v>94004</v>
      </c>
      <c r="C23" s="12" t="s">
        <v>64</v>
      </c>
      <c r="D23" s="43">
        <v>211</v>
      </c>
      <c r="E23" s="13"/>
      <c r="F23" s="42" t="s">
        <v>55</v>
      </c>
      <c r="G23" s="13">
        <v>1</v>
      </c>
      <c r="H23" s="44">
        <v>84.375</v>
      </c>
      <c r="I23" s="12" t="s">
        <v>30</v>
      </c>
      <c r="J23" s="14">
        <f t="shared" si="15"/>
        <v>20</v>
      </c>
      <c r="K23" s="15"/>
      <c r="L23" s="45" t="s">
        <v>66</v>
      </c>
      <c r="M23" s="12" t="s">
        <v>65</v>
      </c>
      <c r="N23" s="5"/>
      <c r="O23" s="16">
        <v>2</v>
      </c>
      <c r="P23" s="4">
        <f t="shared" si="0"/>
        <v>20</v>
      </c>
      <c r="R23" s="4">
        <f t="shared" si="1"/>
        <v>20</v>
      </c>
      <c r="S23" s="4">
        <f t="shared" si="2"/>
        <v>20</v>
      </c>
      <c r="T23" s="4">
        <f t="shared" si="3"/>
        <v>20</v>
      </c>
      <c r="V23" s="17"/>
      <c r="W23" s="18"/>
      <c r="X23" s="5">
        <f t="shared" si="4"/>
        <v>0</v>
      </c>
      <c r="Y23" s="5">
        <f t="shared" si="5"/>
        <v>0</v>
      </c>
      <c r="Z23" s="5" t="str">
        <f t="shared" si="6"/>
        <v>Right</v>
      </c>
      <c r="AB23" s="23">
        <f t="shared" si="7"/>
        <v>0</v>
      </c>
      <c r="AC23" s="23">
        <f t="shared" si="8"/>
        <v>1</v>
      </c>
      <c r="AD23" s="23">
        <f t="shared" si="9"/>
        <v>1</v>
      </c>
      <c r="AE23" s="23">
        <f t="shared" si="10"/>
        <v>1</v>
      </c>
      <c r="AF23" s="24">
        <f t="shared" si="11"/>
        <v>1</v>
      </c>
      <c r="AG23" s="23">
        <f t="shared" si="12"/>
        <v>0</v>
      </c>
      <c r="AH23" s="23">
        <f t="shared" si="16"/>
        <v>1</v>
      </c>
      <c r="AI23" s="24">
        <f t="shared" si="17"/>
        <v>0</v>
      </c>
      <c r="AJ23" s="25">
        <f t="shared" si="18"/>
        <v>1</v>
      </c>
      <c r="AK23" s="26">
        <f t="shared" si="13"/>
        <v>4</v>
      </c>
      <c r="AL23" s="23">
        <f t="shared" si="14"/>
        <v>4.21875</v>
      </c>
    </row>
    <row r="24" spans="1:38" ht="19.5" customHeight="1" x14ac:dyDescent="0.25">
      <c r="A24" s="12">
        <v>10</v>
      </c>
      <c r="B24" s="12">
        <v>94004</v>
      </c>
      <c r="C24" s="12" t="s">
        <v>64</v>
      </c>
      <c r="D24" s="43">
        <v>209</v>
      </c>
      <c r="E24" s="13"/>
      <c r="F24" s="42" t="s">
        <v>55</v>
      </c>
      <c r="G24" s="13">
        <v>1</v>
      </c>
      <c r="H24" s="44">
        <v>84.375</v>
      </c>
      <c r="I24" s="12" t="s">
        <v>30</v>
      </c>
      <c r="J24" s="14">
        <f t="shared" si="15"/>
        <v>20</v>
      </c>
      <c r="K24" s="15"/>
      <c r="L24" s="45" t="s">
        <v>66</v>
      </c>
      <c r="M24" s="12" t="s">
        <v>65</v>
      </c>
      <c r="N24" s="5"/>
      <c r="O24" s="16">
        <v>2</v>
      </c>
      <c r="P24" s="4">
        <f t="shared" si="0"/>
        <v>20</v>
      </c>
      <c r="R24" s="4">
        <f t="shared" si="1"/>
        <v>20</v>
      </c>
      <c r="S24" s="4">
        <f t="shared" si="2"/>
        <v>20</v>
      </c>
      <c r="T24" s="4">
        <f t="shared" si="3"/>
        <v>20</v>
      </c>
      <c r="V24" s="17"/>
      <c r="W24" s="18"/>
      <c r="X24" s="5">
        <f t="shared" si="4"/>
        <v>0</v>
      </c>
      <c r="Y24" s="5">
        <f t="shared" si="5"/>
        <v>0</v>
      </c>
      <c r="Z24" s="5" t="str">
        <f t="shared" si="6"/>
        <v>Right</v>
      </c>
      <c r="AB24" s="23">
        <f t="shared" si="7"/>
        <v>0</v>
      </c>
      <c r="AC24" s="23">
        <f t="shared" si="8"/>
        <v>1</v>
      </c>
      <c r="AD24" s="23">
        <f t="shared" si="9"/>
        <v>1</v>
      </c>
      <c r="AE24" s="23">
        <f t="shared" si="10"/>
        <v>1</v>
      </c>
      <c r="AF24" s="24">
        <f t="shared" si="11"/>
        <v>1</v>
      </c>
      <c r="AG24" s="23">
        <f t="shared" si="12"/>
        <v>0</v>
      </c>
      <c r="AH24" s="23">
        <f t="shared" si="16"/>
        <v>1</v>
      </c>
      <c r="AI24" s="24">
        <f t="shared" si="17"/>
        <v>0</v>
      </c>
      <c r="AJ24" s="25">
        <f t="shared" si="18"/>
        <v>1</v>
      </c>
      <c r="AK24" s="26">
        <f t="shared" si="13"/>
        <v>4</v>
      </c>
      <c r="AL24" s="23">
        <f t="shared" si="14"/>
        <v>4.21875</v>
      </c>
    </row>
    <row r="25" spans="1:38" ht="19.5" customHeight="1" x14ac:dyDescent="0.25">
      <c r="A25" s="12">
        <v>11</v>
      </c>
      <c r="B25" s="12">
        <v>94004</v>
      </c>
      <c r="C25" s="12" t="s">
        <v>64</v>
      </c>
      <c r="D25" s="43">
        <v>220</v>
      </c>
      <c r="E25" s="13"/>
      <c r="F25" s="42" t="s">
        <v>55</v>
      </c>
      <c r="G25" s="13">
        <v>1</v>
      </c>
      <c r="H25" s="44">
        <v>84.375</v>
      </c>
      <c r="I25" s="12" t="s">
        <v>30</v>
      </c>
      <c r="J25" s="14">
        <f t="shared" si="15"/>
        <v>20</v>
      </c>
      <c r="K25" s="15"/>
      <c r="L25" s="45" t="s">
        <v>66</v>
      </c>
      <c r="M25" s="12" t="s">
        <v>65</v>
      </c>
      <c r="N25" s="5"/>
      <c r="O25" s="16">
        <v>2</v>
      </c>
      <c r="P25" s="4">
        <f t="shared" si="0"/>
        <v>20</v>
      </c>
      <c r="R25" s="4">
        <f t="shared" si="1"/>
        <v>20</v>
      </c>
      <c r="S25" s="4">
        <f t="shared" si="2"/>
        <v>20</v>
      </c>
      <c r="T25" s="4">
        <f t="shared" si="3"/>
        <v>20</v>
      </c>
      <c r="V25" s="17"/>
      <c r="W25" s="18"/>
      <c r="X25" s="5">
        <f t="shared" si="4"/>
        <v>0</v>
      </c>
      <c r="Y25" s="5">
        <f t="shared" si="5"/>
        <v>0</v>
      </c>
      <c r="Z25" s="5" t="str">
        <f t="shared" si="6"/>
        <v>Right</v>
      </c>
      <c r="AB25" s="23">
        <f t="shared" si="7"/>
        <v>0</v>
      </c>
      <c r="AC25" s="23">
        <f t="shared" si="8"/>
        <v>1</v>
      </c>
      <c r="AD25" s="23">
        <f t="shared" si="9"/>
        <v>1</v>
      </c>
      <c r="AE25" s="23">
        <f t="shared" si="10"/>
        <v>1</v>
      </c>
      <c r="AF25" s="24">
        <f t="shared" si="11"/>
        <v>1</v>
      </c>
      <c r="AG25" s="23">
        <f t="shared" si="12"/>
        <v>0</v>
      </c>
      <c r="AH25" s="23">
        <f t="shared" si="16"/>
        <v>1</v>
      </c>
      <c r="AI25" s="24">
        <f t="shared" si="17"/>
        <v>0</v>
      </c>
      <c r="AJ25" s="25">
        <f t="shared" si="18"/>
        <v>1</v>
      </c>
      <c r="AK25" s="26">
        <f t="shared" si="13"/>
        <v>4</v>
      </c>
      <c r="AL25" s="23">
        <f t="shared" si="14"/>
        <v>4.21875</v>
      </c>
    </row>
    <row r="26" spans="1:38" ht="19.5" customHeight="1" x14ac:dyDescent="0.25">
      <c r="A26" s="12">
        <v>12</v>
      </c>
      <c r="B26" s="12">
        <v>94004</v>
      </c>
      <c r="C26" s="12" t="s">
        <v>64</v>
      </c>
      <c r="D26" s="43">
        <v>223</v>
      </c>
      <c r="E26" s="13"/>
      <c r="F26" s="42" t="s">
        <v>55</v>
      </c>
      <c r="G26" s="13">
        <v>1</v>
      </c>
      <c r="H26" s="44">
        <v>84.375</v>
      </c>
      <c r="I26" s="12" t="s">
        <v>30</v>
      </c>
      <c r="J26" s="14">
        <f t="shared" si="15"/>
        <v>20</v>
      </c>
      <c r="K26" s="15"/>
      <c r="L26" s="45" t="s">
        <v>66</v>
      </c>
      <c r="M26" s="12" t="s">
        <v>65</v>
      </c>
      <c r="N26" s="5"/>
      <c r="O26" s="16">
        <v>2</v>
      </c>
      <c r="P26" s="4">
        <f t="shared" si="0"/>
        <v>20</v>
      </c>
      <c r="R26" s="4">
        <f t="shared" si="1"/>
        <v>20</v>
      </c>
      <c r="S26" s="4">
        <f t="shared" si="2"/>
        <v>20</v>
      </c>
      <c r="T26" s="4">
        <f t="shared" si="3"/>
        <v>20</v>
      </c>
      <c r="V26" s="17"/>
      <c r="W26" s="18"/>
      <c r="X26" s="5">
        <f t="shared" si="4"/>
        <v>0</v>
      </c>
      <c r="Y26" s="5">
        <f t="shared" si="5"/>
        <v>0</v>
      </c>
      <c r="Z26" s="5" t="str">
        <f t="shared" si="6"/>
        <v>Right</v>
      </c>
      <c r="AB26" s="23">
        <f t="shared" si="7"/>
        <v>0</v>
      </c>
      <c r="AC26" s="23">
        <f t="shared" si="8"/>
        <v>1</v>
      </c>
      <c r="AD26" s="23">
        <f t="shared" si="9"/>
        <v>1</v>
      </c>
      <c r="AE26" s="23">
        <f t="shared" si="10"/>
        <v>1</v>
      </c>
      <c r="AF26" s="24">
        <f t="shared" si="11"/>
        <v>1</v>
      </c>
      <c r="AG26" s="23">
        <f t="shared" si="12"/>
        <v>0</v>
      </c>
      <c r="AH26" s="23">
        <f t="shared" si="16"/>
        <v>1</v>
      </c>
      <c r="AI26" s="24">
        <f t="shared" si="17"/>
        <v>0</v>
      </c>
      <c r="AJ26" s="25">
        <f t="shared" si="18"/>
        <v>1</v>
      </c>
      <c r="AK26" s="26">
        <f t="shared" si="13"/>
        <v>4</v>
      </c>
      <c r="AL26" s="23">
        <f t="shared" si="14"/>
        <v>4.21875</v>
      </c>
    </row>
    <row r="27" spans="1:38" ht="19.5" customHeight="1" x14ac:dyDescent="0.25">
      <c r="A27" s="12">
        <v>13</v>
      </c>
      <c r="B27" s="12">
        <v>94004</v>
      </c>
      <c r="C27" s="12" t="s">
        <v>64</v>
      </c>
      <c r="D27" s="43">
        <v>224</v>
      </c>
      <c r="E27" s="13"/>
      <c r="F27" s="42" t="s">
        <v>55</v>
      </c>
      <c r="G27" s="13">
        <v>1</v>
      </c>
      <c r="H27" s="44">
        <v>84.375</v>
      </c>
      <c r="I27" s="12" t="s">
        <v>30</v>
      </c>
      <c r="J27" s="14">
        <f t="shared" si="15"/>
        <v>20</v>
      </c>
      <c r="K27" s="15"/>
      <c r="L27" s="45" t="s">
        <v>66</v>
      </c>
      <c r="M27" s="12" t="s">
        <v>65</v>
      </c>
      <c r="N27" s="5"/>
      <c r="O27" s="16">
        <v>2</v>
      </c>
      <c r="P27" s="4">
        <f t="shared" si="0"/>
        <v>20</v>
      </c>
      <c r="R27" s="4">
        <f t="shared" si="1"/>
        <v>20</v>
      </c>
      <c r="S27" s="4">
        <f t="shared" si="2"/>
        <v>20</v>
      </c>
      <c r="T27" s="4">
        <f t="shared" si="3"/>
        <v>20</v>
      </c>
      <c r="V27" s="17"/>
      <c r="W27" s="18"/>
      <c r="X27" s="5">
        <f t="shared" si="4"/>
        <v>0</v>
      </c>
      <c r="Y27" s="5">
        <f t="shared" si="5"/>
        <v>0</v>
      </c>
      <c r="Z27" s="5" t="str">
        <f t="shared" si="6"/>
        <v>Right</v>
      </c>
      <c r="AB27" s="23">
        <f t="shared" si="7"/>
        <v>0</v>
      </c>
      <c r="AC27" s="23">
        <f t="shared" si="8"/>
        <v>1</v>
      </c>
      <c r="AD27" s="23">
        <f t="shared" si="9"/>
        <v>1</v>
      </c>
      <c r="AE27" s="23">
        <f t="shared" si="10"/>
        <v>1</v>
      </c>
      <c r="AF27" s="24">
        <f t="shared" si="11"/>
        <v>1</v>
      </c>
      <c r="AG27" s="23">
        <f t="shared" si="12"/>
        <v>0</v>
      </c>
      <c r="AH27" s="23">
        <f t="shared" si="16"/>
        <v>1</v>
      </c>
      <c r="AI27" s="24">
        <f t="shared" si="17"/>
        <v>0</v>
      </c>
      <c r="AJ27" s="25">
        <f t="shared" si="18"/>
        <v>1</v>
      </c>
      <c r="AK27" s="26">
        <f t="shared" si="13"/>
        <v>4</v>
      </c>
      <c r="AL27" s="23">
        <f t="shared" si="14"/>
        <v>4.21875</v>
      </c>
    </row>
    <row r="28" spans="1:38" ht="19.5" customHeight="1" x14ac:dyDescent="0.25">
      <c r="A28" s="12">
        <v>14</v>
      </c>
      <c r="B28" s="12">
        <v>94004</v>
      </c>
      <c r="C28" s="12" t="s">
        <v>64</v>
      </c>
      <c r="D28" s="43">
        <v>228</v>
      </c>
      <c r="E28" s="13"/>
      <c r="F28" s="42" t="s">
        <v>55</v>
      </c>
      <c r="G28" s="13">
        <v>1</v>
      </c>
      <c r="H28" s="44">
        <v>84.375</v>
      </c>
      <c r="I28" s="12" t="s">
        <v>30</v>
      </c>
      <c r="J28" s="14">
        <f t="shared" si="15"/>
        <v>20</v>
      </c>
      <c r="K28" s="15"/>
      <c r="L28" s="45" t="s">
        <v>66</v>
      </c>
      <c r="M28" s="12" t="s">
        <v>65</v>
      </c>
      <c r="N28" s="5"/>
      <c r="O28" s="16">
        <v>2</v>
      </c>
      <c r="P28" s="4">
        <f t="shared" si="0"/>
        <v>20</v>
      </c>
      <c r="R28" s="4">
        <f t="shared" si="1"/>
        <v>20</v>
      </c>
      <c r="S28" s="4">
        <f t="shared" si="2"/>
        <v>20</v>
      </c>
      <c r="T28" s="4">
        <f t="shared" si="3"/>
        <v>20</v>
      </c>
      <c r="V28" s="17"/>
      <c r="W28" s="18"/>
      <c r="X28" s="5">
        <f t="shared" si="4"/>
        <v>0</v>
      </c>
      <c r="Y28" s="5">
        <f t="shared" si="5"/>
        <v>0</v>
      </c>
      <c r="Z28" s="5" t="str">
        <f t="shared" si="6"/>
        <v>Right</v>
      </c>
      <c r="AB28" s="23">
        <f t="shared" si="7"/>
        <v>0</v>
      </c>
      <c r="AC28" s="23">
        <f t="shared" si="8"/>
        <v>1</v>
      </c>
      <c r="AD28" s="23">
        <f t="shared" si="9"/>
        <v>1</v>
      </c>
      <c r="AE28" s="23">
        <f t="shared" si="10"/>
        <v>1</v>
      </c>
      <c r="AF28" s="24">
        <f t="shared" si="11"/>
        <v>1</v>
      </c>
      <c r="AG28" s="23">
        <f t="shared" si="12"/>
        <v>0</v>
      </c>
      <c r="AH28" s="23">
        <f t="shared" si="16"/>
        <v>1</v>
      </c>
      <c r="AI28" s="24">
        <f t="shared" si="17"/>
        <v>0</v>
      </c>
      <c r="AJ28" s="25">
        <f t="shared" si="18"/>
        <v>1</v>
      </c>
      <c r="AK28" s="26">
        <f t="shared" si="13"/>
        <v>4</v>
      </c>
      <c r="AL28" s="23">
        <f t="shared" si="14"/>
        <v>4.21875</v>
      </c>
    </row>
    <row r="29" spans="1:38" ht="19.5" customHeight="1" x14ac:dyDescent="0.25">
      <c r="A29" s="12">
        <v>15</v>
      </c>
      <c r="B29" s="12">
        <v>94004</v>
      </c>
      <c r="C29" s="12" t="s">
        <v>64</v>
      </c>
      <c r="D29" s="43">
        <v>231</v>
      </c>
      <c r="E29" s="13"/>
      <c r="F29" s="42" t="s">
        <v>55</v>
      </c>
      <c r="G29" s="13">
        <v>1</v>
      </c>
      <c r="H29" s="44">
        <v>84.375</v>
      </c>
      <c r="I29" s="12" t="s">
        <v>30</v>
      </c>
      <c r="J29" s="14">
        <f t="shared" si="15"/>
        <v>20</v>
      </c>
      <c r="K29" s="15"/>
      <c r="L29" s="45" t="s">
        <v>66</v>
      </c>
      <c r="M29" s="12" t="s">
        <v>65</v>
      </c>
      <c r="N29" s="5"/>
      <c r="O29" s="16">
        <v>2</v>
      </c>
      <c r="P29" s="4">
        <f t="shared" si="0"/>
        <v>20</v>
      </c>
      <c r="R29" s="4">
        <f t="shared" si="1"/>
        <v>20</v>
      </c>
      <c r="S29" s="4">
        <f t="shared" si="2"/>
        <v>20</v>
      </c>
      <c r="T29" s="4">
        <f t="shared" si="3"/>
        <v>20</v>
      </c>
      <c r="V29" s="17"/>
      <c r="W29" s="18"/>
      <c r="X29" s="5">
        <f t="shared" si="4"/>
        <v>0</v>
      </c>
      <c r="Y29" s="5">
        <f t="shared" si="5"/>
        <v>0</v>
      </c>
      <c r="Z29" s="5" t="str">
        <f t="shared" si="6"/>
        <v>Right</v>
      </c>
      <c r="AB29" s="23">
        <f t="shared" si="7"/>
        <v>0</v>
      </c>
      <c r="AC29" s="23">
        <f t="shared" si="8"/>
        <v>1</v>
      </c>
      <c r="AD29" s="23">
        <f t="shared" si="9"/>
        <v>1</v>
      </c>
      <c r="AE29" s="23">
        <f t="shared" si="10"/>
        <v>1</v>
      </c>
      <c r="AF29" s="24">
        <f t="shared" si="11"/>
        <v>1</v>
      </c>
      <c r="AG29" s="23">
        <f t="shared" si="12"/>
        <v>0</v>
      </c>
      <c r="AH29" s="23">
        <f t="shared" si="16"/>
        <v>1</v>
      </c>
      <c r="AI29" s="24">
        <f t="shared" si="17"/>
        <v>0</v>
      </c>
      <c r="AJ29" s="25">
        <f t="shared" si="18"/>
        <v>1</v>
      </c>
      <c r="AK29" s="26">
        <f t="shared" si="13"/>
        <v>4</v>
      </c>
      <c r="AL29" s="23">
        <f t="shared" si="14"/>
        <v>4.21875</v>
      </c>
    </row>
    <row r="30" spans="1:38" ht="19.5" customHeight="1" x14ac:dyDescent="0.25">
      <c r="A30" s="12">
        <v>16</v>
      </c>
      <c r="B30" s="12">
        <v>94004</v>
      </c>
      <c r="C30" s="12" t="s">
        <v>64</v>
      </c>
      <c r="D30" s="43">
        <v>106</v>
      </c>
      <c r="E30" s="13"/>
      <c r="F30" s="42" t="s">
        <v>56</v>
      </c>
      <c r="G30" s="13">
        <v>1</v>
      </c>
      <c r="H30" s="44">
        <v>84.375</v>
      </c>
      <c r="I30" s="12" t="s">
        <v>30</v>
      </c>
      <c r="J30" s="14">
        <f t="shared" si="15"/>
        <v>20</v>
      </c>
      <c r="K30" s="15"/>
      <c r="L30" s="45" t="s">
        <v>66</v>
      </c>
      <c r="M30" s="12" t="s">
        <v>65</v>
      </c>
      <c r="N30" s="5"/>
      <c r="O30" s="16">
        <v>2</v>
      </c>
      <c r="P30" s="4">
        <f t="shared" si="0"/>
        <v>20</v>
      </c>
      <c r="R30" s="4">
        <f t="shared" si="1"/>
        <v>20</v>
      </c>
      <c r="S30" s="4">
        <f t="shared" si="2"/>
        <v>20</v>
      </c>
      <c r="T30" s="4">
        <f t="shared" si="3"/>
        <v>20</v>
      </c>
      <c r="V30" s="17"/>
      <c r="W30" s="18"/>
      <c r="X30" s="5">
        <f t="shared" si="4"/>
        <v>0</v>
      </c>
      <c r="Y30" s="5">
        <f t="shared" si="5"/>
        <v>0</v>
      </c>
      <c r="Z30" s="5" t="str">
        <f t="shared" si="6"/>
        <v>Right</v>
      </c>
      <c r="AB30" s="23">
        <f t="shared" si="7"/>
        <v>0</v>
      </c>
      <c r="AC30" s="23">
        <f t="shared" si="8"/>
        <v>1</v>
      </c>
      <c r="AD30" s="23">
        <f t="shared" si="9"/>
        <v>1</v>
      </c>
      <c r="AE30" s="23">
        <f t="shared" si="10"/>
        <v>1</v>
      </c>
      <c r="AF30" s="24">
        <f t="shared" si="11"/>
        <v>1</v>
      </c>
      <c r="AG30" s="23">
        <f t="shared" si="12"/>
        <v>0</v>
      </c>
      <c r="AH30" s="23">
        <f t="shared" si="16"/>
        <v>1</v>
      </c>
      <c r="AI30" s="24">
        <f t="shared" si="17"/>
        <v>0</v>
      </c>
      <c r="AJ30" s="25">
        <f t="shared" si="18"/>
        <v>1</v>
      </c>
      <c r="AK30" s="26">
        <f t="shared" si="13"/>
        <v>4</v>
      </c>
      <c r="AL30" s="23">
        <f t="shared" si="14"/>
        <v>4.21875</v>
      </c>
    </row>
    <row r="31" spans="1:38" ht="19.5" customHeight="1" x14ac:dyDescent="0.25">
      <c r="A31" s="12">
        <v>17</v>
      </c>
      <c r="B31" s="12">
        <v>94004</v>
      </c>
      <c r="C31" s="12" t="s">
        <v>64</v>
      </c>
      <c r="D31" s="43">
        <v>108</v>
      </c>
      <c r="E31" s="13"/>
      <c r="F31" s="42" t="s">
        <v>56</v>
      </c>
      <c r="G31" s="13">
        <v>1</v>
      </c>
      <c r="H31" s="44">
        <v>85.625</v>
      </c>
      <c r="I31" s="12" t="s">
        <v>30</v>
      </c>
      <c r="J31" s="14">
        <f t="shared" si="15"/>
        <v>20</v>
      </c>
      <c r="K31" s="15"/>
      <c r="L31" s="45" t="s">
        <v>66</v>
      </c>
      <c r="M31" s="12" t="s">
        <v>65</v>
      </c>
      <c r="N31" s="5"/>
      <c r="O31" s="16">
        <v>2</v>
      </c>
      <c r="P31" s="4">
        <f t="shared" si="0"/>
        <v>20</v>
      </c>
      <c r="R31" s="4">
        <f t="shared" si="1"/>
        <v>20</v>
      </c>
      <c r="S31" s="4">
        <f t="shared" si="2"/>
        <v>20</v>
      </c>
      <c r="T31" s="4">
        <f t="shared" si="3"/>
        <v>20</v>
      </c>
      <c r="V31" s="17"/>
      <c r="W31" s="18"/>
      <c r="X31" s="5">
        <f t="shared" si="4"/>
        <v>0</v>
      </c>
      <c r="Y31" s="5">
        <f t="shared" si="5"/>
        <v>0</v>
      </c>
      <c r="Z31" s="5" t="str">
        <f t="shared" si="6"/>
        <v>Right</v>
      </c>
      <c r="AB31" s="23">
        <f t="shared" si="7"/>
        <v>0</v>
      </c>
      <c r="AC31" s="23">
        <f t="shared" si="8"/>
        <v>1</v>
      </c>
      <c r="AD31" s="23">
        <f t="shared" si="9"/>
        <v>1</v>
      </c>
      <c r="AE31" s="23">
        <f t="shared" si="10"/>
        <v>1</v>
      </c>
      <c r="AF31" s="24">
        <f t="shared" si="11"/>
        <v>1</v>
      </c>
      <c r="AG31" s="23">
        <f t="shared" si="12"/>
        <v>0</v>
      </c>
      <c r="AH31" s="23">
        <f t="shared" si="16"/>
        <v>1</v>
      </c>
      <c r="AI31" s="24">
        <f t="shared" si="17"/>
        <v>0</v>
      </c>
      <c r="AJ31" s="25">
        <f t="shared" si="18"/>
        <v>1</v>
      </c>
      <c r="AK31" s="26">
        <f t="shared" si="13"/>
        <v>4</v>
      </c>
      <c r="AL31" s="23">
        <f t="shared" si="14"/>
        <v>4.28125</v>
      </c>
    </row>
    <row r="32" spans="1:38" ht="19.5" customHeight="1" x14ac:dyDescent="0.25">
      <c r="A32" s="12">
        <v>18</v>
      </c>
      <c r="B32" s="12">
        <v>94004</v>
      </c>
      <c r="C32" s="12" t="s">
        <v>64</v>
      </c>
      <c r="D32" s="43">
        <v>111</v>
      </c>
      <c r="E32" s="13"/>
      <c r="F32" s="42" t="s">
        <v>56</v>
      </c>
      <c r="G32" s="13">
        <v>1</v>
      </c>
      <c r="H32" s="44">
        <v>86</v>
      </c>
      <c r="I32" s="12" t="s">
        <v>30</v>
      </c>
      <c r="J32" s="14">
        <f t="shared" si="15"/>
        <v>20</v>
      </c>
      <c r="K32" s="15"/>
      <c r="L32" s="45" t="s">
        <v>66</v>
      </c>
      <c r="M32" s="12" t="s">
        <v>65</v>
      </c>
      <c r="N32" s="5"/>
      <c r="O32" s="16">
        <v>2</v>
      </c>
      <c r="P32" s="4">
        <f t="shared" si="0"/>
        <v>20</v>
      </c>
      <c r="R32" s="4">
        <f t="shared" si="1"/>
        <v>20</v>
      </c>
      <c r="S32" s="4">
        <f t="shared" si="2"/>
        <v>20</v>
      </c>
      <c r="T32" s="4">
        <f t="shared" si="3"/>
        <v>20</v>
      </c>
      <c r="V32" s="17"/>
      <c r="W32" s="18"/>
      <c r="X32" s="5">
        <f t="shared" si="4"/>
        <v>0</v>
      </c>
      <c r="Y32" s="5">
        <f t="shared" si="5"/>
        <v>0</v>
      </c>
      <c r="Z32" s="5" t="str">
        <f t="shared" si="6"/>
        <v>Right</v>
      </c>
      <c r="AB32" s="23">
        <f t="shared" si="7"/>
        <v>0</v>
      </c>
      <c r="AC32" s="23">
        <f t="shared" si="8"/>
        <v>1</v>
      </c>
      <c r="AD32" s="23">
        <f t="shared" si="9"/>
        <v>1</v>
      </c>
      <c r="AE32" s="23">
        <f t="shared" si="10"/>
        <v>1</v>
      </c>
      <c r="AF32" s="24">
        <f t="shared" si="11"/>
        <v>1</v>
      </c>
      <c r="AG32" s="23">
        <f t="shared" si="12"/>
        <v>0</v>
      </c>
      <c r="AH32" s="23">
        <f t="shared" si="16"/>
        <v>1</v>
      </c>
      <c r="AI32" s="24">
        <f t="shared" si="17"/>
        <v>0</v>
      </c>
      <c r="AJ32" s="25">
        <f t="shared" si="18"/>
        <v>1</v>
      </c>
      <c r="AK32" s="26">
        <f t="shared" si="13"/>
        <v>4</v>
      </c>
      <c r="AL32" s="23">
        <f t="shared" si="14"/>
        <v>4.3</v>
      </c>
    </row>
    <row r="33" spans="1:38" ht="19.5" customHeight="1" x14ac:dyDescent="0.25">
      <c r="A33" s="12">
        <v>19</v>
      </c>
      <c r="B33" s="12">
        <v>94004</v>
      </c>
      <c r="C33" s="12" t="s">
        <v>64</v>
      </c>
      <c r="D33" s="43">
        <v>112</v>
      </c>
      <c r="E33" s="13"/>
      <c r="F33" s="42" t="s">
        <v>56</v>
      </c>
      <c r="G33" s="13">
        <v>1</v>
      </c>
      <c r="H33" s="44">
        <v>86</v>
      </c>
      <c r="I33" s="12" t="s">
        <v>30</v>
      </c>
      <c r="J33" s="14">
        <f t="shared" si="15"/>
        <v>20</v>
      </c>
      <c r="K33" s="15"/>
      <c r="L33" s="45" t="s">
        <v>66</v>
      </c>
      <c r="M33" s="12" t="s">
        <v>65</v>
      </c>
      <c r="N33" s="5"/>
      <c r="O33" s="16">
        <v>2</v>
      </c>
      <c r="P33" s="4">
        <f t="shared" si="0"/>
        <v>20</v>
      </c>
      <c r="R33" s="4">
        <f t="shared" si="1"/>
        <v>20</v>
      </c>
      <c r="S33" s="4">
        <f t="shared" si="2"/>
        <v>20</v>
      </c>
      <c r="T33" s="4">
        <f t="shared" si="3"/>
        <v>20</v>
      </c>
      <c r="V33" s="17"/>
      <c r="W33" s="18"/>
      <c r="X33" s="5">
        <f t="shared" si="4"/>
        <v>0</v>
      </c>
      <c r="Y33" s="5">
        <f t="shared" si="5"/>
        <v>0</v>
      </c>
      <c r="Z33" s="5" t="str">
        <f t="shared" si="6"/>
        <v>Right</v>
      </c>
      <c r="AB33" s="23">
        <f t="shared" si="7"/>
        <v>0</v>
      </c>
      <c r="AC33" s="23">
        <f t="shared" si="8"/>
        <v>1</v>
      </c>
      <c r="AD33" s="23">
        <f t="shared" si="9"/>
        <v>1</v>
      </c>
      <c r="AE33" s="23">
        <f t="shared" si="10"/>
        <v>1</v>
      </c>
      <c r="AF33" s="24">
        <f t="shared" si="11"/>
        <v>1</v>
      </c>
      <c r="AG33" s="23">
        <f t="shared" si="12"/>
        <v>0</v>
      </c>
      <c r="AH33" s="23">
        <f t="shared" si="16"/>
        <v>1</v>
      </c>
      <c r="AI33" s="24">
        <f t="shared" si="17"/>
        <v>0</v>
      </c>
      <c r="AJ33" s="25">
        <f t="shared" si="18"/>
        <v>1</v>
      </c>
      <c r="AK33" s="26">
        <f t="shared" si="13"/>
        <v>4</v>
      </c>
      <c r="AL33" s="23">
        <f t="shared" si="14"/>
        <v>4.3</v>
      </c>
    </row>
    <row r="34" spans="1:38" ht="19.5" customHeight="1" x14ac:dyDescent="0.25">
      <c r="A34" s="12">
        <v>20</v>
      </c>
      <c r="B34" s="12">
        <v>94004</v>
      </c>
      <c r="C34" s="12" t="s">
        <v>64</v>
      </c>
      <c r="D34" s="43">
        <v>114</v>
      </c>
      <c r="E34" s="13"/>
      <c r="F34" s="42" t="s">
        <v>56</v>
      </c>
      <c r="G34" s="13">
        <v>1</v>
      </c>
      <c r="H34" s="44">
        <v>84.375</v>
      </c>
      <c r="I34" s="12" t="s">
        <v>30</v>
      </c>
      <c r="J34" s="14">
        <f t="shared" si="15"/>
        <v>20</v>
      </c>
      <c r="K34" s="15"/>
      <c r="L34" s="45" t="s">
        <v>66</v>
      </c>
      <c r="M34" s="12" t="s">
        <v>65</v>
      </c>
      <c r="N34" s="5"/>
      <c r="O34" s="16">
        <v>2</v>
      </c>
      <c r="P34" s="4">
        <f t="shared" si="0"/>
        <v>20</v>
      </c>
      <c r="R34" s="4">
        <f t="shared" si="1"/>
        <v>20</v>
      </c>
      <c r="S34" s="4">
        <f t="shared" si="2"/>
        <v>20</v>
      </c>
      <c r="T34" s="4">
        <f t="shared" si="3"/>
        <v>20</v>
      </c>
      <c r="V34" s="17"/>
      <c r="W34" s="18"/>
      <c r="X34" s="5">
        <f t="shared" si="4"/>
        <v>0</v>
      </c>
      <c r="Y34" s="5">
        <f t="shared" si="5"/>
        <v>0</v>
      </c>
      <c r="Z34" s="5" t="str">
        <f t="shared" si="6"/>
        <v>Right</v>
      </c>
      <c r="AB34" s="23">
        <f t="shared" si="7"/>
        <v>0</v>
      </c>
      <c r="AC34" s="23">
        <f t="shared" si="8"/>
        <v>1</v>
      </c>
      <c r="AD34" s="23">
        <f t="shared" si="9"/>
        <v>1</v>
      </c>
      <c r="AE34" s="23">
        <f t="shared" si="10"/>
        <v>1</v>
      </c>
      <c r="AF34" s="24">
        <f t="shared" si="11"/>
        <v>1</v>
      </c>
      <c r="AG34" s="23">
        <f t="shared" si="12"/>
        <v>0</v>
      </c>
      <c r="AH34" s="23">
        <f t="shared" si="16"/>
        <v>1</v>
      </c>
      <c r="AI34" s="24">
        <f t="shared" si="17"/>
        <v>0</v>
      </c>
      <c r="AJ34" s="25">
        <f t="shared" si="18"/>
        <v>1</v>
      </c>
      <c r="AK34" s="26">
        <f t="shared" si="13"/>
        <v>4</v>
      </c>
      <c r="AL34" s="23">
        <f t="shared" si="14"/>
        <v>4.21875</v>
      </c>
    </row>
    <row r="35" spans="1:38" ht="19.5" customHeight="1" x14ac:dyDescent="0.25">
      <c r="A35" s="12">
        <v>21</v>
      </c>
      <c r="B35" s="12">
        <v>94004</v>
      </c>
      <c r="C35" s="12" t="s">
        <v>64</v>
      </c>
      <c r="D35" s="43">
        <v>115</v>
      </c>
      <c r="E35" s="13"/>
      <c r="F35" s="42" t="s">
        <v>56</v>
      </c>
      <c r="G35" s="13">
        <v>1</v>
      </c>
      <c r="H35" s="44">
        <v>84.375</v>
      </c>
      <c r="I35" s="12" t="s">
        <v>30</v>
      </c>
      <c r="J35" s="14">
        <f t="shared" si="15"/>
        <v>20</v>
      </c>
      <c r="K35" s="15"/>
      <c r="L35" s="45" t="s">
        <v>66</v>
      </c>
      <c r="M35" s="12" t="s">
        <v>65</v>
      </c>
      <c r="N35" s="5"/>
      <c r="O35" s="16">
        <v>2</v>
      </c>
      <c r="P35" s="4">
        <f t="shared" si="0"/>
        <v>20</v>
      </c>
      <c r="R35" s="4">
        <f t="shared" si="1"/>
        <v>20</v>
      </c>
      <c r="S35" s="4">
        <f t="shared" si="2"/>
        <v>20</v>
      </c>
      <c r="T35" s="4">
        <f t="shared" si="3"/>
        <v>20</v>
      </c>
      <c r="V35" s="17"/>
      <c r="W35" s="18"/>
      <c r="X35" s="5">
        <f t="shared" si="4"/>
        <v>0</v>
      </c>
      <c r="Y35" s="5">
        <f t="shared" si="5"/>
        <v>0</v>
      </c>
      <c r="Z35" s="5" t="str">
        <f t="shared" si="6"/>
        <v>Right</v>
      </c>
      <c r="AB35" s="23">
        <f t="shared" si="7"/>
        <v>0</v>
      </c>
      <c r="AC35" s="23">
        <f t="shared" si="8"/>
        <v>1</v>
      </c>
      <c r="AD35" s="23">
        <f t="shared" si="9"/>
        <v>1</v>
      </c>
      <c r="AE35" s="23">
        <f t="shared" si="10"/>
        <v>1</v>
      </c>
      <c r="AF35" s="24">
        <f t="shared" si="11"/>
        <v>1</v>
      </c>
      <c r="AG35" s="23">
        <f t="shared" si="12"/>
        <v>0</v>
      </c>
      <c r="AH35" s="23">
        <f t="shared" si="16"/>
        <v>1</v>
      </c>
      <c r="AI35" s="24">
        <f t="shared" si="17"/>
        <v>0</v>
      </c>
      <c r="AJ35" s="25">
        <f t="shared" si="18"/>
        <v>1</v>
      </c>
      <c r="AK35" s="26">
        <f t="shared" si="13"/>
        <v>4</v>
      </c>
      <c r="AL35" s="23">
        <f t="shared" si="14"/>
        <v>4.21875</v>
      </c>
    </row>
    <row r="36" spans="1:38" ht="19.5" customHeight="1" x14ac:dyDescent="0.25">
      <c r="A36" s="12">
        <v>22</v>
      </c>
      <c r="B36" s="12">
        <v>94004</v>
      </c>
      <c r="C36" s="12" t="s">
        <v>64</v>
      </c>
      <c r="D36" s="43">
        <v>116</v>
      </c>
      <c r="E36" s="13"/>
      <c r="F36" s="42" t="s">
        <v>56</v>
      </c>
      <c r="G36" s="13">
        <v>1</v>
      </c>
      <c r="H36" s="44">
        <v>85.75</v>
      </c>
      <c r="I36" s="12" t="s">
        <v>30</v>
      </c>
      <c r="J36" s="14">
        <f t="shared" si="15"/>
        <v>20</v>
      </c>
      <c r="K36" s="15"/>
      <c r="L36" s="45" t="s">
        <v>66</v>
      </c>
      <c r="M36" s="12" t="s">
        <v>65</v>
      </c>
      <c r="N36" s="5"/>
      <c r="O36" s="16">
        <v>2</v>
      </c>
      <c r="P36" s="4">
        <f t="shared" si="0"/>
        <v>20</v>
      </c>
      <c r="R36" s="4">
        <f t="shared" si="1"/>
        <v>20</v>
      </c>
      <c r="S36" s="4">
        <f t="shared" si="2"/>
        <v>20</v>
      </c>
      <c r="T36" s="4">
        <f t="shared" si="3"/>
        <v>20</v>
      </c>
      <c r="V36" s="17"/>
      <c r="W36" s="18"/>
      <c r="X36" s="5">
        <f t="shared" si="4"/>
        <v>0</v>
      </c>
      <c r="Y36" s="5">
        <f t="shared" si="5"/>
        <v>0</v>
      </c>
      <c r="Z36" s="5" t="str">
        <f t="shared" si="6"/>
        <v>Right</v>
      </c>
      <c r="AB36" s="23">
        <f t="shared" si="7"/>
        <v>0</v>
      </c>
      <c r="AC36" s="23">
        <f t="shared" si="8"/>
        <v>1</v>
      </c>
      <c r="AD36" s="23">
        <f t="shared" si="9"/>
        <v>1</v>
      </c>
      <c r="AE36" s="23">
        <f t="shared" si="10"/>
        <v>1</v>
      </c>
      <c r="AF36" s="24">
        <f t="shared" si="11"/>
        <v>1</v>
      </c>
      <c r="AG36" s="23">
        <f t="shared" si="12"/>
        <v>0</v>
      </c>
      <c r="AH36" s="23">
        <f t="shared" si="16"/>
        <v>1</v>
      </c>
      <c r="AI36" s="24">
        <f t="shared" si="17"/>
        <v>0</v>
      </c>
      <c r="AJ36" s="25">
        <f t="shared" si="18"/>
        <v>1</v>
      </c>
      <c r="AK36" s="26">
        <f t="shared" si="13"/>
        <v>4</v>
      </c>
      <c r="AL36" s="23">
        <f t="shared" si="14"/>
        <v>4.2874999999999996</v>
      </c>
    </row>
    <row r="37" spans="1:38" ht="19.5" customHeight="1" x14ac:dyDescent="0.25">
      <c r="A37" s="12">
        <v>23</v>
      </c>
      <c r="B37" s="12">
        <v>94004</v>
      </c>
      <c r="C37" s="12" t="s">
        <v>64</v>
      </c>
      <c r="D37" s="43">
        <v>121</v>
      </c>
      <c r="E37" s="13"/>
      <c r="F37" s="42" t="s">
        <v>56</v>
      </c>
      <c r="G37" s="13">
        <v>1</v>
      </c>
      <c r="H37" s="44">
        <v>84.375</v>
      </c>
      <c r="I37" s="12" t="s">
        <v>30</v>
      </c>
      <c r="J37" s="14">
        <f t="shared" si="15"/>
        <v>20</v>
      </c>
      <c r="K37" s="15"/>
      <c r="L37" s="45" t="s">
        <v>66</v>
      </c>
      <c r="M37" s="12" t="s">
        <v>65</v>
      </c>
      <c r="N37" s="5"/>
      <c r="O37" s="16">
        <v>2</v>
      </c>
      <c r="P37" s="4">
        <f t="shared" si="0"/>
        <v>20</v>
      </c>
      <c r="R37" s="4">
        <f t="shared" si="1"/>
        <v>20</v>
      </c>
      <c r="S37" s="4">
        <f t="shared" si="2"/>
        <v>20</v>
      </c>
      <c r="T37" s="4">
        <f t="shared" si="3"/>
        <v>20</v>
      </c>
      <c r="V37" s="17"/>
      <c r="W37" s="18"/>
      <c r="X37" s="5">
        <f t="shared" si="4"/>
        <v>0</v>
      </c>
      <c r="Y37" s="5">
        <f t="shared" si="5"/>
        <v>0</v>
      </c>
      <c r="Z37" s="5" t="str">
        <f t="shared" si="6"/>
        <v>Right</v>
      </c>
      <c r="AB37" s="23">
        <f t="shared" si="7"/>
        <v>0</v>
      </c>
      <c r="AC37" s="23">
        <f t="shared" si="8"/>
        <v>1</v>
      </c>
      <c r="AD37" s="23">
        <f t="shared" si="9"/>
        <v>1</v>
      </c>
      <c r="AE37" s="23">
        <f t="shared" si="10"/>
        <v>1</v>
      </c>
      <c r="AF37" s="24">
        <f t="shared" si="11"/>
        <v>1</v>
      </c>
      <c r="AG37" s="23">
        <f t="shared" si="12"/>
        <v>0</v>
      </c>
      <c r="AH37" s="23">
        <f t="shared" si="16"/>
        <v>1</v>
      </c>
      <c r="AI37" s="24">
        <f t="shared" si="17"/>
        <v>0</v>
      </c>
      <c r="AJ37" s="25">
        <f t="shared" si="18"/>
        <v>1</v>
      </c>
      <c r="AK37" s="26">
        <f t="shared" si="13"/>
        <v>4</v>
      </c>
      <c r="AL37" s="23">
        <f t="shared" si="14"/>
        <v>4.21875</v>
      </c>
    </row>
    <row r="38" spans="1:38" ht="19.5" customHeight="1" x14ac:dyDescent="0.25">
      <c r="A38" s="12">
        <v>24</v>
      </c>
      <c r="B38" s="12">
        <v>94004</v>
      </c>
      <c r="C38" s="12" t="s">
        <v>64</v>
      </c>
      <c r="D38" s="43">
        <v>122</v>
      </c>
      <c r="E38" s="13"/>
      <c r="F38" s="42" t="s">
        <v>56</v>
      </c>
      <c r="G38" s="13">
        <v>1</v>
      </c>
      <c r="H38" s="44">
        <v>84.375</v>
      </c>
      <c r="I38" s="12" t="s">
        <v>30</v>
      </c>
      <c r="J38" s="14">
        <f t="shared" si="15"/>
        <v>20</v>
      </c>
      <c r="K38" s="15"/>
      <c r="L38" s="45" t="s">
        <v>66</v>
      </c>
      <c r="M38" s="12" t="s">
        <v>65</v>
      </c>
      <c r="N38" s="5"/>
      <c r="O38" s="16">
        <v>2</v>
      </c>
      <c r="P38" s="4">
        <f t="shared" si="0"/>
        <v>20</v>
      </c>
      <c r="R38" s="4">
        <f t="shared" si="1"/>
        <v>20</v>
      </c>
      <c r="S38" s="4">
        <f t="shared" si="2"/>
        <v>20</v>
      </c>
      <c r="T38" s="4">
        <f t="shared" si="3"/>
        <v>20</v>
      </c>
      <c r="V38" s="17"/>
      <c r="W38" s="18"/>
      <c r="X38" s="5">
        <f t="shared" si="4"/>
        <v>0</v>
      </c>
      <c r="Y38" s="5">
        <f t="shared" si="5"/>
        <v>0</v>
      </c>
      <c r="Z38" s="5" t="str">
        <f t="shared" si="6"/>
        <v>Right</v>
      </c>
      <c r="AB38" s="23">
        <f t="shared" si="7"/>
        <v>0</v>
      </c>
      <c r="AC38" s="23">
        <f t="shared" si="8"/>
        <v>1</v>
      </c>
      <c r="AD38" s="23">
        <f t="shared" si="9"/>
        <v>1</v>
      </c>
      <c r="AE38" s="23">
        <f t="shared" si="10"/>
        <v>1</v>
      </c>
      <c r="AF38" s="24">
        <f t="shared" si="11"/>
        <v>1</v>
      </c>
      <c r="AG38" s="23">
        <f t="shared" si="12"/>
        <v>0</v>
      </c>
      <c r="AH38" s="23">
        <f t="shared" si="16"/>
        <v>1</v>
      </c>
      <c r="AI38" s="24">
        <f t="shared" si="17"/>
        <v>0</v>
      </c>
      <c r="AJ38" s="25">
        <f t="shared" si="18"/>
        <v>1</v>
      </c>
      <c r="AK38" s="26">
        <f t="shared" si="13"/>
        <v>4</v>
      </c>
      <c r="AL38" s="23">
        <f t="shared" si="14"/>
        <v>4.21875</v>
      </c>
    </row>
    <row r="39" spans="1:38" ht="19.5" customHeight="1" x14ac:dyDescent="0.25">
      <c r="A39" s="12">
        <v>25</v>
      </c>
      <c r="B39" s="12">
        <v>94004</v>
      </c>
      <c r="C39" s="12" t="s">
        <v>64</v>
      </c>
      <c r="D39" s="43">
        <v>126</v>
      </c>
      <c r="E39" s="13"/>
      <c r="F39" s="42" t="s">
        <v>56</v>
      </c>
      <c r="G39" s="13">
        <v>1</v>
      </c>
      <c r="H39" s="44">
        <v>84.375</v>
      </c>
      <c r="I39" s="12" t="s">
        <v>30</v>
      </c>
      <c r="J39" s="14">
        <f t="shared" si="15"/>
        <v>20</v>
      </c>
      <c r="K39" s="15"/>
      <c r="L39" s="45" t="s">
        <v>66</v>
      </c>
      <c r="M39" s="12" t="s">
        <v>65</v>
      </c>
      <c r="N39" s="5"/>
      <c r="O39" s="16">
        <v>2</v>
      </c>
      <c r="P39" s="4">
        <f t="shared" si="0"/>
        <v>20</v>
      </c>
      <c r="R39" s="4">
        <f t="shared" si="1"/>
        <v>20</v>
      </c>
      <c r="S39" s="4">
        <f t="shared" si="2"/>
        <v>20</v>
      </c>
      <c r="T39" s="4">
        <f t="shared" si="3"/>
        <v>20</v>
      </c>
      <c r="V39" s="17"/>
      <c r="W39" s="18"/>
      <c r="X39" s="5">
        <f t="shared" si="4"/>
        <v>0</v>
      </c>
      <c r="Y39" s="5">
        <f t="shared" si="5"/>
        <v>0</v>
      </c>
      <c r="Z39" s="5" t="str">
        <f t="shared" si="6"/>
        <v>Right</v>
      </c>
      <c r="AB39" s="23">
        <f t="shared" si="7"/>
        <v>0</v>
      </c>
      <c r="AC39" s="23">
        <f t="shared" si="8"/>
        <v>1</v>
      </c>
      <c r="AD39" s="23">
        <f t="shared" si="9"/>
        <v>1</v>
      </c>
      <c r="AE39" s="23">
        <f t="shared" si="10"/>
        <v>1</v>
      </c>
      <c r="AF39" s="24">
        <f t="shared" si="11"/>
        <v>1</v>
      </c>
      <c r="AG39" s="23">
        <f t="shared" si="12"/>
        <v>0</v>
      </c>
      <c r="AH39" s="23">
        <f t="shared" si="16"/>
        <v>1</v>
      </c>
      <c r="AI39" s="24">
        <f t="shared" si="17"/>
        <v>0</v>
      </c>
      <c r="AJ39" s="25">
        <f t="shared" si="18"/>
        <v>1</v>
      </c>
      <c r="AK39" s="26">
        <f t="shared" si="13"/>
        <v>4</v>
      </c>
      <c r="AL39" s="23">
        <f t="shared" si="14"/>
        <v>4.21875</v>
      </c>
    </row>
    <row r="40" spans="1:38" ht="19.5" customHeight="1" x14ac:dyDescent="0.25">
      <c r="A40" s="12">
        <v>26</v>
      </c>
      <c r="B40" s="12">
        <v>94004</v>
      </c>
      <c r="C40" s="12" t="s">
        <v>64</v>
      </c>
      <c r="D40" s="43">
        <v>127</v>
      </c>
      <c r="E40" s="13"/>
      <c r="F40" s="42" t="s">
        <v>56</v>
      </c>
      <c r="G40" s="13">
        <v>1</v>
      </c>
      <c r="H40" s="44">
        <v>84.375</v>
      </c>
      <c r="I40" s="12" t="s">
        <v>30</v>
      </c>
      <c r="J40" s="14">
        <f t="shared" si="15"/>
        <v>20</v>
      </c>
      <c r="K40" s="15"/>
      <c r="L40" s="45" t="s">
        <v>66</v>
      </c>
      <c r="M40" s="12" t="s">
        <v>65</v>
      </c>
      <c r="N40" s="5"/>
      <c r="O40" s="16">
        <v>2</v>
      </c>
      <c r="P40" s="4">
        <f t="shared" si="0"/>
        <v>20</v>
      </c>
      <c r="R40" s="4">
        <f t="shared" si="1"/>
        <v>20</v>
      </c>
      <c r="S40" s="4">
        <f t="shared" si="2"/>
        <v>20</v>
      </c>
      <c r="T40" s="4">
        <f t="shared" si="3"/>
        <v>20</v>
      </c>
      <c r="V40" s="17"/>
      <c r="W40" s="18"/>
      <c r="X40" s="5">
        <f t="shared" si="4"/>
        <v>0</v>
      </c>
      <c r="Y40" s="5">
        <f t="shared" si="5"/>
        <v>0</v>
      </c>
      <c r="Z40" s="5" t="str">
        <f t="shared" si="6"/>
        <v>Right</v>
      </c>
      <c r="AB40" s="23">
        <f t="shared" si="7"/>
        <v>0</v>
      </c>
      <c r="AC40" s="23">
        <f t="shared" si="8"/>
        <v>1</v>
      </c>
      <c r="AD40" s="23">
        <f t="shared" si="9"/>
        <v>1</v>
      </c>
      <c r="AE40" s="23">
        <f t="shared" si="10"/>
        <v>1</v>
      </c>
      <c r="AF40" s="24">
        <f t="shared" si="11"/>
        <v>1</v>
      </c>
      <c r="AG40" s="23">
        <f t="shared" si="12"/>
        <v>0</v>
      </c>
      <c r="AH40" s="23">
        <f t="shared" si="16"/>
        <v>1</v>
      </c>
      <c r="AI40" s="24">
        <f t="shared" si="17"/>
        <v>0</v>
      </c>
      <c r="AJ40" s="25">
        <f t="shared" si="18"/>
        <v>1</v>
      </c>
      <c r="AK40" s="26">
        <f t="shared" si="13"/>
        <v>4</v>
      </c>
      <c r="AL40" s="23">
        <f t="shared" si="14"/>
        <v>4.21875</v>
      </c>
    </row>
    <row r="41" spans="1:38" ht="19.5" customHeight="1" x14ac:dyDescent="0.25">
      <c r="A41" s="12">
        <v>27</v>
      </c>
      <c r="B41" s="12">
        <v>94004</v>
      </c>
      <c r="C41" s="12" t="s">
        <v>64</v>
      </c>
      <c r="D41" s="43">
        <v>202</v>
      </c>
      <c r="E41" s="13"/>
      <c r="F41" s="42" t="s">
        <v>56</v>
      </c>
      <c r="G41" s="13">
        <v>1</v>
      </c>
      <c r="H41" s="44">
        <v>84.375</v>
      </c>
      <c r="I41" s="12" t="s">
        <v>30</v>
      </c>
      <c r="J41" s="14">
        <f t="shared" si="15"/>
        <v>20</v>
      </c>
      <c r="K41" s="15"/>
      <c r="L41" s="45" t="s">
        <v>66</v>
      </c>
      <c r="M41" s="12" t="s">
        <v>65</v>
      </c>
      <c r="N41" s="5"/>
      <c r="O41" s="16">
        <v>2</v>
      </c>
      <c r="P41" s="4">
        <f t="shared" si="0"/>
        <v>20</v>
      </c>
      <c r="R41" s="4">
        <f t="shared" si="1"/>
        <v>20</v>
      </c>
      <c r="S41" s="4">
        <f t="shared" si="2"/>
        <v>20</v>
      </c>
      <c r="T41" s="4">
        <f t="shared" si="3"/>
        <v>20</v>
      </c>
      <c r="V41" s="17"/>
      <c r="W41" s="18"/>
      <c r="X41" s="5">
        <f t="shared" si="4"/>
        <v>0</v>
      </c>
      <c r="Y41" s="5">
        <f t="shared" si="5"/>
        <v>0</v>
      </c>
      <c r="Z41" s="5" t="str">
        <f t="shared" si="6"/>
        <v>Right</v>
      </c>
      <c r="AB41" s="23">
        <f t="shared" si="7"/>
        <v>0</v>
      </c>
      <c r="AC41" s="23">
        <f t="shared" si="8"/>
        <v>1</v>
      </c>
      <c r="AD41" s="23">
        <f t="shared" si="9"/>
        <v>1</v>
      </c>
      <c r="AE41" s="23">
        <f t="shared" si="10"/>
        <v>1</v>
      </c>
      <c r="AF41" s="24">
        <f t="shared" si="11"/>
        <v>1</v>
      </c>
      <c r="AG41" s="23">
        <f t="shared" si="12"/>
        <v>0</v>
      </c>
      <c r="AH41" s="23">
        <f t="shared" si="16"/>
        <v>1</v>
      </c>
      <c r="AI41" s="24">
        <f t="shared" si="17"/>
        <v>0</v>
      </c>
      <c r="AJ41" s="25">
        <f t="shared" si="18"/>
        <v>1</v>
      </c>
      <c r="AK41" s="26">
        <f t="shared" si="13"/>
        <v>4</v>
      </c>
      <c r="AL41" s="23">
        <f t="shared" si="14"/>
        <v>4.21875</v>
      </c>
    </row>
    <row r="42" spans="1:38" ht="19.5" customHeight="1" x14ac:dyDescent="0.25">
      <c r="A42" s="12">
        <v>28</v>
      </c>
      <c r="B42" s="12">
        <v>94004</v>
      </c>
      <c r="C42" s="12" t="s">
        <v>64</v>
      </c>
      <c r="D42" s="43">
        <v>204</v>
      </c>
      <c r="E42" s="13"/>
      <c r="F42" s="42" t="s">
        <v>56</v>
      </c>
      <c r="G42" s="13">
        <v>1</v>
      </c>
      <c r="H42" s="44">
        <v>84.375</v>
      </c>
      <c r="I42" s="12" t="s">
        <v>30</v>
      </c>
      <c r="J42" s="14">
        <f t="shared" si="15"/>
        <v>20</v>
      </c>
      <c r="K42" s="15"/>
      <c r="L42" s="45" t="s">
        <v>66</v>
      </c>
      <c r="M42" s="12" t="s">
        <v>65</v>
      </c>
      <c r="N42" s="5"/>
      <c r="O42" s="16">
        <v>2</v>
      </c>
      <c r="P42" s="4">
        <f t="shared" si="0"/>
        <v>20</v>
      </c>
      <c r="R42" s="4">
        <f t="shared" si="1"/>
        <v>20</v>
      </c>
      <c r="S42" s="4">
        <f t="shared" si="2"/>
        <v>20</v>
      </c>
      <c r="T42" s="4">
        <f t="shared" si="3"/>
        <v>20</v>
      </c>
      <c r="V42" s="17"/>
      <c r="W42" s="18"/>
      <c r="X42" s="5">
        <f t="shared" si="4"/>
        <v>0</v>
      </c>
      <c r="Y42" s="5">
        <f t="shared" si="5"/>
        <v>0</v>
      </c>
      <c r="Z42" s="5" t="str">
        <f t="shared" si="6"/>
        <v>Right</v>
      </c>
      <c r="AB42" s="23">
        <f t="shared" si="7"/>
        <v>0</v>
      </c>
      <c r="AC42" s="23">
        <f t="shared" si="8"/>
        <v>1</v>
      </c>
      <c r="AD42" s="23">
        <f t="shared" si="9"/>
        <v>1</v>
      </c>
      <c r="AE42" s="23">
        <f t="shared" si="10"/>
        <v>1</v>
      </c>
      <c r="AF42" s="24">
        <f t="shared" si="11"/>
        <v>1</v>
      </c>
      <c r="AG42" s="23">
        <f t="shared" si="12"/>
        <v>0</v>
      </c>
      <c r="AH42" s="23">
        <f t="shared" si="16"/>
        <v>1</v>
      </c>
      <c r="AI42" s="24">
        <f t="shared" si="17"/>
        <v>0</v>
      </c>
      <c r="AJ42" s="25">
        <f t="shared" si="18"/>
        <v>1</v>
      </c>
      <c r="AK42" s="26">
        <f t="shared" si="13"/>
        <v>4</v>
      </c>
      <c r="AL42" s="23">
        <f t="shared" si="14"/>
        <v>4.21875</v>
      </c>
    </row>
    <row r="43" spans="1:38" ht="19.5" customHeight="1" x14ac:dyDescent="0.25">
      <c r="A43" s="12">
        <v>29</v>
      </c>
      <c r="B43" s="12">
        <v>94004</v>
      </c>
      <c r="C43" s="12" t="s">
        <v>64</v>
      </c>
      <c r="D43" s="43">
        <v>205</v>
      </c>
      <c r="E43" s="13"/>
      <c r="F43" s="42" t="s">
        <v>56</v>
      </c>
      <c r="G43" s="13">
        <v>1</v>
      </c>
      <c r="H43" s="44">
        <v>85.75</v>
      </c>
      <c r="I43" s="12" t="s">
        <v>30</v>
      </c>
      <c r="J43" s="14">
        <f t="shared" si="15"/>
        <v>20</v>
      </c>
      <c r="K43" s="15"/>
      <c r="L43" s="45" t="s">
        <v>66</v>
      </c>
      <c r="M43" s="12" t="s">
        <v>65</v>
      </c>
      <c r="N43" s="5"/>
      <c r="O43" s="16">
        <v>2</v>
      </c>
      <c r="P43" s="4">
        <f t="shared" si="0"/>
        <v>20</v>
      </c>
      <c r="R43" s="4">
        <f t="shared" si="1"/>
        <v>20</v>
      </c>
      <c r="S43" s="4">
        <f t="shared" si="2"/>
        <v>20</v>
      </c>
      <c r="T43" s="4">
        <f t="shared" si="3"/>
        <v>20</v>
      </c>
      <c r="V43" s="17"/>
      <c r="W43" s="18"/>
      <c r="X43" s="5">
        <f t="shared" si="4"/>
        <v>0</v>
      </c>
      <c r="Y43" s="5">
        <f t="shared" si="5"/>
        <v>0</v>
      </c>
      <c r="Z43" s="5" t="str">
        <f t="shared" si="6"/>
        <v>Right</v>
      </c>
      <c r="AB43" s="23">
        <f t="shared" si="7"/>
        <v>0</v>
      </c>
      <c r="AC43" s="23">
        <f t="shared" si="8"/>
        <v>1</v>
      </c>
      <c r="AD43" s="23">
        <f t="shared" si="9"/>
        <v>1</v>
      </c>
      <c r="AE43" s="23">
        <f t="shared" si="10"/>
        <v>1</v>
      </c>
      <c r="AF43" s="24">
        <f t="shared" si="11"/>
        <v>1</v>
      </c>
      <c r="AG43" s="23">
        <f t="shared" si="12"/>
        <v>0</v>
      </c>
      <c r="AH43" s="23">
        <f t="shared" si="16"/>
        <v>1</v>
      </c>
      <c r="AI43" s="24">
        <f t="shared" si="17"/>
        <v>0</v>
      </c>
      <c r="AJ43" s="25">
        <f t="shared" si="18"/>
        <v>1</v>
      </c>
      <c r="AK43" s="26">
        <f t="shared" si="13"/>
        <v>4</v>
      </c>
      <c r="AL43" s="23">
        <f t="shared" si="14"/>
        <v>4.2874999999999996</v>
      </c>
    </row>
    <row r="44" spans="1:38" ht="19.5" customHeight="1" x14ac:dyDescent="0.25">
      <c r="A44" s="12">
        <v>30</v>
      </c>
      <c r="B44" s="12">
        <v>94004</v>
      </c>
      <c r="C44" s="12" t="s">
        <v>64</v>
      </c>
      <c r="D44" s="43">
        <v>210</v>
      </c>
      <c r="E44" s="13"/>
      <c r="F44" s="42" t="s">
        <v>56</v>
      </c>
      <c r="G44" s="13">
        <v>1</v>
      </c>
      <c r="H44" s="44">
        <v>84.375</v>
      </c>
      <c r="I44" s="12" t="s">
        <v>30</v>
      </c>
      <c r="J44" s="14">
        <f t="shared" si="15"/>
        <v>20</v>
      </c>
      <c r="K44" s="15"/>
      <c r="L44" s="45" t="s">
        <v>66</v>
      </c>
      <c r="M44" s="12" t="s">
        <v>65</v>
      </c>
      <c r="N44" s="5"/>
      <c r="O44" s="16">
        <v>2</v>
      </c>
      <c r="P44" s="4">
        <f t="shared" si="0"/>
        <v>20</v>
      </c>
      <c r="R44" s="4">
        <f t="shared" si="1"/>
        <v>20</v>
      </c>
      <c r="S44" s="4">
        <f t="shared" si="2"/>
        <v>20</v>
      </c>
      <c r="T44" s="4">
        <f t="shared" si="3"/>
        <v>20</v>
      </c>
      <c r="V44" s="17"/>
      <c r="W44" s="18"/>
      <c r="X44" s="5">
        <f t="shared" si="4"/>
        <v>0</v>
      </c>
      <c r="Y44" s="5">
        <f t="shared" si="5"/>
        <v>0</v>
      </c>
      <c r="Z44" s="5" t="str">
        <f t="shared" si="6"/>
        <v>Right</v>
      </c>
      <c r="AB44" s="23">
        <f t="shared" si="7"/>
        <v>0</v>
      </c>
      <c r="AC44" s="23">
        <f t="shared" si="8"/>
        <v>1</v>
      </c>
      <c r="AD44" s="23">
        <f t="shared" si="9"/>
        <v>1</v>
      </c>
      <c r="AE44" s="23">
        <f t="shared" si="10"/>
        <v>1</v>
      </c>
      <c r="AF44" s="24">
        <f t="shared" si="11"/>
        <v>1</v>
      </c>
      <c r="AG44" s="23">
        <f t="shared" si="12"/>
        <v>0</v>
      </c>
      <c r="AH44" s="23">
        <f t="shared" si="16"/>
        <v>1</v>
      </c>
      <c r="AI44" s="24">
        <f t="shared" si="17"/>
        <v>0</v>
      </c>
      <c r="AJ44" s="25">
        <f t="shared" si="18"/>
        <v>1</v>
      </c>
      <c r="AK44" s="26">
        <f t="shared" si="13"/>
        <v>4</v>
      </c>
      <c r="AL44" s="23">
        <f t="shared" si="14"/>
        <v>4.21875</v>
      </c>
    </row>
    <row r="45" spans="1:38" ht="19.5" customHeight="1" x14ac:dyDescent="0.25">
      <c r="A45" s="12">
        <v>31</v>
      </c>
      <c r="B45" s="12">
        <v>94004</v>
      </c>
      <c r="C45" s="12" t="s">
        <v>64</v>
      </c>
      <c r="D45" s="43">
        <v>212</v>
      </c>
      <c r="E45" s="13"/>
      <c r="F45" s="42" t="s">
        <v>56</v>
      </c>
      <c r="G45" s="13">
        <v>1</v>
      </c>
      <c r="H45" s="44">
        <v>84.375</v>
      </c>
      <c r="I45" s="12" t="s">
        <v>30</v>
      </c>
      <c r="J45" s="14">
        <f t="shared" si="15"/>
        <v>20</v>
      </c>
      <c r="K45" s="15"/>
      <c r="L45" s="45" t="s">
        <v>66</v>
      </c>
      <c r="M45" s="12" t="s">
        <v>65</v>
      </c>
      <c r="N45" s="5"/>
      <c r="O45" s="16">
        <v>2</v>
      </c>
      <c r="P45" s="4">
        <f t="shared" si="0"/>
        <v>20</v>
      </c>
      <c r="R45" s="4">
        <f t="shared" si="1"/>
        <v>20</v>
      </c>
      <c r="S45" s="4">
        <f t="shared" si="2"/>
        <v>20</v>
      </c>
      <c r="T45" s="4">
        <f t="shared" si="3"/>
        <v>20</v>
      </c>
      <c r="V45" s="17"/>
      <c r="W45" s="18"/>
      <c r="X45" s="5">
        <f t="shared" si="4"/>
        <v>0</v>
      </c>
      <c r="Y45" s="5">
        <f t="shared" si="5"/>
        <v>0</v>
      </c>
      <c r="Z45" s="5" t="str">
        <f t="shared" si="6"/>
        <v>Right</v>
      </c>
      <c r="AB45" s="23">
        <f t="shared" si="7"/>
        <v>0</v>
      </c>
      <c r="AC45" s="23">
        <f t="shared" si="8"/>
        <v>1</v>
      </c>
      <c r="AD45" s="23">
        <f t="shared" si="9"/>
        <v>1</v>
      </c>
      <c r="AE45" s="23">
        <f t="shared" si="10"/>
        <v>1</v>
      </c>
      <c r="AF45" s="24">
        <f t="shared" si="11"/>
        <v>1</v>
      </c>
      <c r="AG45" s="23">
        <f t="shared" si="12"/>
        <v>0</v>
      </c>
      <c r="AH45" s="23">
        <f t="shared" si="16"/>
        <v>1</v>
      </c>
      <c r="AI45" s="24">
        <f t="shared" si="17"/>
        <v>0</v>
      </c>
      <c r="AJ45" s="25">
        <f t="shared" si="18"/>
        <v>1</v>
      </c>
      <c r="AK45" s="26">
        <f t="shared" si="13"/>
        <v>4</v>
      </c>
      <c r="AL45" s="23">
        <f t="shared" si="14"/>
        <v>4.21875</v>
      </c>
    </row>
    <row r="46" spans="1:38" ht="19.5" customHeight="1" x14ac:dyDescent="0.25">
      <c r="A46" s="12">
        <v>32</v>
      </c>
      <c r="B46" s="12">
        <v>94004</v>
      </c>
      <c r="C46" s="12" t="s">
        <v>64</v>
      </c>
      <c r="D46" s="43">
        <v>215</v>
      </c>
      <c r="E46" s="13"/>
      <c r="F46" s="42" t="s">
        <v>56</v>
      </c>
      <c r="G46" s="13">
        <v>1</v>
      </c>
      <c r="H46" s="44">
        <v>84.375</v>
      </c>
      <c r="I46" s="12" t="s">
        <v>30</v>
      </c>
      <c r="J46" s="14">
        <f t="shared" si="15"/>
        <v>20</v>
      </c>
      <c r="K46" s="15"/>
      <c r="L46" s="45" t="s">
        <v>66</v>
      </c>
      <c r="M46" s="12" t="s">
        <v>65</v>
      </c>
      <c r="N46" s="5"/>
      <c r="O46" s="16">
        <v>2</v>
      </c>
      <c r="P46" s="4">
        <f t="shared" si="0"/>
        <v>20</v>
      </c>
      <c r="R46" s="4">
        <f t="shared" si="1"/>
        <v>20</v>
      </c>
      <c r="S46" s="4">
        <f t="shared" si="2"/>
        <v>20</v>
      </c>
      <c r="T46" s="4">
        <f t="shared" si="3"/>
        <v>20</v>
      </c>
      <c r="V46" s="17"/>
      <c r="W46" s="18"/>
      <c r="X46" s="5">
        <f t="shared" si="4"/>
        <v>0</v>
      </c>
      <c r="Y46" s="5">
        <f t="shared" si="5"/>
        <v>0</v>
      </c>
      <c r="Z46" s="5" t="str">
        <f t="shared" si="6"/>
        <v>Right</v>
      </c>
      <c r="AB46" s="23">
        <f t="shared" si="7"/>
        <v>0</v>
      </c>
      <c r="AC46" s="23">
        <f t="shared" si="8"/>
        <v>1</v>
      </c>
      <c r="AD46" s="23">
        <f t="shared" si="9"/>
        <v>1</v>
      </c>
      <c r="AE46" s="23">
        <f t="shared" si="10"/>
        <v>1</v>
      </c>
      <c r="AF46" s="24">
        <f t="shared" si="11"/>
        <v>1</v>
      </c>
      <c r="AG46" s="23">
        <f t="shared" si="12"/>
        <v>0</v>
      </c>
      <c r="AH46" s="23">
        <f t="shared" si="16"/>
        <v>1</v>
      </c>
      <c r="AI46" s="24">
        <f t="shared" si="17"/>
        <v>0</v>
      </c>
      <c r="AJ46" s="25">
        <f t="shared" si="18"/>
        <v>1</v>
      </c>
      <c r="AK46" s="26">
        <f t="shared" si="13"/>
        <v>4</v>
      </c>
      <c r="AL46" s="23">
        <f t="shared" si="14"/>
        <v>4.21875</v>
      </c>
    </row>
    <row r="47" spans="1:38" ht="19.5" customHeight="1" x14ac:dyDescent="0.25">
      <c r="A47" s="12">
        <v>33</v>
      </c>
      <c r="B47" s="12">
        <v>94004</v>
      </c>
      <c r="C47" s="12" t="s">
        <v>64</v>
      </c>
      <c r="D47" s="43">
        <v>216</v>
      </c>
      <c r="E47" s="13"/>
      <c r="F47" s="42" t="s">
        <v>56</v>
      </c>
      <c r="G47" s="13">
        <v>1</v>
      </c>
      <c r="H47" s="44">
        <v>84.375</v>
      </c>
      <c r="I47" s="12" t="s">
        <v>30</v>
      </c>
      <c r="J47" s="14">
        <f t="shared" si="15"/>
        <v>20</v>
      </c>
      <c r="K47" s="15"/>
      <c r="L47" s="45" t="s">
        <v>66</v>
      </c>
      <c r="M47" s="12" t="s">
        <v>65</v>
      </c>
      <c r="N47" s="5"/>
      <c r="O47" s="16">
        <v>2</v>
      </c>
      <c r="P47" s="4">
        <f t="shared" ref="P47:P78" si="19">((ROUNDUP((((H47+12)*O47)/54),0))*5)</f>
        <v>20</v>
      </c>
      <c r="R47" s="4">
        <f t="shared" ref="R47:R78" si="20">(FLOOR((CEILING(H47/12,1))*2.5,1))</f>
        <v>20</v>
      </c>
      <c r="S47" s="4">
        <f t="shared" si="2"/>
        <v>20</v>
      </c>
      <c r="T47" s="4">
        <f t="shared" ref="T47:T78" si="21">IF(I47="Split",EVEN(R47), R47)</f>
        <v>20</v>
      </c>
      <c r="V47" s="17"/>
      <c r="W47" s="18"/>
      <c r="X47" s="5">
        <f t="shared" si="4"/>
        <v>0</v>
      </c>
      <c r="Y47" s="5">
        <f t="shared" si="5"/>
        <v>0</v>
      </c>
      <c r="Z47" s="5" t="str">
        <f t="shared" si="6"/>
        <v>Right</v>
      </c>
      <c r="AB47" s="23">
        <f t="shared" si="7"/>
        <v>0</v>
      </c>
      <c r="AC47" s="23">
        <f t="shared" si="8"/>
        <v>1</v>
      </c>
      <c r="AD47" s="23">
        <f t="shared" si="9"/>
        <v>1</v>
      </c>
      <c r="AE47" s="23">
        <f t="shared" si="10"/>
        <v>1</v>
      </c>
      <c r="AF47" s="24">
        <f t="shared" si="11"/>
        <v>1</v>
      </c>
      <c r="AG47" s="23">
        <f t="shared" si="12"/>
        <v>0</v>
      </c>
      <c r="AH47" s="23">
        <f t="shared" si="16"/>
        <v>1</v>
      </c>
      <c r="AI47" s="24">
        <f t="shared" si="17"/>
        <v>0</v>
      </c>
      <c r="AJ47" s="25">
        <f t="shared" si="18"/>
        <v>1</v>
      </c>
      <c r="AK47" s="26">
        <f t="shared" si="13"/>
        <v>4</v>
      </c>
      <c r="AL47" s="23">
        <f t="shared" si="14"/>
        <v>4.21875</v>
      </c>
    </row>
    <row r="48" spans="1:38" ht="19.5" customHeight="1" x14ac:dyDescent="0.25">
      <c r="A48" s="12">
        <v>34</v>
      </c>
      <c r="B48" s="12">
        <v>94004</v>
      </c>
      <c r="C48" s="12" t="s">
        <v>64</v>
      </c>
      <c r="D48" s="43">
        <v>123</v>
      </c>
      <c r="E48" s="13"/>
      <c r="F48" s="42" t="s">
        <v>56</v>
      </c>
      <c r="G48" s="13">
        <v>1</v>
      </c>
      <c r="H48" s="44">
        <v>84.375</v>
      </c>
      <c r="I48" s="12" t="s">
        <v>30</v>
      </c>
      <c r="J48" s="14">
        <f t="shared" si="15"/>
        <v>20</v>
      </c>
      <c r="K48" s="15"/>
      <c r="L48" s="45" t="s">
        <v>66</v>
      </c>
      <c r="M48" s="12" t="s">
        <v>65</v>
      </c>
      <c r="N48" s="5"/>
      <c r="O48" s="16">
        <v>2</v>
      </c>
      <c r="P48" s="4">
        <f t="shared" si="19"/>
        <v>20</v>
      </c>
      <c r="R48" s="4">
        <f t="shared" si="20"/>
        <v>20</v>
      </c>
      <c r="S48" s="4">
        <f t="shared" si="2"/>
        <v>20</v>
      </c>
      <c r="T48" s="4">
        <f t="shared" si="21"/>
        <v>20</v>
      </c>
      <c r="V48" s="17"/>
      <c r="W48" s="18"/>
      <c r="X48" s="5">
        <f t="shared" si="4"/>
        <v>0</v>
      </c>
      <c r="Y48" s="5">
        <f t="shared" si="5"/>
        <v>0</v>
      </c>
      <c r="Z48" s="5" t="str">
        <f t="shared" si="6"/>
        <v>Right</v>
      </c>
      <c r="AB48" s="23">
        <f t="shared" si="7"/>
        <v>0</v>
      </c>
      <c r="AC48" s="23">
        <f t="shared" si="8"/>
        <v>1</v>
      </c>
      <c r="AD48" s="23">
        <f t="shared" si="9"/>
        <v>1</v>
      </c>
      <c r="AE48" s="23">
        <f t="shared" si="10"/>
        <v>1</v>
      </c>
      <c r="AF48" s="24">
        <f t="shared" si="11"/>
        <v>1</v>
      </c>
      <c r="AG48" s="23">
        <f t="shared" si="12"/>
        <v>0</v>
      </c>
      <c r="AH48" s="23">
        <f t="shared" si="16"/>
        <v>1</v>
      </c>
      <c r="AI48" s="24">
        <f t="shared" si="17"/>
        <v>0</v>
      </c>
      <c r="AJ48" s="25">
        <f t="shared" si="18"/>
        <v>1</v>
      </c>
      <c r="AK48" s="26">
        <f t="shared" si="13"/>
        <v>4</v>
      </c>
      <c r="AL48" s="23">
        <f t="shared" si="14"/>
        <v>4.21875</v>
      </c>
    </row>
    <row r="49" spans="1:38" ht="19.5" customHeight="1" x14ac:dyDescent="0.25">
      <c r="A49" s="12">
        <v>35</v>
      </c>
      <c r="B49" s="12">
        <v>94004</v>
      </c>
      <c r="C49" s="12" t="s">
        <v>64</v>
      </c>
      <c r="D49" s="43">
        <v>128</v>
      </c>
      <c r="E49" s="13"/>
      <c r="F49" s="42" t="s">
        <v>56</v>
      </c>
      <c r="G49" s="13">
        <v>1</v>
      </c>
      <c r="H49" s="44">
        <v>84.375</v>
      </c>
      <c r="I49" s="12" t="s">
        <v>30</v>
      </c>
      <c r="J49" s="14">
        <f t="shared" si="15"/>
        <v>20</v>
      </c>
      <c r="K49" s="15"/>
      <c r="L49" s="45" t="s">
        <v>66</v>
      </c>
      <c r="M49" s="12" t="s">
        <v>65</v>
      </c>
      <c r="N49" s="5"/>
      <c r="O49" s="16">
        <v>2</v>
      </c>
      <c r="P49" s="4">
        <f t="shared" si="19"/>
        <v>20</v>
      </c>
      <c r="R49" s="4">
        <f t="shared" si="20"/>
        <v>20</v>
      </c>
      <c r="S49" s="4">
        <f t="shared" si="2"/>
        <v>20</v>
      </c>
      <c r="T49" s="4">
        <f t="shared" si="21"/>
        <v>20</v>
      </c>
      <c r="V49" s="17"/>
      <c r="W49" s="18"/>
      <c r="X49" s="5">
        <f t="shared" si="4"/>
        <v>0</v>
      </c>
      <c r="Y49" s="5">
        <f t="shared" si="5"/>
        <v>0</v>
      </c>
      <c r="Z49" s="5" t="str">
        <f t="shared" si="6"/>
        <v>Right</v>
      </c>
      <c r="AB49" s="23">
        <f t="shared" si="7"/>
        <v>0</v>
      </c>
      <c r="AC49" s="23">
        <f t="shared" si="8"/>
        <v>1</v>
      </c>
      <c r="AD49" s="23">
        <f t="shared" si="9"/>
        <v>1</v>
      </c>
      <c r="AE49" s="23">
        <f t="shared" si="10"/>
        <v>1</v>
      </c>
      <c r="AF49" s="24">
        <f t="shared" si="11"/>
        <v>1</v>
      </c>
      <c r="AG49" s="23">
        <f t="shared" si="12"/>
        <v>0</v>
      </c>
      <c r="AH49" s="23">
        <f t="shared" si="16"/>
        <v>1</v>
      </c>
      <c r="AI49" s="24">
        <f t="shared" si="17"/>
        <v>0</v>
      </c>
      <c r="AJ49" s="25">
        <f t="shared" si="18"/>
        <v>1</v>
      </c>
      <c r="AK49" s="26">
        <f t="shared" si="13"/>
        <v>4</v>
      </c>
      <c r="AL49" s="23">
        <f t="shared" si="14"/>
        <v>4.21875</v>
      </c>
    </row>
    <row r="50" spans="1:38" ht="19.5" customHeight="1" x14ac:dyDescent="0.25">
      <c r="A50" s="12">
        <v>36</v>
      </c>
      <c r="B50" s="12">
        <v>94004</v>
      </c>
      <c r="C50" s="12" t="s">
        <v>64</v>
      </c>
      <c r="D50" s="43">
        <v>129</v>
      </c>
      <c r="E50" s="13"/>
      <c r="F50" s="42" t="s">
        <v>56</v>
      </c>
      <c r="G50" s="13">
        <v>1</v>
      </c>
      <c r="H50" s="44">
        <v>84.375</v>
      </c>
      <c r="I50" s="12" t="s">
        <v>30</v>
      </c>
      <c r="J50" s="14">
        <f t="shared" si="15"/>
        <v>20</v>
      </c>
      <c r="K50" s="15"/>
      <c r="L50" s="45" t="s">
        <v>66</v>
      </c>
      <c r="M50" s="12" t="s">
        <v>65</v>
      </c>
      <c r="N50" s="5"/>
      <c r="O50" s="16">
        <v>2</v>
      </c>
      <c r="P50" s="4">
        <f t="shared" si="19"/>
        <v>20</v>
      </c>
      <c r="R50" s="4">
        <f t="shared" si="20"/>
        <v>20</v>
      </c>
      <c r="S50" s="4">
        <f t="shared" si="2"/>
        <v>20</v>
      </c>
      <c r="T50" s="4">
        <f t="shared" si="21"/>
        <v>20</v>
      </c>
      <c r="V50" s="17"/>
      <c r="W50" s="18"/>
      <c r="X50" s="5">
        <f t="shared" si="4"/>
        <v>0</v>
      </c>
      <c r="Y50" s="5">
        <f t="shared" si="5"/>
        <v>0</v>
      </c>
      <c r="Z50" s="5" t="str">
        <f t="shared" si="6"/>
        <v>Right</v>
      </c>
      <c r="AB50" s="23">
        <f t="shared" si="7"/>
        <v>0</v>
      </c>
      <c r="AC50" s="23">
        <f t="shared" si="8"/>
        <v>1</v>
      </c>
      <c r="AD50" s="23">
        <f t="shared" si="9"/>
        <v>1</v>
      </c>
      <c r="AE50" s="23">
        <f t="shared" si="10"/>
        <v>1</v>
      </c>
      <c r="AF50" s="24">
        <f t="shared" si="11"/>
        <v>1</v>
      </c>
      <c r="AG50" s="23">
        <f t="shared" si="12"/>
        <v>0</v>
      </c>
      <c r="AH50" s="23">
        <f t="shared" si="16"/>
        <v>1</v>
      </c>
      <c r="AI50" s="24">
        <f t="shared" si="17"/>
        <v>0</v>
      </c>
      <c r="AJ50" s="25">
        <f t="shared" si="18"/>
        <v>1</v>
      </c>
      <c r="AK50" s="26">
        <f t="shared" si="13"/>
        <v>4</v>
      </c>
      <c r="AL50" s="23">
        <f t="shared" si="14"/>
        <v>4.21875</v>
      </c>
    </row>
    <row r="51" spans="1:38" ht="19.5" customHeight="1" x14ac:dyDescent="0.25">
      <c r="A51" s="12">
        <v>37</v>
      </c>
      <c r="B51" s="12">
        <v>94004</v>
      </c>
      <c r="C51" s="12" t="s">
        <v>64</v>
      </c>
      <c r="D51" s="43">
        <v>203</v>
      </c>
      <c r="E51" s="13"/>
      <c r="F51" s="42" t="s">
        <v>56</v>
      </c>
      <c r="G51" s="13">
        <v>1</v>
      </c>
      <c r="H51" s="44">
        <v>85.75</v>
      </c>
      <c r="I51" s="12" t="s">
        <v>30</v>
      </c>
      <c r="J51" s="14">
        <f t="shared" si="15"/>
        <v>20</v>
      </c>
      <c r="K51" s="15"/>
      <c r="L51" s="45" t="s">
        <v>66</v>
      </c>
      <c r="M51" s="12" t="s">
        <v>65</v>
      </c>
      <c r="N51" s="5"/>
      <c r="O51" s="16">
        <v>2</v>
      </c>
      <c r="P51" s="4">
        <f t="shared" si="19"/>
        <v>20</v>
      </c>
      <c r="R51" s="4">
        <f t="shared" si="20"/>
        <v>20</v>
      </c>
      <c r="S51" s="4">
        <f t="shared" si="2"/>
        <v>20</v>
      </c>
      <c r="T51" s="4">
        <f t="shared" si="21"/>
        <v>20</v>
      </c>
      <c r="V51" s="17"/>
      <c r="W51" s="18"/>
      <c r="X51" s="5">
        <f t="shared" si="4"/>
        <v>0</v>
      </c>
      <c r="Y51" s="5">
        <f t="shared" si="5"/>
        <v>0</v>
      </c>
      <c r="Z51" s="5" t="str">
        <f t="shared" si="6"/>
        <v>Right</v>
      </c>
      <c r="AB51" s="23">
        <f t="shared" si="7"/>
        <v>0</v>
      </c>
      <c r="AC51" s="23">
        <f t="shared" si="8"/>
        <v>1</v>
      </c>
      <c r="AD51" s="23">
        <f t="shared" si="9"/>
        <v>1</v>
      </c>
      <c r="AE51" s="23">
        <f t="shared" si="10"/>
        <v>1</v>
      </c>
      <c r="AF51" s="24">
        <f t="shared" si="11"/>
        <v>1</v>
      </c>
      <c r="AG51" s="23">
        <f t="shared" si="12"/>
        <v>0</v>
      </c>
      <c r="AH51" s="23">
        <f t="shared" si="16"/>
        <v>1</v>
      </c>
      <c r="AI51" s="24">
        <f t="shared" si="17"/>
        <v>0</v>
      </c>
      <c r="AJ51" s="25">
        <f t="shared" si="18"/>
        <v>1</v>
      </c>
      <c r="AK51" s="26">
        <f t="shared" si="13"/>
        <v>4</v>
      </c>
      <c r="AL51" s="23">
        <f t="shared" si="14"/>
        <v>4.2874999999999996</v>
      </c>
    </row>
    <row r="52" spans="1:38" ht="19.5" customHeight="1" x14ac:dyDescent="0.25">
      <c r="A52" s="12">
        <v>38</v>
      </c>
      <c r="B52" s="12">
        <v>94004</v>
      </c>
      <c r="C52" s="12" t="s">
        <v>64</v>
      </c>
      <c r="D52" s="43">
        <v>207</v>
      </c>
      <c r="E52" s="13"/>
      <c r="F52" s="42" t="s">
        <v>56</v>
      </c>
      <c r="G52" s="13">
        <v>1</v>
      </c>
      <c r="H52" s="44">
        <v>84.375</v>
      </c>
      <c r="I52" s="12" t="s">
        <v>30</v>
      </c>
      <c r="J52" s="14">
        <f t="shared" si="15"/>
        <v>20</v>
      </c>
      <c r="K52" s="15"/>
      <c r="L52" s="45" t="s">
        <v>66</v>
      </c>
      <c r="M52" s="12" t="s">
        <v>65</v>
      </c>
      <c r="N52" s="5"/>
      <c r="O52" s="16">
        <v>2</v>
      </c>
      <c r="P52" s="4">
        <f t="shared" si="19"/>
        <v>20</v>
      </c>
      <c r="R52" s="4">
        <f t="shared" si="20"/>
        <v>20</v>
      </c>
      <c r="S52" s="4">
        <f t="shared" si="2"/>
        <v>20</v>
      </c>
      <c r="T52" s="4">
        <f t="shared" si="21"/>
        <v>20</v>
      </c>
      <c r="V52" s="17"/>
      <c r="W52" s="18"/>
      <c r="X52" s="5">
        <f t="shared" si="4"/>
        <v>0</v>
      </c>
      <c r="Y52" s="5">
        <f t="shared" si="5"/>
        <v>0</v>
      </c>
      <c r="Z52" s="5" t="str">
        <f t="shared" si="6"/>
        <v>Right</v>
      </c>
      <c r="AB52" s="23">
        <f t="shared" si="7"/>
        <v>0</v>
      </c>
      <c r="AC52" s="23">
        <f t="shared" si="8"/>
        <v>1</v>
      </c>
      <c r="AD52" s="23">
        <f t="shared" si="9"/>
        <v>1</v>
      </c>
      <c r="AE52" s="23">
        <f t="shared" si="10"/>
        <v>1</v>
      </c>
      <c r="AF52" s="24">
        <f t="shared" si="11"/>
        <v>1</v>
      </c>
      <c r="AG52" s="23">
        <f t="shared" si="12"/>
        <v>0</v>
      </c>
      <c r="AH52" s="23">
        <f t="shared" si="16"/>
        <v>1</v>
      </c>
      <c r="AI52" s="24">
        <f t="shared" si="17"/>
        <v>0</v>
      </c>
      <c r="AJ52" s="25">
        <f t="shared" si="18"/>
        <v>1</v>
      </c>
      <c r="AK52" s="26">
        <f t="shared" si="13"/>
        <v>4</v>
      </c>
      <c r="AL52" s="23">
        <f t="shared" si="14"/>
        <v>4.21875</v>
      </c>
    </row>
    <row r="53" spans="1:38" ht="19.5" customHeight="1" x14ac:dyDescent="0.25">
      <c r="A53" s="12">
        <v>39</v>
      </c>
      <c r="B53" s="12">
        <v>94004</v>
      </c>
      <c r="C53" s="12" t="s">
        <v>64</v>
      </c>
      <c r="D53" s="43">
        <v>214</v>
      </c>
      <c r="E53" s="13"/>
      <c r="F53" s="42" t="s">
        <v>56</v>
      </c>
      <c r="G53" s="13">
        <v>1</v>
      </c>
      <c r="H53" s="44">
        <v>84.375</v>
      </c>
      <c r="I53" s="12" t="s">
        <v>30</v>
      </c>
      <c r="J53" s="14">
        <f t="shared" si="15"/>
        <v>20</v>
      </c>
      <c r="K53" s="15"/>
      <c r="L53" s="45" t="s">
        <v>66</v>
      </c>
      <c r="M53" s="12" t="s">
        <v>65</v>
      </c>
      <c r="N53" s="5"/>
      <c r="O53" s="16">
        <v>2</v>
      </c>
      <c r="P53" s="4">
        <f t="shared" si="19"/>
        <v>20</v>
      </c>
      <c r="R53" s="4">
        <f t="shared" si="20"/>
        <v>20</v>
      </c>
      <c r="S53" s="4">
        <f t="shared" si="2"/>
        <v>20</v>
      </c>
      <c r="T53" s="4">
        <f t="shared" si="21"/>
        <v>20</v>
      </c>
      <c r="V53" s="17"/>
      <c r="W53" s="18"/>
      <c r="X53" s="5">
        <f t="shared" si="4"/>
        <v>0</v>
      </c>
      <c r="Y53" s="5">
        <f t="shared" si="5"/>
        <v>0</v>
      </c>
      <c r="Z53" s="5" t="str">
        <f t="shared" si="6"/>
        <v>Right</v>
      </c>
      <c r="AB53" s="23">
        <f t="shared" si="7"/>
        <v>0</v>
      </c>
      <c r="AC53" s="23">
        <f t="shared" si="8"/>
        <v>1</v>
      </c>
      <c r="AD53" s="23">
        <f t="shared" si="9"/>
        <v>1</v>
      </c>
      <c r="AE53" s="23">
        <f t="shared" si="10"/>
        <v>1</v>
      </c>
      <c r="AF53" s="24">
        <f t="shared" si="11"/>
        <v>1</v>
      </c>
      <c r="AG53" s="23">
        <f t="shared" si="12"/>
        <v>0</v>
      </c>
      <c r="AH53" s="23">
        <f t="shared" si="16"/>
        <v>1</v>
      </c>
      <c r="AI53" s="24">
        <f t="shared" si="17"/>
        <v>0</v>
      </c>
      <c r="AJ53" s="25">
        <f t="shared" si="18"/>
        <v>1</v>
      </c>
      <c r="AK53" s="26">
        <f t="shared" si="13"/>
        <v>4</v>
      </c>
      <c r="AL53" s="23">
        <f t="shared" si="14"/>
        <v>4.21875</v>
      </c>
    </row>
    <row r="54" spans="1:38" ht="19.5" customHeight="1" x14ac:dyDescent="0.25">
      <c r="A54" s="12">
        <v>40</v>
      </c>
      <c r="B54" s="12">
        <v>94004</v>
      </c>
      <c r="C54" s="12" t="s">
        <v>64</v>
      </c>
      <c r="D54" s="43">
        <v>218</v>
      </c>
      <c r="E54" s="13"/>
      <c r="F54" s="42" t="s">
        <v>56</v>
      </c>
      <c r="G54" s="13">
        <v>1</v>
      </c>
      <c r="H54" s="44">
        <v>96.625</v>
      </c>
      <c r="I54" s="12" t="s">
        <v>30</v>
      </c>
      <c r="J54" s="14">
        <f t="shared" si="15"/>
        <v>22</v>
      </c>
      <c r="K54" s="15"/>
      <c r="L54" s="45" t="s">
        <v>66</v>
      </c>
      <c r="M54" s="12" t="s">
        <v>65</v>
      </c>
      <c r="N54" s="5"/>
      <c r="O54" s="16">
        <v>2</v>
      </c>
      <c r="P54" s="4">
        <f t="shared" si="19"/>
        <v>25</v>
      </c>
      <c r="R54" s="4">
        <f t="shared" si="20"/>
        <v>22</v>
      </c>
      <c r="S54" s="4">
        <f t="shared" si="2"/>
        <v>22</v>
      </c>
      <c r="T54" s="4">
        <f t="shared" si="21"/>
        <v>22</v>
      </c>
      <c r="V54" s="17"/>
      <c r="W54" s="18"/>
      <c r="X54" s="5">
        <f t="shared" si="4"/>
        <v>0</v>
      </c>
      <c r="Y54" s="5">
        <f t="shared" si="5"/>
        <v>0</v>
      </c>
      <c r="Z54" s="5" t="str">
        <f t="shared" si="6"/>
        <v>Right</v>
      </c>
      <c r="AB54" s="23">
        <f t="shared" si="7"/>
        <v>0</v>
      </c>
      <c r="AC54" s="23">
        <f t="shared" si="8"/>
        <v>1</v>
      </c>
      <c r="AD54" s="23">
        <f t="shared" si="9"/>
        <v>1</v>
      </c>
      <c r="AE54" s="23">
        <f t="shared" si="10"/>
        <v>1</v>
      </c>
      <c r="AF54" s="24">
        <f t="shared" si="11"/>
        <v>1</v>
      </c>
      <c r="AG54" s="23">
        <f t="shared" si="12"/>
        <v>0</v>
      </c>
      <c r="AH54" s="23">
        <f t="shared" si="16"/>
        <v>1</v>
      </c>
      <c r="AI54" s="24">
        <f t="shared" si="17"/>
        <v>0</v>
      </c>
      <c r="AJ54" s="25">
        <f t="shared" si="18"/>
        <v>1</v>
      </c>
      <c r="AK54" s="26">
        <f t="shared" si="13"/>
        <v>5</v>
      </c>
      <c r="AL54" s="23">
        <f t="shared" si="14"/>
        <v>4.8312499999999998</v>
      </c>
    </row>
    <row r="55" spans="1:38" ht="19.5" customHeight="1" x14ac:dyDescent="0.25">
      <c r="A55" s="12">
        <v>41</v>
      </c>
      <c r="B55" s="12">
        <v>94004</v>
      </c>
      <c r="C55" s="12" t="s">
        <v>64</v>
      </c>
      <c r="D55" s="43">
        <v>221</v>
      </c>
      <c r="E55" s="13"/>
      <c r="F55" s="42" t="s">
        <v>56</v>
      </c>
      <c r="G55" s="13">
        <v>1</v>
      </c>
      <c r="H55" s="44">
        <v>84.375</v>
      </c>
      <c r="I55" s="12" t="s">
        <v>30</v>
      </c>
      <c r="J55" s="14">
        <f t="shared" si="15"/>
        <v>20</v>
      </c>
      <c r="K55" s="15"/>
      <c r="L55" s="45" t="s">
        <v>66</v>
      </c>
      <c r="M55" s="12" t="s">
        <v>65</v>
      </c>
      <c r="N55" s="5"/>
      <c r="O55" s="16">
        <v>2</v>
      </c>
      <c r="P55" s="4">
        <f t="shared" si="19"/>
        <v>20</v>
      </c>
      <c r="R55" s="4">
        <f t="shared" si="20"/>
        <v>20</v>
      </c>
      <c r="S55" s="4">
        <f t="shared" si="2"/>
        <v>20</v>
      </c>
      <c r="T55" s="4">
        <f t="shared" si="21"/>
        <v>20</v>
      </c>
      <c r="V55" s="17"/>
      <c r="W55" s="18"/>
      <c r="X55" s="5">
        <f t="shared" si="4"/>
        <v>0</v>
      </c>
      <c r="Y55" s="5">
        <f t="shared" si="5"/>
        <v>0</v>
      </c>
      <c r="Z55" s="5" t="str">
        <f t="shared" si="6"/>
        <v>Right</v>
      </c>
      <c r="AB55" s="23">
        <f t="shared" si="7"/>
        <v>0</v>
      </c>
      <c r="AC55" s="23">
        <f t="shared" si="8"/>
        <v>1</v>
      </c>
      <c r="AD55" s="23">
        <f t="shared" si="9"/>
        <v>1</v>
      </c>
      <c r="AE55" s="23">
        <f t="shared" si="10"/>
        <v>1</v>
      </c>
      <c r="AF55" s="24">
        <f t="shared" si="11"/>
        <v>1</v>
      </c>
      <c r="AG55" s="23">
        <f t="shared" si="12"/>
        <v>0</v>
      </c>
      <c r="AH55" s="23">
        <f t="shared" si="16"/>
        <v>1</v>
      </c>
      <c r="AI55" s="24">
        <f t="shared" si="17"/>
        <v>0</v>
      </c>
      <c r="AJ55" s="25">
        <f t="shared" si="18"/>
        <v>1</v>
      </c>
      <c r="AK55" s="26">
        <f t="shared" si="13"/>
        <v>4</v>
      </c>
      <c r="AL55" s="23">
        <f t="shared" si="14"/>
        <v>4.21875</v>
      </c>
    </row>
    <row r="56" spans="1:38" ht="19.5" customHeight="1" x14ac:dyDescent="0.25">
      <c r="A56" s="12">
        <v>42</v>
      </c>
      <c r="B56" s="12">
        <v>94004</v>
      </c>
      <c r="C56" s="12" t="s">
        <v>64</v>
      </c>
      <c r="D56" s="43">
        <v>222</v>
      </c>
      <c r="E56" s="13"/>
      <c r="F56" s="42" t="s">
        <v>56</v>
      </c>
      <c r="G56" s="13">
        <v>1</v>
      </c>
      <c r="H56" s="44">
        <v>84.375</v>
      </c>
      <c r="I56" s="12" t="s">
        <v>30</v>
      </c>
      <c r="J56" s="14">
        <f t="shared" si="15"/>
        <v>20</v>
      </c>
      <c r="K56" s="15"/>
      <c r="L56" s="45" t="s">
        <v>66</v>
      </c>
      <c r="M56" s="12" t="s">
        <v>65</v>
      </c>
      <c r="N56" s="5"/>
      <c r="O56" s="16">
        <v>2</v>
      </c>
      <c r="P56" s="4">
        <f t="shared" si="19"/>
        <v>20</v>
      </c>
      <c r="R56" s="4">
        <f t="shared" si="20"/>
        <v>20</v>
      </c>
      <c r="S56" s="4">
        <f t="shared" si="2"/>
        <v>20</v>
      </c>
      <c r="T56" s="4">
        <f t="shared" si="21"/>
        <v>20</v>
      </c>
      <c r="V56" s="17"/>
      <c r="W56" s="18"/>
      <c r="X56" s="5">
        <f t="shared" si="4"/>
        <v>0</v>
      </c>
      <c r="Y56" s="5">
        <f t="shared" si="5"/>
        <v>0</v>
      </c>
      <c r="Z56" s="5" t="str">
        <f t="shared" si="6"/>
        <v>Right</v>
      </c>
      <c r="AB56" s="23">
        <f t="shared" si="7"/>
        <v>0</v>
      </c>
      <c r="AC56" s="23">
        <f t="shared" si="8"/>
        <v>1</v>
      </c>
      <c r="AD56" s="23">
        <f t="shared" si="9"/>
        <v>1</v>
      </c>
      <c r="AE56" s="23">
        <f t="shared" si="10"/>
        <v>1</v>
      </c>
      <c r="AF56" s="24">
        <f t="shared" si="11"/>
        <v>1</v>
      </c>
      <c r="AG56" s="23">
        <f t="shared" si="12"/>
        <v>0</v>
      </c>
      <c r="AH56" s="23">
        <f t="shared" si="16"/>
        <v>1</v>
      </c>
      <c r="AI56" s="24">
        <f t="shared" si="17"/>
        <v>0</v>
      </c>
      <c r="AJ56" s="25">
        <f t="shared" si="18"/>
        <v>1</v>
      </c>
      <c r="AK56" s="26">
        <f t="shared" si="13"/>
        <v>4</v>
      </c>
      <c r="AL56" s="23">
        <f t="shared" si="14"/>
        <v>4.21875</v>
      </c>
    </row>
    <row r="57" spans="1:38" ht="19.5" customHeight="1" x14ac:dyDescent="0.25">
      <c r="A57" s="12">
        <v>43</v>
      </c>
      <c r="B57" s="12">
        <v>94004</v>
      </c>
      <c r="C57" s="12" t="s">
        <v>64</v>
      </c>
      <c r="D57" s="43">
        <v>225</v>
      </c>
      <c r="E57" s="13"/>
      <c r="F57" s="42" t="s">
        <v>56</v>
      </c>
      <c r="G57" s="13">
        <v>1</v>
      </c>
      <c r="H57" s="44">
        <v>84.375</v>
      </c>
      <c r="I57" s="12" t="s">
        <v>30</v>
      </c>
      <c r="J57" s="14">
        <f t="shared" si="15"/>
        <v>20</v>
      </c>
      <c r="K57" s="15"/>
      <c r="L57" s="45" t="s">
        <v>66</v>
      </c>
      <c r="M57" s="12" t="s">
        <v>65</v>
      </c>
      <c r="N57" s="5"/>
      <c r="O57" s="16">
        <v>2</v>
      </c>
      <c r="P57" s="4">
        <f t="shared" si="19"/>
        <v>20</v>
      </c>
      <c r="R57" s="4">
        <f t="shared" si="20"/>
        <v>20</v>
      </c>
      <c r="S57" s="4">
        <f t="shared" si="2"/>
        <v>20</v>
      </c>
      <c r="T57" s="4">
        <f t="shared" si="21"/>
        <v>20</v>
      </c>
      <c r="V57" s="17"/>
      <c r="W57" s="18"/>
      <c r="X57" s="5">
        <f t="shared" si="4"/>
        <v>0</v>
      </c>
      <c r="Y57" s="5">
        <f t="shared" si="5"/>
        <v>0</v>
      </c>
      <c r="Z57" s="5" t="str">
        <f t="shared" si="6"/>
        <v>Right</v>
      </c>
      <c r="AB57" s="23">
        <f t="shared" si="7"/>
        <v>0</v>
      </c>
      <c r="AC57" s="23">
        <f t="shared" si="8"/>
        <v>1</v>
      </c>
      <c r="AD57" s="23">
        <f t="shared" si="9"/>
        <v>1</v>
      </c>
      <c r="AE57" s="23">
        <f t="shared" si="10"/>
        <v>1</v>
      </c>
      <c r="AF57" s="24">
        <f t="shared" si="11"/>
        <v>1</v>
      </c>
      <c r="AG57" s="23">
        <f t="shared" si="12"/>
        <v>0</v>
      </c>
      <c r="AH57" s="23">
        <f t="shared" si="16"/>
        <v>1</v>
      </c>
      <c r="AI57" s="24">
        <f t="shared" si="17"/>
        <v>0</v>
      </c>
      <c r="AJ57" s="25">
        <f t="shared" si="18"/>
        <v>1</v>
      </c>
      <c r="AK57" s="26">
        <f t="shared" si="13"/>
        <v>4</v>
      </c>
      <c r="AL57" s="23">
        <f t="shared" si="14"/>
        <v>4.21875</v>
      </c>
    </row>
    <row r="58" spans="1:38" ht="19.5" customHeight="1" x14ac:dyDescent="0.25">
      <c r="A58" s="12">
        <v>44</v>
      </c>
      <c r="B58" s="12">
        <v>94004</v>
      </c>
      <c r="C58" s="12" t="s">
        <v>64</v>
      </c>
      <c r="D58" s="43">
        <v>226</v>
      </c>
      <c r="E58" s="13"/>
      <c r="F58" s="42" t="s">
        <v>56</v>
      </c>
      <c r="G58" s="13">
        <v>1</v>
      </c>
      <c r="H58" s="44">
        <v>84.375</v>
      </c>
      <c r="I58" s="12" t="s">
        <v>30</v>
      </c>
      <c r="J58" s="14">
        <f t="shared" si="15"/>
        <v>20</v>
      </c>
      <c r="K58" s="15"/>
      <c r="L58" s="45" t="s">
        <v>66</v>
      </c>
      <c r="M58" s="12" t="s">
        <v>65</v>
      </c>
      <c r="N58" s="5"/>
      <c r="O58" s="16">
        <v>2</v>
      </c>
      <c r="P58" s="4">
        <f t="shared" si="19"/>
        <v>20</v>
      </c>
      <c r="R58" s="4">
        <f t="shared" si="20"/>
        <v>20</v>
      </c>
      <c r="S58" s="4">
        <f t="shared" si="2"/>
        <v>20</v>
      </c>
      <c r="T58" s="4">
        <f t="shared" si="21"/>
        <v>20</v>
      </c>
      <c r="V58" s="17"/>
      <c r="W58" s="18"/>
      <c r="X58" s="5">
        <f t="shared" si="4"/>
        <v>0</v>
      </c>
      <c r="Y58" s="5">
        <f t="shared" si="5"/>
        <v>0</v>
      </c>
      <c r="Z58" s="5" t="str">
        <f t="shared" si="6"/>
        <v>Right</v>
      </c>
      <c r="AB58" s="23">
        <f t="shared" si="7"/>
        <v>0</v>
      </c>
      <c r="AC58" s="23">
        <f t="shared" si="8"/>
        <v>1</v>
      </c>
      <c r="AD58" s="23">
        <f t="shared" si="9"/>
        <v>1</v>
      </c>
      <c r="AE58" s="23">
        <f t="shared" si="10"/>
        <v>1</v>
      </c>
      <c r="AF58" s="24">
        <f t="shared" si="11"/>
        <v>1</v>
      </c>
      <c r="AG58" s="23">
        <f t="shared" si="12"/>
        <v>0</v>
      </c>
      <c r="AH58" s="23">
        <f t="shared" si="16"/>
        <v>1</v>
      </c>
      <c r="AI58" s="24">
        <f t="shared" si="17"/>
        <v>0</v>
      </c>
      <c r="AJ58" s="25">
        <f t="shared" si="18"/>
        <v>1</v>
      </c>
      <c r="AK58" s="26">
        <f t="shared" si="13"/>
        <v>4</v>
      </c>
      <c r="AL58" s="23">
        <f t="shared" si="14"/>
        <v>4.21875</v>
      </c>
    </row>
    <row r="59" spans="1:38" ht="19.5" customHeight="1" x14ac:dyDescent="0.25">
      <c r="A59" s="12">
        <v>45</v>
      </c>
      <c r="B59" s="12">
        <v>94004</v>
      </c>
      <c r="C59" s="12" t="s">
        <v>64</v>
      </c>
      <c r="D59" s="43">
        <v>227</v>
      </c>
      <c r="E59" s="13"/>
      <c r="F59" s="42" t="s">
        <v>56</v>
      </c>
      <c r="G59" s="13">
        <v>1</v>
      </c>
      <c r="H59" s="44">
        <v>84.375</v>
      </c>
      <c r="I59" s="12" t="s">
        <v>30</v>
      </c>
      <c r="J59" s="14">
        <f t="shared" si="15"/>
        <v>20</v>
      </c>
      <c r="K59" s="15"/>
      <c r="L59" s="45" t="s">
        <v>66</v>
      </c>
      <c r="M59" s="12" t="s">
        <v>65</v>
      </c>
      <c r="N59" s="5"/>
      <c r="O59" s="16">
        <v>2</v>
      </c>
      <c r="P59" s="4">
        <f t="shared" si="19"/>
        <v>20</v>
      </c>
      <c r="R59" s="4">
        <f t="shared" si="20"/>
        <v>20</v>
      </c>
      <c r="S59" s="4">
        <f t="shared" si="2"/>
        <v>20</v>
      </c>
      <c r="T59" s="4">
        <f t="shared" si="21"/>
        <v>20</v>
      </c>
      <c r="V59" s="17"/>
      <c r="W59" s="18"/>
      <c r="X59" s="5">
        <f t="shared" si="4"/>
        <v>0</v>
      </c>
      <c r="Y59" s="5">
        <f t="shared" si="5"/>
        <v>0</v>
      </c>
      <c r="Z59" s="5" t="str">
        <f t="shared" si="6"/>
        <v>Right</v>
      </c>
      <c r="AB59" s="23">
        <f t="shared" si="7"/>
        <v>0</v>
      </c>
      <c r="AC59" s="23">
        <f t="shared" si="8"/>
        <v>1</v>
      </c>
      <c r="AD59" s="23">
        <f t="shared" si="9"/>
        <v>1</v>
      </c>
      <c r="AE59" s="23">
        <f t="shared" si="10"/>
        <v>1</v>
      </c>
      <c r="AF59" s="24">
        <f t="shared" si="11"/>
        <v>1</v>
      </c>
      <c r="AG59" s="23">
        <f t="shared" si="12"/>
        <v>0</v>
      </c>
      <c r="AH59" s="23">
        <f t="shared" si="16"/>
        <v>1</v>
      </c>
      <c r="AI59" s="24">
        <f t="shared" si="17"/>
        <v>0</v>
      </c>
      <c r="AJ59" s="25">
        <f t="shared" si="18"/>
        <v>1</v>
      </c>
      <c r="AK59" s="26">
        <f t="shared" si="13"/>
        <v>4</v>
      </c>
      <c r="AL59" s="23">
        <f t="shared" si="14"/>
        <v>4.21875</v>
      </c>
    </row>
    <row r="60" spans="1:38" ht="19.5" customHeight="1" x14ac:dyDescent="0.25">
      <c r="A60" s="12">
        <v>46</v>
      </c>
      <c r="B60" s="12">
        <v>94004</v>
      </c>
      <c r="C60" s="12" t="s">
        <v>64</v>
      </c>
      <c r="D60" s="43">
        <v>229</v>
      </c>
      <c r="E60" s="13"/>
      <c r="F60" s="42" t="s">
        <v>56</v>
      </c>
      <c r="G60" s="13">
        <v>1</v>
      </c>
      <c r="H60" s="44">
        <v>84.375</v>
      </c>
      <c r="I60" s="12" t="s">
        <v>30</v>
      </c>
      <c r="J60" s="14">
        <f t="shared" si="15"/>
        <v>20</v>
      </c>
      <c r="K60" s="15"/>
      <c r="L60" s="45" t="s">
        <v>66</v>
      </c>
      <c r="M60" s="12" t="s">
        <v>65</v>
      </c>
      <c r="N60" s="5"/>
      <c r="O60" s="16">
        <v>2</v>
      </c>
      <c r="P60" s="4">
        <f t="shared" si="19"/>
        <v>20</v>
      </c>
      <c r="R60" s="4">
        <f t="shared" si="20"/>
        <v>20</v>
      </c>
      <c r="S60" s="4">
        <f t="shared" si="2"/>
        <v>20</v>
      </c>
      <c r="T60" s="4">
        <f t="shared" si="21"/>
        <v>20</v>
      </c>
      <c r="V60" s="17"/>
      <c r="W60" s="18"/>
      <c r="X60" s="5">
        <f t="shared" si="4"/>
        <v>0</v>
      </c>
      <c r="Y60" s="5">
        <f t="shared" si="5"/>
        <v>0</v>
      </c>
      <c r="Z60" s="5" t="str">
        <f t="shared" si="6"/>
        <v>Right</v>
      </c>
      <c r="AB60" s="23">
        <f t="shared" si="7"/>
        <v>0</v>
      </c>
      <c r="AC60" s="23">
        <f t="shared" si="8"/>
        <v>1</v>
      </c>
      <c r="AD60" s="23">
        <f t="shared" si="9"/>
        <v>1</v>
      </c>
      <c r="AE60" s="23">
        <f t="shared" si="10"/>
        <v>1</v>
      </c>
      <c r="AF60" s="24">
        <f t="shared" si="11"/>
        <v>1</v>
      </c>
      <c r="AG60" s="23">
        <f t="shared" si="12"/>
        <v>0</v>
      </c>
      <c r="AH60" s="23">
        <f t="shared" si="16"/>
        <v>1</v>
      </c>
      <c r="AI60" s="24">
        <f t="shared" si="17"/>
        <v>0</v>
      </c>
      <c r="AJ60" s="25">
        <f t="shared" si="18"/>
        <v>1</v>
      </c>
      <c r="AK60" s="26">
        <f t="shared" si="13"/>
        <v>4</v>
      </c>
      <c r="AL60" s="23">
        <f t="shared" si="14"/>
        <v>4.21875</v>
      </c>
    </row>
    <row r="61" spans="1:38" ht="19.5" customHeight="1" x14ac:dyDescent="0.25">
      <c r="A61" s="12">
        <v>47</v>
      </c>
      <c r="B61" s="12">
        <v>94004</v>
      </c>
      <c r="C61" s="12" t="s">
        <v>64</v>
      </c>
      <c r="D61" s="43">
        <v>233</v>
      </c>
      <c r="E61" s="13"/>
      <c r="F61" s="42" t="s">
        <v>56</v>
      </c>
      <c r="G61" s="13">
        <v>1</v>
      </c>
      <c r="H61" s="44">
        <v>86</v>
      </c>
      <c r="I61" s="12" t="s">
        <v>30</v>
      </c>
      <c r="J61" s="14">
        <f t="shared" si="15"/>
        <v>20</v>
      </c>
      <c r="K61" s="15"/>
      <c r="L61" s="45" t="s">
        <v>66</v>
      </c>
      <c r="M61" s="12" t="s">
        <v>65</v>
      </c>
      <c r="N61" s="5"/>
      <c r="O61" s="16">
        <v>2</v>
      </c>
      <c r="P61" s="4">
        <f t="shared" si="19"/>
        <v>20</v>
      </c>
      <c r="R61" s="4">
        <f t="shared" si="20"/>
        <v>20</v>
      </c>
      <c r="S61" s="4">
        <f t="shared" si="2"/>
        <v>20</v>
      </c>
      <c r="T61" s="4">
        <f t="shared" si="21"/>
        <v>20</v>
      </c>
      <c r="V61" s="17"/>
      <c r="W61" s="18"/>
      <c r="X61" s="5">
        <f t="shared" si="4"/>
        <v>0</v>
      </c>
      <c r="Y61" s="5">
        <f t="shared" si="5"/>
        <v>0</v>
      </c>
      <c r="Z61" s="5" t="str">
        <f t="shared" si="6"/>
        <v>Right</v>
      </c>
      <c r="AB61" s="23">
        <f t="shared" si="7"/>
        <v>0</v>
      </c>
      <c r="AC61" s="23">
        <f t="shared" si="8"/>
        <v>1</v>
      </c>
      <c r="AD61" s="23">
        <f t="shared" si="9"/>
        <v>1</v>
      </c>
      <c r="AE61" s="23">
        <f t="shared" si="10"/>
        <v>1</v>
      </c>
      <c r="AF61" s="24">
        <f t="shared" si="11"/>
        <v>1</v>
      </c>
      <c r="AG61" s="23">
        <f t="shared" si="12"/>
        <v>0</v>
      </c>
      <c r="AH61" s="23">
        <f t="shared" si="16"/>
        <v>1</v>
      </c>
      <c r="AI61" s="24">
        <f t="shared" si="17"/>
        <v>0</v>
      </c>
      <c r="AJ61" s="25">
        <f t="shared" si="18"/>
        <v>1</v>
      </c>
      <c r="AK61" s="26">
        <f t="shared" si="13"/>
        <v>4</v>
      </c>
      <c r="AL61" s="23">
        <f t="shared" si="14"/>
        <v>4.3</v>
      </c>
    </row>
    <row r="62" spans="1:38" ht="19.5" customHeight="1" x14ac:dyDescent="0.25">
      <c r="A62" s="12">
        <v>48</v>
      </c>
      <c r="B62" s="12">
        <v>94004</v>
      </c>
      <c r="C62" s="12" t="s">
        <v>64</v>
      </c>
      <c r="D62" s="43">
        <v>104</v>
      </c>
      <c r="E62" s="13" t="s">
        <v>70</v>
      </c>
      <c r="F62" s="42" t="s">
        <v>58</v>
      </c>
      <c r="G62" s="13">
        <v>1</v>
      </c>
      <c r="H62" s="44">
        <v>84.375</v>
      </c>
      <c r="I62" s="12" t="s">
        <v>30</v>
      </c>
      <c r="J62" s="14">
        <f t="shared" si="15"/>
        <v>20</v>
      </c>
      <c r="K62" s="15"/>
      <c r="L62" s="45" t="s">
        <v>66</v>
      </c>
      <c r="M62" s="12" t="s">
        <v>65</v>
      </c>
      <c r="N62" s="5"/>
      <c r="O62" s="16">
        <v>2</v>
      </c>
      <c r="P62" s="4">
        <f t="shared" si="19"/>
        <v>20</v>
      </c>
      <c r="R62" s="4">
        <f t="shared" si="20"/>
        <v>20</v>
      </c>
      <c r="S62" s="4">
        <f t="shared" si="2"/>
        <v>20</v>
      </c>
      <c r="T62" s="4">
        <f t="shared" si="21"/>
        <v>20</v>
      </c>
      <c r="V62" s="17"/>
      <c r="W62" s="18"/>
      <c r="X62" s="5">
        <f t="shared" si="4"/>
        <v>0</v>
      </c>
      <c r="Y62" s="5">
        <f t="shared" si="5"/>
        <v>0</v>
      </c>
      <c r="Z62" s="5" t="str">
        <f t="shared" si="6"/>
        <v>Right</v>
      </c>
      <c r="AB62" s="23">
        <f t="shared" si="7"/>
        <v>0</v>
      </c>
      <c r="AC62" s="23">
        <f t="shared" si="8"/>
        <v>1</v>
      </c>
      <c r="AD62" s="23">
        <f t="shared" si="9"/>
        <v>1</v>
      </c>
      <c r="AE62" s="23">
        <f t="shared" si="10"/>
        <v>1</v>
      </c>
      <c r="AF62" s="24">
        <f t="shared" si="11"/>
        <v>1</v>
      </c>
      <c r="AG62" s="23">
        <f t="shared" si="12"/>
        <v>0</v>
      </c>
      <c r="AH62" s="23">
        <f t="shared" si="16"/>
        <v>1</v>
      </c>
      <c r="AI62" s="24">
        <f t="shared" si="17"/>
        <v>0</v>
      </c>
      <c r="AJ62" s="25">
        <f t="shared" si="18"/>
        <v>1</v>
      </c>
      <c r="AK62" s="26">
        <f t="shared" si="13"/>
        <v>4</v>
      </c>
      <c r="AL62" s="23">
        <f t="shared" si="14"/>
        <v>4.21875</v>
      </c>
    </row>
    <row r="63" spans="1:38" ht="19.5" customHeight="1" x14ac:dyDescent="0.25">
      <c r="A63" s="12">
        <v>49</v>
      </c>
      <c r="B63" s="12">
        <v>94004</v>
      </c>
      <c r="C63" s="12" t="s">
        <v>64</v>
      </c>
      <c r="D63" s="43">
        <v>105</v>
      </c>
      <c r="E63" s="13" t="s">
        <v>70</v>
      </c>
      <c r="F63" s="42" t="s">
        <v>58</v>
      </c>
      <c r="G63" s="13">
        <v>1</v>
      </c>
      <c r="H63" s="44">
        <v>84.375</v>
      </c>
      <c r="I63" s="12" t="s">
        <v>30</v>
      </c>
      <c r="J63" s="14">
        <f t="shared" si="15"/>
        <v>20</v>
      </c>
      <c r="K63" s="15"/>
      <c r="L63" s="45" t="s">
        <v>66</v>
      </c>
      <c r="M63" s="12" t="s">
        <v>65</v>
      </c>
      <c r="N63" s="5"/>
      <c r="O63" s="16">
        <v>2</v>
      </c>
      <c r="P63" s="4">
        <f t="shared" si="19"/>
        <v>20</v>
      </c>
      <c r="R63" s="4">
        <f t="shared" si="20"/>
        <v>20</v>
      </c>
      <c r="S63" s="4">
        <f t="shared" si="2"/>
        <v>20</v>
      </c>
      <c r="T63" s="4">
        <f t="shared" si="21"/>
        <v>20</v>
      </c>
      <c r="V63" s="17"/>
      <c r="W63" s="18"/>
      <c r="X63" s="5">
        <f t="shared" si="4"/>
        <v>0</v>
      </c>
      <c r="Y63" s="5">
        <f t="shared" si="5"/>
        <v>0</v>
      </c>
      <c r="Z63" s="5" t="str">
        <f t="shared" si="6"/>
        <v>Right</v>
      </c>
      <c r="AB63" s="23">
        <f t="shared" si="7"/>
        <v>0</v>
      </c>
      <c r="AC63" s="23">
        <f t="shared" si="8"/>
        <v>1</v>
      </c>
      <c r="AD63" s="23">
        <f t="shared" si="9"/>
        <v>1</v>
      </c>
      <c r="AE63" s="23">
        <f t="shared" si="10"/>
        <v>1</v>
      </c>
      <c r="AF63" s="24">
        <f t="shared" si="11"/>
        <v>1</v>
      </c>
      <c r="AG63" s="23">
        <f t="shared" si="12"/>
        <v>0</v>
      </c>
      <c r="AH63" s="23">
        <f t="shared" si="16"/>
        <v>1</v>
      </c>
      <c r="AI63" s="24">
        <f t="shared" si="17"/>
        <v>0</v>
      </c>
      <c r="AJ63" s="25">
        <f t="shared" si="18"/>
        <v>1</v>
      </c>
      <c r="AK63" s="26">
        <f t="shared" si="13"/>
        <v>4</v>
      </c>
      <c r="AL63" s="23">
        <f t="shared" si="14"/>
        <v>4.21875</v>
      </c>
    </row>
    <row r="64" spans="1:38" ht="19.5" customHeight="1" x14ac:dyDescent="0.25">
      <c r="A64" s="12">
        <v>50</v>
      </c>
      <c r="B64" s="12">
        <v>94004</v>
      </c>
      <c r="C64" s="12" t="s">
        <v>64</v>
      </c>
      <c r="D64" s="43">
        <v>107</v>
      </c>
      <c r="E64" s="13" t="s">
        <v>70</v>
      </c>
      <c r="F64" s="42" t="s">
        <v>58</v>
      </c>
      <c r="G64" s="13">
        <v>1</v>
      </c>
      <c r="H64" s="44">
        <v>84.375</v>
      </c>
      <c r="I64" s="12" t="s">
        <v>30</v>
      </c>
      <c r="J64" s="14">
        <f t="shared" si="15"/>
        <v>20</v>
      </c>
      <c r="K64" s="15"/>
      <c r="L64" s="45" t="s">
        <v>66</v>
      </c>
      <c r="M64" s="12" t="s">
        <v>65</v>
      </c>
      <c r="N64" s="5"/>
      <c r="O64" s="16">
        <v>2</v>
      </c>
      <c r="P64" s="4">
        <f t="shared" si="19"/>
        <v>20</v>
      </c>
      <c r="R64" s="4">
        <f t="shared" si="20"/>
        <v>20</v>
      </c>
      <c r="S64" s="4">
        <f t="shared" si="2"/>
        <v>20</v>
      </c>
      <c r="T64" s="4">
        <f t="shared" si="21"/>
        <v>20</v>
      </c>
      <c r="V64" s="17"/>
      <c r="W64" s="18"/>
      <c r="X64" s="5">
        <f t="shared" si="4"/>
        <v>0</v>
      </c>
      <c r="Y64" s="5">
        <f t="shared" si="5"/>
        <v>0</v>
      </c>
      <c r="Z64" s="5" t="str">
        <f t="shared" si="6"/>
        <v>Right</v>
      </c>
      <c r="AB64" s="23">
        <f t="shared" si="7"/>
        <v>0</v>
      </c>
      <c r="AC64" s="23">
        <f t="shared" si="8"/>
        <v>1</v>
      </c>
      <c r="AD64" s="23">
        <f t="shared" si="9"/>
        <v>1</v>
      </c>
      <c r="AE64" s="23">
        <f t="shared" si="10"/>
        <v>1</v>
      </c>
      <c r="AF64" s="24">
        <f t="shared" si="11"/>
        <v>1</v>
      </c>
      <c r="AG64" s="23">
        <f t="shared" si="12"/>
        <v>0</v>
      </c>
      <c r="AH64" s="23">
        <f t="shared" si="16"/>
        <v>1</v>
      </c>
      <c r="AI64" s="24">
        <f t="shared" si="17"/>
        <v>0</v>
      </c>
      <c r="AJ64" s="25">
        <f t="shared" si="18"/>
        <v>1</v>
      </c>
      <c r="AK64" s="26">
        <f t="shared" si="13"/>
        <v>4</v>
      </c>
      <c r="AL64" s="23">
        <f t="shared" si="14"/>
        <v>4.21875</v>
      </c>
    </row>
    <row r="65" spans="1:38" ht="19.5" customHeight="1" x14ac:dyDescent="0.25">
      <c r="A65" s="12">
        <v>51</v>
      </c>
      <c r="B65" s="12">
        <v>94004</v>
      </c>
      <c r="C65" s="12" t="s">
        <v>64</v>
      </c>
      <c r="D65" s="43">
        <v>110</v>
      </c>
      <c r="E65" s="13"/>
      <c r="F65" s="42" t="s">
        <v>58</v>
      </c>
      <c r="G65" s="13">
        <v>1</v>
      </c>
      <c r="H65" s="44">
        <v>84.375</v>
      </c>
      <c r="I65" s="12" t="s">
        <v>30</v>
      </c>
      <c r="J65" s="14">
        <f t="shared" si="15"/>
        <v>20</v>
      </c>
      <c r="K65" s="15"/>
      <c r="L65" s="45" t="s">
        <v>66</v>
      </c>
      <c r="M65" s="12" t="s">
        <v>65</v>
      </c>
      <c r="N65" s="5"/>
      <c r="O65" s="16">
        <v>2</v>
      </c>
      <c r="P65" s="4">
        <f t="shared" si="19"/>
        <v>20</v>
      </c>
      <c r="R65" s="4">
        <f t="shared" si="20"/>
        <v>20</v>
      </c>
      <c r="S65" s="4">
        <f t="shared" si="2"/>
        <v>20</v>
      </c>
      <c r="T65" s="4">
        <f t="shared" si="21"/>
        <v>20</v>
      </c>
      <c r="V65" s="17"/>
      <c r="W65" s="18"/>
      <c r="X65" s="5">
        <f t="shared" si="4"/>
        <v>0</v>
      </c>
      <c r="Y65" s="5">
        <f t="shared" si="5"/>
        <v>0</v>
      </c>
      <c r="Z65" s="5" t="str">
        <f t="shared" si="6"/>
        <v>Right</v>
      </c>
      <c r="AB65" s="23">
        <f t="shared" si="7"/>
        <v>0</v>
      </c>
      <c r="AC65" s="23">
        <f t="shared" si="8"/>
        <v>1</v>
      </c>
      <c r="AD65" s="23">
        <f t="shared" si="9"/>
        <v>1</v>
      </c>
      <c r="AE65" s="23">
        <f t="shared" si="10"/>
        <v>1</v>
      </c>
      <c r="AF65" s="24">
        <f t="shared" si="11"/>
        <v>1</v>
      </c>
      <c r="AG65" s="23">
        <f t="shared" si="12"/>
        <v>0</v>
      </c>
      <c r="AH65" s="23">
        <f t="shared" si="16"/>
        <v>1</v>
      </c>
      <c r="AI65" s="24">
        <f t="shared" si="17"/>
        <v>0</v>
      </c>
      <c r="AJ65" s="25">
        <f t="shared" si="18"/>
        <v>1</v>
      </c>
      <c r="AK65" s="26">
        <f t="shared" si="13"/>
        <v>4</v>
      </c>
      <c r="AL65" s="23">
        <f t="shared" si="14"/>
        <v>4.21875</v>
      </c>
    </row>
    <row r="66" spans="1:38" ht="19.5" customHeight="1" x14ac:dyDescent="0.25">
      <c r="A66" s="12">
        <v>52</v>
      </c>
      <c r="B66" s="12">
        <v>94004</v>
      </c>
      <c r="C66" s="12" t="s">
        <v>64</v>
      </c>
      <c r="D66" s="43">
        <v>119</v>
      </c>
      <c r="E66" s="13"/>
      <c r="F66" s="42" t="s">
        <v>58</v>
      </c>
      <c r="G66" s="13">
        <v>1</v>
      </c>
      <c r="H66" s="44">
        <v>86</v>
      </c>
      <c r="I66" s="12" t="s">
        <v>30</v>
      </c>
      <c r="J66" s="14">
        <f t="shared" si="15"/>
        <v>20</v>
      </c>
      <c r="K66" s="15"/>
      <c r="L66" s="45" t="s">
        <v>66</v>
      </c>
      <c r="M66" s="12" t="s">
        <v>65</v>
      </c>
      <c r="N66" s="5"/>
      <c r="O66" s="16">
        <v>2</v>
      </c>
      <c r="P66" s="4">
        <f t="shared" si="19"/>
        <v>20</v>
      </c>
      <c r="R66" s="4">
        <f t="shared" si="20"/>
        <v>20</v>
      </c>
      <c r="S66" s="4">
        <f t="shared" si="2"/>
        <v>20</v>
      </c>
      <c r="T66" s="4">
        <f t="shared" si="21"/>
        <v>20</v>
      </c>
      <c r="V66" s="17"/>
      <c r="W66" s="18"/>
      <c r="X66" s="5">
        <f t="shared" si="4"/>
        <v>0</v>
      </c>
      <c r="Y66" s="5">
        <f t="shared" si="5"/>
        <v>0</v>
      </c>
      <c r="Z66" s="5" t="str">
        <f t="shared" si="6"/>
        <v>Right</v>
      </c>
      <c r="AB66" s="23">
        <f t="shared" si="7"/>
        <v>0</v>
      </c>
      <c r="AC66" s="23">
        <f t="shared" si="8"/>
        <v>1</v>
      </c>
      <c r="AD66" s="23">
        <f t="shared" si="9"/>
        <v>1</v>
      </c>
      <c r="AE66" s="23">
        <f t="shared" si="10"/>
        <v>1</v>
      </c>
      <c r="AF66" s="24">
        <f t="shared" si="11"/>
        <v>1</v>
      </c>
      <c r="AG66" s="23">
        <f t="shared" si="12"/>
        <v>0</v>
      </c>
      <c r="AH66" s="23">
        <f t="shared" si="16"/>
        <v>1</v>
      </c>
      <c r="AI66" s="24">
        <f t="shared" si="17"/>
        <v>0</v>
      </c>
      <c r="AJ66" s="25">
        <f t="shared" si="18"/>
        <v>1</v>
      </c>
      <c r="AK66" s="26">
        <f t="shared" si="13"/>
        <v>4</v>
      </c>
      <c r="AL66" s="23">
        <f t="shared" si="14"/>
        <v>4.3</v>
      </c>
    </row>
    <row r="67" spans="1:38" ht="19.5" customHeight="1" x14ac:dyDescent="0.25">
      <c r="A67" s="12">
        <v>53</v>
      </c>
      <c r="B67" s="12">
        <v>94004</v>
      </c>
      <c r="C67" s="12" t="s">
        <v>64</v>
      </c>
      <c r="D67" s="43">
        <v>217</v>
      </c>
      <c r="E67" s="13"/>
      <c r="F67" s="42" t="s">
        <v>58</v>
      </c>
      <c r="G67" s="13">
        <v>1</v>
      </c>
      <c r="H67" s="44">
        <v>84.375</v>
      </c>
      <c r="I67" s="12" t="s">
        <v>30</v>
      </c>
      <c r="J67" s="14">
        <f t="shared" si="15"/>
        <v>20</v>
      </c>
      <c r="K67" s="15"/>
      <c r="L67" s="45" t="s">
        <v>66</v>
      </c>
      <c r="M67" s="12" t="s">
        <v>65</v>
      </c>
      <c r="N67" s="5"/>
      <c r="O67" s="16">
        <v>2</v>
      </c>
      <c r="P67" s="4">
        <f t="shared" si="19"/>
        <v>20</v>
      </c>
      <c r="R67" s="4">
        <f t="shared" si="20"/>
        <v>20</v>
      </c>
      <c r="S67" s="4">
        <f t="shared" si="2"/>
        <v>20</v>
      </c>
      <c r="T67" s="4">
        <f t="shared" si="21"/>
        <v>20</v>
      </c>
      <c r="V67" s="17"/>
      <c r="W67" s="18"/>
      <c r="X67" s="5">
        <f t="shared" si="4"/>
        <v>0</v>
      </c>
      <c r="Y67" s="5">
        <f t="shared" si="5"/>
        <v>0</v>
      </c>
      <c r="Z67" s="5" t="str">
        <f t="shared" si="6"/>
        <v>Right</v>
      </c>
      <c r="AB67" s="23">
        <f t="shared" si="7"/>
        <v>0</v>
      </c>
      <c r="AC67" s="23">
        <f t="shared" si="8"/>
        <v>1</v>
      </c>
      <c r="AD67" s="23">
        <f t="shared" si="9"/>
        <v>1</v>
      </c>
      <c r="AE67" s="23">
        <f t="shared" si="10"/>
        <v>1</v>
      </c>
      <c r="AF67" s="24">
        <f t="shared" si="11"/>
        <v>1</v>
      </c>
      <c r="AG67" s="23">
        <f t="shared" si="12"/>
        <v>0</v>
      </c>
      <c r="AH67" s="23">
        <f t="shared" si="16"/>
        <v>1</v>
      </c>
      <c r="AI67" s="24">
        <f t="shared" si="17"/>
        <v>0</v>
      </c>
      <c r="AJ67" s="25">
        <f t="shared" si="18"/>
        <v>1</v>
      </c>
      <c r="AK67" s="26">
        <f t="shared" si="13"/>
        <v>4</v>
      </c>
      <c r="AL67" s="23">
        <f t="shared" si="14"/>
        <v>4.21875</v>
      </c>
    </row>
    <row r="68" spans="1:38" ht="19.5" customHeight="1" x14ac:dyDescent="0.25">
      <c r="A68" s="12">
        <v>54</v>
      </c>
      <c r="B68" s="12">
        <v>94004</v>
      </c>
      <c r="C68" s="12" t="s">
        <v>64</v>
      </c>
      <c r="D68" s="43">
        <v>118</v>
      </c>
      <c r="E68" s="13"/>
      <c r="F68" s="42" t="s">
        <v>58</v>
      </c>
      <c r="G68" s="13">
        <v>1</v>
      </c>
      <c r="H68" s="44">
        <v>94.625</v>
      </c>
      <c r="I68" s="12" t="s">
        <v>30</v>
      </c>
      <c r="J68" s="14">
        <f t="shared" si="15"/>
        <v>20</v>
      </c>
      <c r="K68" s="15"/>
      <c r="L68" s="45" t="s">
        <v>66</v>
      </c>
      <c r="M68" s="12" t="s">
        <v>65</v>
      </c>
      <c r="N68" s="5"/>
      <c r="O68" s="16">
        <v>2</v>
      </c>
      <c r="P68" s="4">
        <f t="shared" si="19"/>
        <v>20</v>
      </c>
      <c r="R68" s="4">
        <f t="shared" si="20"/>
        <v>20</v>
      </c>
      <c r="S68" s="4">
        <f t="shared" si="2"/>
        <v>20</v>
      </c>
      <c r="T68" s="4">
        <f t="shared" si="21"/>
        <v>20</v>
      </c>
      <c r="V68" s="17"/>
      <c r="W68" s="18"/>
      <c r="X68" s="5">
        <f t="shared" si="4"/>
        <v>0</v>
      </c>
      <c r="Y68" s="5">
        <f t="shared" si="5"/>
        <v>0</v>
      </c>
      <c r="Z68" s="5" t="str">
        <f t="shared" si="6"/>
        <v>Right</v>
      </c>
      <c r="AB68" s="23">
        <f t="shared" si="7"/>
        <v>0</v>
      </c>
      <c r="AC68" s="23">
        <f t="shared" si="8"/>
        <v>1</v>
      </c>
      <c r="AD68" s="23">
        <f t="shared" si="9"/>
        <v>1</v>
      </c>
      <c r="AE68" s="23">
        <f t="shared" si="10"/>
        <v>1</v>
      </c>
      <c r="AF68" s="24">
        <f t="shared" si="11"/>
        <v>1</v>
      </c>
      <c r="AG68" s="23">
        <f t="shared" si="12"/>
        <v>0</v>
      </c>
      <c r="AH68" s="23">
        <f t="shared" si="16"/>
        <v>1</v>
      </c>
      <c r="AI68" s="24">
        <f t="shared" si="17"/>
        <v>0</v>
      </c>
      <c r="AJ68" s="25">
        <f t="shared" si="18"/>
        <v>1</v>
      </c>
      <c r="AK68" s="26">
        <f t="shared" si="13"/>
        <v>5</v>
      </c>
      <c r="AL68" s="23">
        <f t="shared" si="14"/>
        <v>4.7312500000000002</v>
      </c>
    </row>
    <row r="69" spans="1:38" ht="19.5" customHeight="1" x14ac:dyDescent="0.25">
      <c r="A69" s="12">
        <v>55</v>
      </c>
      <c r="B69" s="12">
        <v>94004</v>
      </c>
      <c r="C69" s="12" t="s">
        <v>64</v>
      </c>
      <c r="D69" s="43">
        <v>219</v>
      </c>
      <c r="E69" s="13"/>
      <c r="F69" s="42" t="s">
        <v>58</v>
      </c>
      <c r="G69" s="13">
        <v>1</v>
      </c>
      <c r="H69" s="44">
        <v>84.375</v>
      </c>
      <c r="I69" s="12" t="s">
        <v>30</v>
      </c>
      <c r="J69" s="14">
        <f t="shared" si="15"/>
        <v>20</v>
      </c>
      <c r="K69" s="15"/>
      <c r="L69" s="45" t="s">
        <v>66</v>
      </c>
      <c r="M69" s="12" t="s">
        <v>65</v>
      </c>
      <c r="N69" s="5"/>
      <c r="O69" s="16">
        <v>2</v>
      </c>
      <c r="P69" s="4">
        <f t="shared" si="19"/>
        <v>20</v>
      </c>
      <c r="R69" s="4">
        <f t="shared" si="20"/>
        <v>20</v>
      </c>
      <c r="S69" s="4">
        <f t="shared" si="2"/>
        <v>20</v>
      </c>
      <c r="T69" s="4">
        <f t="shared" si="21"/>
        <v>20</v>
      </c>
      <c r="V69" s="17"/>
      <c r="W69" s="18"/>
      <c r="X69" s="5">
        <f t="shared" si="4"/>
        <v>0</v>
      </c>
      <c r="Y69" s="5">
        <f t="shared" si="5"/>
        <v>0</v>
      </c>
      <c r="Z69" s="5" t="str">
        <f t="shared" si="6"/>
        <v>Right</v>
      </c>
      <c r="AB69" s="23">
        <f t="shared" si="7"/>
        <v>0</v>
      </c>
      <c r="AC69" s="23">
        <f t="shared" si="8"/>
        <v>1</v>
      </c>
      <c r="AD69" s="23">
        <f t="shared" si="9"/>
        <v>1</v>
      </c>
      <c r="AE69" s="23">
        <f t="shared" si="10"/>
        <v>1</v>
      </c>
      <c r="AF69" s="24">
        <f t="shared" si="11"/>
        <v>1</v>
      </c>
      <c r="AG69" s="23">
        <f t="shared" si="12"/>
        <v>0</v>
      </c>
      <c r="AH69" s="23">
        <f t="shared" si="16"/>
        <v>1</v>
      </c>
      <c r="AI69" s="24">
        <f t="shared" si="17"/>
        <v>0</v>
      </c>
      <c r="AJ69" s="25">
        <f t="shared" si="18"/>
        <v>1</v>
      </c>
      <c r="AK69" s="26">
        <f t="shared" si="13"/>
        <v>4</v>
      </c>
      <c r="AL69" s="23">
        <f t="shared" si="14"/>
        <v>4.21875</v>
      </c>
    </row>
    <row r="70" spans="1:38" ht="19.5" customHeight="1" x14ac:dyDescent="0.25">
      <c r="A70" s="12">
        <v>56</v>
      </c>
      <c r="B70" s="12">
        <v>94004</v>
      </c>
      <c r="C70" s="12" t="s">
        <v>64</v>
      </c>
      <c r="D70" s="43">
        <v>230</v>
      </c>
      <c r="E70" s="13"/>
      <c r="F70" s="42" t="s">
        <v>58</v>
      </c>
      <c r="G70" s="13">
        <v>1</v>
      </c>
      <c r="H70" s="44">
        <v>84.5</v>
      </c>
      <c r="I70" s="12" t="s">
        <v>30</v>
      </c>
      <c r="J70" s="14">
        <f t="shared" si="15"/>
        <v>20</v>
      </c>
      <c r="K70" s="15"/>
      <c r="L70" s="45" t="s">
        <v>66</v>
      </c>
      <c r="M70" s="12" t="s">
        <v>65</v>
      </c>
      <c r="N70" s="5"/>
      <c r="O70" s="16">
        <v>2</v>
      </c>
      <c r="P70" s="4">
        <f t="shared" si="19"/>
        <v>20</v>
      </c>
      <c r="R70" s="4">
        <f t="shared" si="20"/>
        <v>20</v>
      </c>
      <c r="S70" s="4">
        <f t="shared" si="2"/>
        <v>20</v>
      </c>
      <c r="T70" s="4">
        <f t="shared" si="21"/>
        <v>20</v>
      </c>
      <c r="V70" s="17"/>
      <c r="W70" s="18"/>
      <c r="X70" s="5">
        <f t="shared" si="4"/>
        <v>0</v>
      </c>
      <c r="Y70" s="5">
        <f t="shared" si="5"/>
        <v>0</v>
      </c>
      <c r="Z70" s="5" t="str">
        <f t="shared" si="6"/>
        <v>Right</v>
      </c>
      <c r="AB70" s="23">
        <f t="shared" si="7"/>
        <v>0</v>
      </c>
      <c r="AC70" s="23">
        <f t="shared" si="8"/>
        <v>1</v>
      </c>
      <c r="AD70" s="23">
        <f t="shared" si="9"/>
        <v>1</v>
      </c>
      <c r="AE70" s="23">
        <f t="shared" si="10"/>
        <v>1</v>
      </c>
      <c r="AF70" s="24">
        <f t="shared" si="11"/>
        <v>1</v>
      </c>
      <c r="AG70" s="23">
        <f t="shared" si="12"/>
        <v>0</v>
      </c>
      <c r="AH70" s="23">
        <f t="shared" si="16"/>
        <v>1</v>
      </c>
      <c r="AI70" s="24">
        <f t="shared" si="17"/>
        <v>0</v>
      </c>
      <c r="AJ70" s="25">
        <f t="shared" si="18"/>
        <v>1</v>
      </c>
      <c r="AK70" s="26">
        <f t="shared" si="13"/>
        <v>4</v>
      </c>
      <c r="AL70" s="23">
        <f t="shared" si="14"/>
        <v>4.2249999999999996</v>
      </c>
    </row>
    <row r="71" spans="1:38" ht="19.5" customHeight="1" x14ac:dyDescent="0.25">
      <c r="A71" s="12">
        <v>57</v>
      </c>
      <c r="B71" s="12">
        <v>94004</v>
      </c>
      <c r="C71" s="12" t="s">
        <v>64</v>
      </c>
      <c r="D71" s="43">
        <v>232</v>
      </c>
      <c r="E71" s="13"/>
      <c r="F71" s="42" t="s">
        <v>58</v>
      </c>
      <c r="G71" s="13">
        <v>1</v>
      </c>
      <c r="H71" s="44">
        <v>85.75</v>
      </c>
      <c r="I71" s="12" t="s">
        <v>30</v>
      </c>
      <c r="J71" s="14">
        <f t="shared" si="15"/>
        <v>20</v>
      </c>
      <c r="K71" s="15"/>
      <c r="L71" s="45" t="s">
        <v>66</v>
      </c>
      <c r="M71" s="12" t="s">
        <v>65</v>
      </c>
      <c r="N71" s="5"/>
      <c r="O71" s="16">
        <v>2</v>
      </c>
      <c r="P71" s="4">
        <f t="shared" si="19"/>
        <v>20</v>
      </c>
      <c r="R71" s="4">
        <f t="shared" si="20"/>
        <v>20</v>
      </c>
      <c r="S71" s="4">
        <f t="shared" si="2"/>
        <v>20</v>
      </c>
      <c r="T71" s="4">
        <f t="shared" si="21"/>
        <v>20</v>
      </c>
      <c r="V71" s="17"/>
      <c r="W71" s="18"/>
      <c r="X71" s="5">
        <f t="shared" si="4"/>
        <v>0</v>
      </c>
      <c r="Y71" s="5">
        <f t="shared" si="5"/>
        <v>0</v>
      </c>
      <c r="Z71" s="5" t="str">
        <f t="shared" si="6"/>
        <v>Right</v>
      </c>
      <c r="AB71" s="23">
        <f t="shared" si="7"/>
        <v>0</v>
      </c>
      <c r="AC71" s="23">
        <f t="shared" si="8"/>
        <v>1</v>
      </c>
      <c r="AD71" s="23">
        <f t="shared" si="9"/>
        <v>1</v>
      </c>
      <c r="AE71" s="23">
        <f t="shared" si="10"/>
        <v>1</v>
      </c>
      <c r="AF71" s="24">
        <f t="shared" si="11"/>
        <v>1</v>
      </c>
      <c r="AG71" s="23">
        <f t="shared" si="12"/>
        <v>0</v>
      </c>
      <c r="AH71" s="23">
        <f t="shared" si="16"/>
        <v>1</v>
      </c>
      <c r="AI71" s="24">
        <f t="shared" si="17"/>
        <v>0</v>
      </c>
      <c r="AJ71" s="25">
        <f t="shared" si="18"/>
        <v>1</v>
      </c>
      <c r="AK71" s="26">
        <f t="shared" si="13"/>
        <v>4</v>
      </c>
      <c r="AL71" s="23">
        <f t="shared" si="14"/>
        <v>4.2874999999999996</v>
      </c>
    </row>
    <row r="72" spans="1:38" ht="19.5" customHeight="1" x14ac:dyDescent="0.25">
      <c r="A72" s="12">
        <v>58</v>
      </c>
      <c r="B72" s="12">
        <v>94004</v>
      </c>
      <c r="C72" s="12" t="s">
        <v>64</v>
      </c>
      <c r="D72" s="43">
        <v>109</v>
      </c>
      <c r="E72" s="13"/>
      <c r="F72" s="42" t="s">
        <v>59</v>
      </c>
      <c r="G72" s="13">
        <v>1</v>
      </c>
      <c r="H72" s="44">
        <v>84.375</v>
      </c>
      <c r="I72" s="12" t="s">
        <v>30</v>
      </c>
      <c r="J72" s="14">
        <f t="shared" si="15"/>
        <v>20</v>
      </c>
      <c r="K72" s="15"/>
      <c r="L72" s="45" t="s">
        <v>66</v>
      </c>
      <c r="M72" s="12" t="s">
        <v>67</v>
      </c>
      <c r="N72" s="5"/>
      <c r="O72" s="16">
        <v>2</v>
      </c>
      <c r="P72" s="4">
        <f t="shared" si="19"/>
        <v>20</v>
      </c>
      <c r="R72" s="4">
        <f t="shared" si="20"/>
        <v>20</v>
      </c>
      <c r="S72" s="4">
        <f t="shared" si="2"/>
        <v>20</v>
      </c>
      <c r="T72" s="4">
        <f t="shared" si="21"/>
        <v>20</v>
      </c>
      <c r="V72" s="17"/>
      <c r="W72" s="18"/>
      <c r="X72" s="5">
        <f t="shared" si="4"/>
        <v>0</v>
      </c>
      <c r="Y72" s="5">
        <f t="shared" si="5"/>
        <v>0</v>
      </c>
      <c r="Z72" s="5" t="str">
        <f t="shared" si="6"/>
        <v>Right</v>
      </c>
      <c r="AB72" s="23">
        <f t="shared" si="7"/>
        <v>0</v>
      </c>
      <c r="AC72" s="23">
        <f t="shared" si="8"/>
        <v>1</v>
      </c>
      <c r="AD72" s="23">
        <f t="shared" si="9"/>
        <v>1</v>
      </c>
      <c r="AE72" s="23">
        <f t="shared" si="10"/>
        <v>1</v>
      </c>
      <c r="AF72" s="24">
        <f t="shared" si="11"/>
        <v>1</v>
      </c>
      <c r="AG72" s="23">
        <f t="shared" si="12"/>
        <v>0</v>
      </c>
      <c r="AH72" s="23">
        <f t="shared" si="16"/>
        <v>1</v>
      </c>
      <c r="AI72" s="24">
        <f t="shared" si="17"/>
        <v>0</v>
      </c>
      <c r="AJ72" s="25">
        <f t="shared" si="18"/>
        <v>1</v>
      </c>
      <c r="AK72" s="26">
        <f t="shared" si="13"/>
        <v>4</v>
      </c>
      <c r="AL72" s="23">
        <f t="shared" si="14"/>
        <v>4.21875</v>
      </c>
    </row>
    <row r="73" spans="1:38" ht="19.5" customHeight="1" x14ac:dyDescent="0.25">
      <c r="A73" s="12">
        <v>59</v>
      </c>
      <c r="B73" s="12">
        <v>94004</v>
      </c>
      <c r="C73" s="12" t="s">
        <v>64</v>
      </c>
      <c r="D73" s="43">
        <v>117</v>
      </c>
      <c r="E73" s="13"/>
      <c r="F73" s="42" t="s">
        <v>59</v>
      </c>
      <c r="G73" s="13">
        <v>1</v>
      </c>
      <c r="H73" s="44">
        <v>86</v>
      </c>
      <c r="I73" s="12" t="s">
        <v>30</v>
      </c>
      <c r="J73" s="14">
        <f t="shared" si="15"/>
        <v>20</v>
      </c>
      <c r="K73" s="15"/>
      <c r="L73" s="45" t="s">
        <v>66</v>
      </c>
      <c r="M73" s="12" t="s">
        <v>67</v>
      </c>
      <c r="N73" s="5"/>
      <c r="O73" s="16">
        <v>2</v>
      </c>
      <c r="P73" s="4">
        <f t="shared" si="19"/>
        <v>20</v>
      </c>
      <c r="R73" s="4">
        <f t="shared" si="20"/>
        <v>20</v>
      </c>
      <c r="S73" s="4">
        <f t="shared" si="2"/>
        <v>20</v>
      </c>
      <c r="T73" s="4">
        <f t="shared" si="21"/>
        <v>20</v>
      </c>
      <c r="V73" s="17"/>
      <c r="W73" s="18"/>
      <c r="X73" s="5">
        <f t="shared" si="4"/>
        <v>0</v>
      </c>
      <c r="Y73" s="5">
        <f t="shared" si="5"/>
        <v>0</v>
      </c>
      <c r="Z73" s="5" t="str">
        <f t="shared" si="6"/>
        <v>Right</v>
      </c>
      <c r="AB73" s="23">
        <f t="shared" si="7"/>
        <v>0</v>
      </c>
      <c r="AC73" s="23">
        <f t="shared" si="8"/>
        <v>1</v>
      </c>
      <c r="AD73" s="23">
        <f t="shared" si="9"/>
        <v>1</v>
      </c>
      <c r="AE73" s="23">
        <f t="shared" si="10"/>
        <v>1</v>
      </c>
      <c r="AF73" s="24">
        <f t="shared" si="11"/>
        <v>1</v>
      </c>
      <c r="AG73" s="23">
        <f t="shared" si="12"/>
        <v>0</v>
      </c>
      <c r="AH73" s="23">
        <f t="shared" si="16"/>
        <v>1</v>
      </c>
      <c r="AI73" s="24">
        <f t="shared" si="17"/>
        <v>0</v>
      </c>
      <c r="AJ73" s="25">
        <f t="shared" si="18"/>
        <v>1</v>
      </c>
      <c r="AK73" s="26">
        <f t="shared" si="13"/>
        <v>4</v>
      </c>
      <c r="AL73" s="23">
        <f t="shared" si="14"/>
        <v>4.3</v>
      </c>
    </row>
    <row r="74" spans="1:38" ht="19.5" customHeight="1" x14ac:dyDescent="0.25">
      <c r="A74" s="12">
        <v>60</v>
      </c>
      <c r="B74" s="12">
        <v>94004</v>
      </c>
      <c r="C74" s="12" t="s">
        <v>64</v>
      </c>
      <c r="D74" s="43">
        <v>120</v>
      </c>
      <c r="E74" s="13"/>
      <c r="F74" s="42" t="s">
        <v>59</v>
      </c>
      <c r="G74" s="13">
        <v>1</v>
      </c>
      <c r="H74" s="44">
        <v>84.375</v>
      </c>
      <c r="I74" s="12" t="s">
        <v>30</v>
      </c>
      <c r="J74" s="14">
        <f t="shared" si="15"/>
        <v>20</v>
      </c>
      <c r="K74" s="15"/>
      <c r="L74" s="45" t="s">
        <v>66</v>
      </c>
      <c r="M74" s="12" t="s">
        <v>67</v>
      </c>
      <c r="N74" s="5"/>
      <c r="O74" s="16">
        <v>2</v>
      </c>
      <c r="P74" s="4">
        <f t="shared" si="19"/>
        <v>20</v>
      </c>
      <c r="R74" s="4">
        <f t="shared" si="20"/>
        <v>20</v>
      </c>
      <c r="S74" s="4">
        <f t="shared" si="2"/>
        <v>20</v>
      </c>
      <c r="T74" s="4">
        <f t="shared" si="21"/>
        <v>20</v>
      </c>
      <c r="V74" s="17"/>
      <c r="W74" s="18"/>
      <c r="X74" s="5">
        <f t="shared" si="4"/>
        <v>0</v>
      </c>
      <c r="Y74" s="5">
        <f t="shared" si="5"/>
        <v>0</v>
      </c>
      <c r="Z74" s="5" t="str">
        <f t="shared" si="6"/>
        <v>Right</v>
      </c>
      <c r="AB74" s="23">
        <f t="shared" si="7"/>
        <v>0</v>
      </c>
      <c r="AC74" s="23">
        <f t="shared" si="8"/>
        <v>1</v>
      </c>
      <c r="AD74" s="23">
        <f t="shared" si="9"/>
        <v>1</v>
      </c>
      <c r="AE74" s="23">
        <f t="shared" si="10"/>
        <v>1</v>
      </c>
      <c r="AF74" s="24">
        <f t="shared" si="11"/>
        <v>1</v>
      </c>
      <c r="AG74" s="23">
        <f t="shared" si="12"/>
        <v>0</v>
      </c>
      <c r="AH74" s="23">
        <f t="shared" si="16"/>
        <v>1</v>
      </c>
      <c r="AI74" s="24">
        <f t="shared" si="17"/>
        <v>0</v>
      </c>
      <c r="AJ74" s="25">
        <f t="shared" si="18"/>
        <v>1</v>
      </c>
      <c r="AK74" s="26">
        <f t="shared" si="13"/>
        <v>4</v>
      </c>
      <c r="AL74" s="23">
        <f t="shared" si="14"/>
        <v>4.21875</v>
      </c>
    </row>
    <row r="75" spans="1:38" ht="19.5" customHeight="1" x14ac:dyDescent="0.25">
      <c r="A75" s="12">
        <v>61</v>
      </c>
      <c r="B75" s="12">
        <v>94004</v>
      </c>
      <c r="C75" s="12" t="s">
        <v>64</v>
      </c>
      <c r="D75" s="43">
        <v>124</v>
      </c>
      <c r="E75" s="13"/>
      <c r="F75" s="42" t="s">
        <v>59</v>
      </c>
      <c r="G75" s="13">
        <v>1</v>
      </c>
      <c r="H75" s="44">
        <v>84.375</v>
      </c>
      <c r="I75" s="12" t="s">
        <v>30</v>
      </c>
      <c r="J75" s="14">
        <f t="shared" si="15"/>
        <v>20</v>
      </c>
      <c r="K75" s="15"/>
      <c r="L75" s="45" t="s">
        <v>66</v>
      </c>
      <c r="M75" s="12" t="s">
        <v>67</v>
      </c>
      <c r="N75" s="5"/>
      <c r="O75" s="16">
        <v>2</v>
      </c>
      <c r="P75" s="4">
        <f t="shared" si="19"/>
        <v>20</v>
      </c>
      <c r="R75" s="4">
        <f t="shared" si="20"/>
        <v>20</v>
      </c>
      <c r="S75" s="4">
        <f t="shared" si="2"/>
        <v>20</v>
      </c>
      <c r="T75" s="4">
        <f t="shared" si="21"/>
        <v>20</v>
      </c>
      <c r="V75" s="17"/>
      <c r="W75" s="18"/>
      <c r="X75" s="5">
        <f t="shared" si="4"/>
        <v>0</v>
      </c>
      <c r="Y75" s="5">
        <f t="shared" si="5"/>
        <v>0</v>
      </c>
      <c r="Z75" s="5" t="str">
        <f t="shared" si="6"/>
        <v>Right</v>
      </c>
      <c r="AB75" s="23">
        <f t="shared" si="7"/>
        <v>0</v>
      </c>
      <c r="AC75" s="23">
        <f t="shared" si="8"/>
        <v>1</v>
      </c>
      <c r="AD75" s="23">
        <f t="shared" si="9"/>
        <v>1</v>
      </c>
      <c r="AE75" s="23">
        <f t="shared" si="10"/>
        <v>1</v>
      </c>
      <c r="AF75" s="24">
        <f t="shared" si="11"/>
        <v>1</v>
      </c>
      <c r="AG75" s="23">
        <f t="shared" si="12"/>
        <v>0</v>
      </c>
      <c r="AH75" s="23">
        <f t="shared" si="16"/>
        <v>1</v>
      </c>
      <c r="AI75" s="24">
        <f t="shared" si="17"/>
        <v>0</v>
      </c>
      <c r="AJ75" s="25">
        <f t="shared" si="18"/>
        <v>1</v>
      </c>
      <c r="AK75" s="26">
        <f t="shared" si="13"/>
        <v>4</v>
      </c>
      <c r="AL75" s="23">
        <f t="shared" si="14"/>
        <v>4.21875</v>
      </c>
    </row>
    <row r="76" spans="1:38" ht="19.5" customHeight="1" x14ac:dyDescent="0.25">
      <c r="A76" s="12">
        <v>62</v>
      </c>
      <c r="B76" s="12">
        <v>94004</v>
      </c>
      <c r="C76" s="12" t="s">
        <v>64</v>
      </c>
      <c r="D76" s="43">
        <v>125</v>
      </c>
      <c r="E76" s="13"/>
      <c r="F76" s="42" t="s">
        <v>59</v>
      </c>
      <c r="G76" s="13">
        <v>1</v>
      </c>
      <c r="H76" s="44">
        <v>84.375</v>
      </c>
      <c r="I76" s="12" t="s">
        <v>30</v>
      </c>
      <c r="J76" s="14">
        <f t="shared" si="15"/>
        <v>20</v>
      </c>
      <c r="K76" s="15"/>
      <c r="L76" s="45" t="s">
        <v>66</v>
      </c>
      <c r="M76" s="12" t="s">
        <v>67</v>
      </c>
      <c r="N76" s="5"/>
      <c r="O76" s="16">
        <v>2</v>
      </c>
      <c r="P76" s="4">
        <f t="shared" si="19"/>
        <v>20</v>
      </c>
      <c r="R76" s="4">
        <f t="shared" si="20"/>
        <v>20</v>
      </c>
      <c r="S76" s="4">
        <f t="shared" si="2"/>
        <v>20</v>
      </c>
      <c r="T76" s="4">
        <f t="shared" si="21"/>
        <v>20</v>
      </c>
      <c r="V76" s="17"/>
      <c r="W76" s="18"/>
      <c r="X76" s="5">
        <f t="shared" si="4"/>
        <v>0</v>
      </c>
      <c r="Y76" s="5">
        <f t="shared" si="5"/>
        <v>0</v>
      </c>
      <c r="Z76" s="5" t="str">
        <f t="shared" si="6"/>
        <v>Right</v>
      </c>
      <c r="AB76" s="23">
        <f t="shared" si="7"/>
        <v>0</v>
      </c>
      <c r="AC76" s="23">
        <f t="shared" si="8"/>
        <v>1</v>
      </c>
      <c r="AD76" s="23">
        <f t="shared" si="9"/>
        <v>1</v>
      </c>
      <c r="AE76" s="23">
        <f t="shared" si="10"/>
        <v>1</v>
      </c>
      <c r="AF76" s="24">
        <f t="shared" si="11"/>
        <v>1</v>
      </c>
      <c r="AG76" s="23">
        <f t="shared" si="12"/>
        <v>0</v>
      </c>
      <c r="AH76" s="23">
        <f t="shared" si="16"/>
        <v>1</v>
      </c>
      <c r="AI76" s="24">
        <f t="shared" si="17"/>
        <v>0</v>
      </c>
      <c r="AJ76" s="25">
        <f t="shared" si="18"/>
        <v>1</v>
      </c>
      <c r="AK76" s="26">
        <f t="shared" si="13"/>
        <v>4</v>
      </c>
      <c r="AL76" s="23">
        <f t="shared" si="14"/>
        <v>4.21875</v>
      </c>
    </row>
    <row r="77" spans="1:38" ht="19.5" customHeight="1" x14ac:dyDescent="0.25">
      <c r="A77" s="12">
        <v>63</v>
      </c>
      <c r="B77" s="12">
        <v>94004</v>
      </c>
      <c r="C77" s="12" t="s">
        <v>64</v>
      </c>
      <c r="D77" s="43">
        <v>201</v>
      </c>
      <c r="E77" s="13"/>
      <c r="F77" s="42" t="s">
        <v>59</v>
      </c>
      <c r="G77" s="13">
        <v>1</v>
      </c>
      <c r="H77" s="44">
        <v>84.375</v>
      </c>
      <c r="I77" s="12" t="s">
        <v>30</v>
      </c>
      <c r="J77" s="14">
        <f t="shared" si="15"/>
        <v>20</v>
      </c>
      <c r="K77" s="15"/>
      <c r="L77" s="45" t="s">
        <v>66</v>
      </c>
      <c r="M77" s="12" t="s">
        <v>67</v>
      </c>
      <c r="N77" s="5"/>
      <c r="O77" s="16">
        <v>2</v>
      </c>
      <c r="P77" s="4">
        <f t="shared" si="19"/>
        <v>20</v>
      </c>
      <c r="R77" s="4">
        <f t="shared" si="20"/>
        <v>20</v>
      </c>
      <c r="S77" s="4">
        <f t="shared" si="2"/>
        <v>20</v>
      </c>
      <c r="T77" s="4">
        <f t="shared" si="21"/>
        <v>20</v>
      </c>
      <c r="V77" s="17"/>
      <c r="W77" s="18"/>
      <c r="X77" s="5">
        <f t="shared" si="4"/>
        <v>0</v>
      </c>
      <c r="Y77" s="5">
        <f t="shared" si="5"/>
        <v>0</v>
      </c>
      <c r="Z77" s="5" t="str">
        <f t="shared" si="6"/>
        <v>Right</v>
      </c>
      <c r="AB77" s="23">
        <f t="shared" si="7"/>
        <v>0</v>
      </c>
      <c r="AC77" s="23">
        <f t="shared" si="8"/>
        <v>1</v>
      </c>
      <c r="AD77" s="23">
        <f t="shared" si="9"/>
        <v>1</v>
      </c>
      <c r="AE77" s="23">
        <f t="shared" si="10"/>
        <v>1</v>
      </c>
      <c r="AF77" s="24">
        <f t="shared" si="11"/>
        <v>1</v>
      </c>
      <c r="AG77" s="23">
        <f t="shared" si="12"/>
        <v>0</v>
      </c>
      <c r="AH77" s="23">
        <f t="shared" si="16"/>
        <v>1</v>
      </c>
      <c r="AI77" s="24">
        <f t="shared" si="17"/>
        <v>0</v>
      </c>
      <c r="AJ77" s="25">
        <f t="shared" si="18"/>
        <v>1</v>
      </c>
      <c r="AK77" s="26">
        <f t="shared" si="13"/>
        <v>4</v>
      </c>
      <c r="AL77" s="23">
        <f t="shared" si="14"/>
        <v>4.21875</v>
      </c>
    </row>
    <row r="78" spans="1:38" ht="19.5" customHeight="1" x14ac:dyDescent="0.25">
      <c r="A78" s="12">
        <v>64</v>
      </c>
      <c r="B78" s="12">
        <v>94004</v>
      </c>
      <c r="C78" s="12" t="s">
        <v>64</v>
      </c>
      <c r="D78" s="43">
        <v>206</v>
      </c>
      <c r="E78" s="13"/>
      <c r="F78" s="42" t="s">
        <v>59</v>
      </c>
      <c r="G78" s="13">
        <v>1</v>
      </c>
      <c r="H78" s="44">
        <v>84.375</v>
      </c>
      <c r="I78" s="12" t="s">
        <v>30</v>
      </c>
      <c r="J78" s="14">
        <f t="shared" si="15"/>
        <v>20</v>
      </c>
      <c r="K78" s="15"/>
      <c r="L78" s="45" t="s">
        <v>66</v>
      </c>
      <c r="M78" s="12" t="s">
        <v>67</v>
      </c>
      <c r="N78" s="5"/>
      <c r="O78" s="16">
        <v>2</v>
      </c>
      <c r="P78" s="4">
        <f t="shared" si="19"/>
        <v>20</v>
      </c>
      <c r="R78" s="4">
        <f t="shared" si="20"/>
        <v>20</v>
      </c>
      <c r="S78" s="4">
        <f t="shared" si="2"/>
        <v>20</v>
      </c>
      <c r="T78" s="4">
        <f t="shared" si="21"/>
        <v>20</v>
      </c>
      <c r="V78" s="17"/>
      <c r="W78" s="18"/>
      <c r="X78" s="5">
        <f t="shared" si="4"/>
        <v>0</v>
      </c>
      <c r="Y78" s="5">
        <f t="shared" si="5"/>
        <v>0</v>
      </c>
      <c r="Z78" s="5" t="str">
        <f t="shared" si="6"/>
        <v>Right</v>
      </c>
      <c r="AB78" s="23">
        <f t="shared" si="7"/>
        <v>0</v>
      </c>
      <c r="AC78" s="23">
        <f t="shared" si="8"/>
        <v>1</v>
      </c>
      <c r="AD78" s="23">
        <f t="shared" si="9"/>
        <v>1</v>
      </c>
      <c r="AE78" s="23">
        <f t="shared" si="10"/>
        <v>1</v>
      </c>
      <c r="AF78" s="24">
        <f t="shared" si="11"/>
        <v>1</v>
      </c>
      <c r="AG78" s="23">
        <f t="shared" si="12"/>
        <v>0</v>
      </c>
      <c r="AH78" s="23">
        <f t="shared" si="16"/>
        <v>1</v>
      </c>
      <c r="AI78" s="24">
        <f t="shared" si="17"/>
        <v>0</v>
      </c>
      <c r="AJ78" s="25">
        <f t="shared" si="18"/>
        <v>1</v>
      </c>
      <c r="AK78" s="26">
        <f t="shared" si="13"/>
        <v>4</v>
      </c>
      <c r="AL78" s="23">
        <f t="shared" si="14"/>
        <v>4.21875</v>
      </c>
    </row>
    <row r="79" spans="1:38" ht="19.5" customHeight="1" x14ac:dyDescent="0.25">
      <c r="A79" s="12">
        <v>65</v>
      </c>
      <c r="B79" s="12">
        <v>94004</v>
      </c>
      <c r="C79" s="12" t="s">
        <v>64</v>
      </c>
      <c r="D79" s="43">
        <v>208</v>
      </c>
      <c r="E79" s="13"/>
      <c r="F79" s="42" t="s">
        <v>59</v>
      </c>
      <c r="G79" s="13">
        <v>1</v>
      </c>
      <c r="H79" s="44">
        <v>86</v>
      </c>
      <c r="I79" s="12" t="s">
        <v>30</v>
      </c>
      <c r="J79" s="14">
        <f t="shared" si="15"/>
        <v>20</v>
      </c>
      <c r="K79" s="15"/>
      <c r="L79" s="45" t="s">
        <v>66</v>
      </c>
      <c r="M79" s="12" t="s">
        <v>67</v>
      </c>
      <c r="N79" s="5"/>
      <c r="O79" s="16">
        <v>2</v>
      </c>
      <c r="P79" s="4">
        <f t="shared" ref="P79:P87" si="22">((ROUNDUP((((H79+12)*O79)/54),0))*5)</f>
        <v>20</v>
      </c>
      <c r="R79" s="4">
        <f t="shared" ref="R79:R110" si="23">(FLOOR((CEILING(H79/12,1))*2.5,1))</f>
        <v>20</v>
      </c>
      <c r="S79" s="4">
        <f t="shared" ref="S79:S135" si="24">IF(I79="Split",J79*2,J79)</f>
        <v>20</v>
      </c>
      <c r="T79" s="4">
        <f t="shared" ref="T79:T110" si="25">IF(I79="Split",EVEN(R79), R79)</f>
        <v>20</v>
      </c>
      <c r="V79" s="17"/>
      <c r="W79" s="18"/>
      <c r="X79" s="5">
        <f t="shared" ref="X79:X135" si="26">IF(I79="Split","Split",)</f>
        <v>0</v>
      </c>
      <c r="Y79" s="5">
        <f t="shared" ref="Y79:Y135" si="27">IF(I79="Left","Left",)</f>
        <v>0</v>
      </c>
      <c r="Z79" s="5" t="str">
        <f t="shared" ref="Z79:Z135" si="28">IF(I79="Right","Right",)</f>
        <v>Right</v>
      </c>
      <c r="AB79" s="23">
        <f t="shared" ref="AB79:AB135" si="29">IF(OR(X79="Split",Y79="Left"),1,0)</f>
        <v>0</v>
      </c>
      <c r="AC79" s="23">
        <f t="shared" ref="AC79:AC135" si="30">IF(OR(X79="Split",Z79="Right"),1,0)</f>
        <v>1</v>
      </c>
      <c r="AD79" s="23">
        <f t="shared" ref="AD79:AD128" si="31">IF(I79="Split",2,1)</f>
        <v>1</v>
      </c>
      <c r="AE79" s="23">
        <f t="shared" ref="AE79:AE135" si="32">AD79</f>
        <v>1</v>
      </c>
      <c r="AF79" s="24">
        <f t="shared" ref="AF79:AF135" si="33">AD79</f>
        <v>1</v>
      </c>
      <c r="AG79" s="23">
        <f t="shared" ref="AG79:AG135" si="34">IF(V79="Front",2,0)</f>
        <v>0</v>
      </c>
      <c r="AH79" s="23">
        <f t="shared" si="16"/>
        <v>1</v>
      </c>
      <c r="AI79" s="24">
        <f t="shared" si="17"/>
        <v>0</v>
      </c>
      <c r="AJ79" s="25">
        <f t="shared" si="18"/>
        <v>1</v>
      </c>
      <c r="AK79" s="26">
        <f t="shared" ref="AK79:AK135" si="35">IF(H79/20&lt;=2,2,ROUND(H79/20,0))</f>
        <v>4</v>
      </c>
      <c r="AL79" s="23">
        <f t="shared" ref="AL79:AL135" si="36">H79/20</f>
        <v>4.3</v>
      </c>
    </row>
    <row r="80" spans="1:38" ht="19.5" customHeight="1" x14ac:dyDescent="0.25">
      <c r="A80" s="12">
        <v>66</v>
      </c>
      <c r="B80" s="12">
        <v>94004</v>
      </c>
      <c r="C80" s="12" t="s">
        <v>64</v>
      </c>
      <c r="D80" s="43">
        <v>211</v>
      </c>
      <c r="E80" s="13"/>
      <c r="F80" s="42" t="s">
        <v>59</v>
      </c>
      <c r="G80" s="13">
        <v>1</v>
      </c>
      <c r="H80" s="44">
        <v>84.375</v>
      </c>
      <c r="I80" s="12" t="s">
        <v>30</v>
      </c>
      <c r="J80" s="14">
        <f t="shared" ref="J80:J135" si="37">IF(G80&gt;0,T80,"")</f>
        <v>20</v>
      </c>
      <c r="K80" s="15"/>
      <c r="L80" s="45" t="s">
        <v>66</v>
      </c>
      <c r="M80" s="12" t="s">
        <v>67</v>
      </c>
      <c r="N80" s="5"/>
      <c r="O80" s="16">
        <v>2</v>
      </c>
      <c r="P80" s="4">
        <f t="shared" si="22"/>
        <v>20</v>
      </c>
      <c r="R80" s="4">
        <f t="shared" si="23"/>
        <v>20</v>
      </c>
      <c r="S80" s="4">
        <f t="shared" si="24"/>
        <v>20</v>
      </c>
      <c r="T80" s="4">
        <f t="shared" si="25"/>
        <v>20</v>
      </c>
      <c r="V80" s="17"/>
      <c r="W80" s="18"/>
      <c r="X80" s="5">
        <f t="shared" si="26"/>
        <v>0</v>
      </c>
      <c r="Y80" s="5">
        <f t="shared" si="27"/>
        <v>0</v>
      </c>
      <c r="Z80" s="5" t="str">
        <f t="shared" si="28"/>
        <v>Right</v>
      </c>
      <c r="AB80" s="23">
        <f t="shared" si="29"/>
        <v>0</v>
      </c>
      <c r="AC80" s="23">
        <f t="shared" si="30"/>
        <v>1</v>
      </c>
      <c r="AD80" s="23">
        <f t="shared" si="31"/>
        <v>1</v>
      </c>
      <c r="AE80" s="23">
        <f t="shared" si="32"/>
        <v>1</v>
      </c>
      <c r="AF80" s="24">
        <f t="shared" si="33"/>
        <v>1</v>
      </c>
      <c r="AG80" s="23">
        <f t="shared" si="34"/>
        <v>0</v>
      </c>
      <c r="AH80" s="23">
        <f t="shared" ref="AH80:AH135" si="38">IF(V80="Front",0,IF(AND(AI80=1,AJ80=1),0,1))</f>
        <v>1</v>
      </c>
      <c r="AI80" s="24">
        <f t="shared" ref="AI80:AI135" si="39">IF(V80="Front",0,IF(OR(I80="Split",I80="Left"),1,0))</f>
        <v>0</v>
      </c>
      <c r="AJ80" s="25">
        <f t="shared" ref="AJ80:AJ135" si="40">IF(V80="Front",0,IF(OR(I80="Split",I80="Right"),1,0))</f>
        <v>1</v>
      </c>
      <c r="AK80" s="26">
        <f t="shared" si="35"/>
        <v>4</v>
      </c>
      <c r="AL80" s="23">
        <f t="shared" si="36"/>
        <v>4.21875</v>
      </c>
    </row>
    <row r="81" spans="1:38" ht="19.5" customHeight="1" x14ac:dyDescent="0.25">
      <c r="A81" s="12">
        <v>67</v>
      </c>
      <c r="B81" s="12">
        <v>94004</v>
      </c>
      <c r="C81" s="12" t="s">
        <v>64</v>
      </c>
      <c r="D81" s="43">
        <v>209</v>
      </c>
      <c r="E81" s="13"/>
      <c r="F81" s="42" t="s">
        <v>59</v>
      </c>
      <c r="G81" s="13">
        <v>1</v>
      </c>
      <c r="H81" s="44">
        <v>84.375</v>
      </c>
      <c r="I81" s="12" t="s">
        <v>30</v>
      </c>
      <c r="J81" s="14">
        <f t="shared" si="37"/>
        <v>20</v>
      </c>
      <c r="K81" s="15"/>
      <c r="L81" s="45" t="s">
        <v>66</v>
      </c>
      <c r="M81" s="12" t="s">
        <v>67</v>
      </c>
      <c r="N81" s="5"/>
      <c r="O81" s="16">
        <v>2</v>
      </c>
      <c r="P81" s="4">
        <f t="shared" si="22"/>
        <v>20</v>
      </c>
      <c r="R81" s="4">
        <f t="shared" si="23"/>
        <v>20</v>
      </c>
      <c r="S81" s="4">
        <f t="shared" si="24"/>
        <v>20</v>
      </c>
      <c r="T81" s="4">
        <f t="shared" si="25"/>
        <v>20</v>
      </c>
      <c r="V81" s="17"/>
      <c r="W81" s="18"/>
      <c r="X81" s="5">
        <f t="shared" si="26"/>
        <v>0</v>
      </c>
      <c r="Y81" s="5">
        <f t="shared" si="27"/>
        <v>0</v>
      </c>
      <c r="Z81" s="5" t="str">
        <f t="shared" si="28"/>
        <v>Right</v>
      </c>
      <c r="AB81" s="23">
        <f t="shared" si="29"/>
        <v>0</v>
      </c>
      <c r="AC81" s="23">
        <f t="shared" si="30"/>
        <v>1</v>
      </c>
      <c r="AD81" s="23">
        <f t="shared" si="31"/>
        <v>1</v>
      </c>
      <c r="AE81" s="23">
        <f t="shared" si="32"/>
        <v>1</v>
      </c>
      <c r="AF81" s="24">
        <f t="shared" si="33"/>
        <v>1</v>
      </c>
      <c r="AG81" s="23">
        <f t="shared" si="34"/>
        <v>0</v>
      </c>
      <c r="AH81" s="23">
        <f t="shared" si="38"/>
        <v>1</v>
      </c>
      <c r="AI81" s="24">
        <f t="shared" si="39"/>
        <v>0</v>
      </c>
      <c r="AJ81" s="25">
        <f t="shared" si="40"/>
        <v>1</v>
      </c>
      <c r="AK81" s="26">
        <f t="shared" si="35"/>
        <v>4</v>
      </c>
      <c r="AL81" s="23">
        <f t="shared" si="36"/>
        <v>4.21875</v>
      </c>
    </row>
    <row r="82" spans="1:38" ht="19.5" customHeight="1" x14ac:dyDescent="0.25">
      <c r="A82" s="12">
        <v>68</v>
      </c>
      <c r="B82" s="12">
        <v>94004</v>
      </c>
      <c r="C82" s="12" t="s">
        <v>64</v>
      </c>
      <c r="D82" s="43">
        <v>220</v>
      </c>
      <c r="E82" s="13"/>
      <c r="F82" s="42" t="s">
        <v>59</v>
      </c>
      <c r="G82" s="13">
        <v>1</v>
      </c>
      <c r="H82" s="44">
        <v>84.375</v>
      </c>
      <c r="I82" s="12" t="s">
        <v>30</v>
      </c>
      <c r="J82" s="14">
        <f t="shared" si="37"/>
        <v>20</v>
      </c>
      <c r="K82" s="15"/>
      <c r="L82" s="45" t="s">
        <v>66</v>
      </c>
      <c r="M82" s="12" t="s">
        <v>67</v>
      </c>
      <c r="N82" s="5"/>
      <c r="O82" s="16">
        <v>2</v>
      </c>
      <c r="P82" s="4">
        <f t="shared" si="22"/>
        <v>20</v>
      </c>
      <c r="R82" s="4">
        <f t="shared" si="23"/>
        <v>20</v>
      </c>
      <c r="S82" s="4">
        <f t="shared" si="24"/>
        <v>20</v>
      </c>
      <c r="T82" s="4">
        <f t="shared" si="25"/>
        <v>20</v>
      </c>
      <c r="V82" s="17"/>
      <c r="W82" s="18"/>
      <c r="X82" s="5">
        <f t="shared" si="26"/>
        <v>0</v>
      </c>
      <c r="Y82" s="5">
        <f t="shared" si="27"/>
        <v>0</v>
      </c>
      <c r="Z82" s="5" t="str">
        <f t="shared" si="28"/>
        <v>Right</v>
      </c>
      <c r="AB82" s="23">
        <f t="shared" si="29"/>
        <v>0</v>
      </c>
      <c r="AC82" s="23">
        <f t="shared" si="30"/>
        <v>1</v>
      </c>
      <c r="AD82" s="23">
        <f t="shared" si="31"/>
        <v>1</v>
      </c>
      <c r="AE82" s="23">
        <f t="shared" si="32"/>
        <v>1</v>
      </c>
      <c r="AF82" s="24">
        <f t="shared" si="33"/>
        <v>1</v>
      </c>
      <c r="AG82" s="23">
        <f t="shared" si="34"/>
        <v>0</v>
      </c>
      <c r="AH82" s="23">
        <f t="shared" si="38"/>
        <v>1</v>
      </c>
      <c r="AI82" s="24">
        <f t="shared" si="39"/>
        <v>0</v>
      </c>
      <c r="AJ82" s="25">
        <f t="shared" si="40"/>
        <v>1</v>
      </c>
      <c r="AK82" s="26">
        <f t="shared" si="35"/>
        <v>4</v>
      </c>
      <c r="AL82" s="23">
        <f t="shared" si="36"/>
        <v>4.21875</v>
      </c>
    </row>
    <row r="83" spans="1:38" ht="19.5" customHeight="1" x14ac:dyDescent="0.25">
      <c r="A83" s="12">
        <v>69</v>
      </c>
      <c r="B83" s="12">
        <v>94004</v>
      </c>
      <c r="C83" s="12" t="s">
        <v>64</v>
      </c>
      <c r="D83" s="43">
        <v>223</v>
      </c>
      <c r="E83" s="13"/>
      <c r="F83" s="42" t="s">
        <v>59</v>
      </c>
      <c r="G83" s="13">
        <v>1</v>
      </c>
      <c r="H83" s="44">
        <v>84.375</v>
      </c>
      <c r="I83" s="12" t="s">
        <v>30</v>
      </c>
      <c r="J83" s="14">
        <f t="shared" si="37"/>
        <v>20</v>
      </c>
      <c r="K83" s="15"/>
      <c r="L83" s="45" t="s">
        <v>66</v>
      </c>
      <c r="M83" s="12" t="s">
        <v>67</v>
      </c>
      <c r="N83" s="5"/>
      <c r="O83" s="16">
        <v>2</v>
      </c>
      <c r="P83" s="4">
        <f t="shared" si="22"/>
        <v>20</v>
      </c>
      <c r="R83" s="4">
        <f t="shared" si="23"/>
        <v>20</v>
      </c>
      <c r="S83" s="4">
        <f t="shared" si="24"/>
        <v>20</v>
      </c>
      <c r="T83" s="4">
        <f t="shared" si="25"/>
        <v>20</v>
      </c>
      <c r="V83" s="17"/>
      <c r="W83" s="18"/>
      <c r="X83" s="5">
        <f t="shared" si="26"/>
        <v>0</v>
      </c>
      <c r="Y83" s="5">
        <f t="shared" si="27"/>
        <v>0</v>
      </c>
      <c r="Z83" s="5" t="str">
        <f t="shared" si="28"/>
        <v>Right</v>
      </c>
      <c r="AB83" s="23">
        <f t="shared" si="29"/>
        <v>0</v>
      </c>
      <c r="AC83" s="23">
        <f t="shared" si="30"/>
        <v>1</v>
      </c>
      <c r="AD83" s="23">
        <f t="shared" si="31"/>
        <v>1</v>
      </c>
      <c r="AE83" s="23">
        <f t="shared" si="32"/>
        <v>1</v>
      </c>
      <c r="AF83" s="24">
        <f t="shared" si="33"/>
        <v>1</v>
      </c>
      <c r="AG83" s="23">
        <f t="shared" si="34"/>
        <v>0</v>
      </c>
      <c r="AH83" s="23">
        <f t="shared" si="38"/>
        <v>1</v>
      </c>
      <c r="AI83" s="24">
        <f t="shared" si="39"/>
        <v>0</v>
      </c>
      <c r="AJ83" s="25">
        <f t="shared" si="40"/>
        <v>1</v>
      </c>
      <c r="AK83" s="26">
        <f t="shared" si="35"/>
        <v>4</v>
      </c>
      <c r="AL83" s="23">
        <f t="shared" si="36"/>
        <v>4.21875</v>
      </c>
    </row>
    <row r="84" spans="1:38" ht="19.5" customHeight="1" x14ac:dyDescent="0.25">
      <c r="A84" s="12">
        <v>70</v>
      </c>
      <c r="B84" s="12">
        <v>94004</v>
      </c>
      <c r="C84" s="12" t="s">
        <v>64</v>
      </c>
      <c r="D84" s="43">
        <v>224</v>
      </c>
      <c r="E84" s="13"/>
      <c r="F84" s="42" t="s">
        <v>59</v>
      </c>
      <c r="G84" s="13">
        <v>1</v>
      </c>
      <c r="H84" s="44">
        <v>84.375</v>
      </c>
      <c r="I84" s="12" t="s">
        <v>30</v>
      </c>
      <c r="J84" s="14">
        <f t="shared" si="37"/>
        <v>20</v>
      </c>
      <c r="K84" s="15"/>
      <c r="L84" s="45" t="s">
        <v>66</v>
      </c>
      <c r="M84" s="12" t="s">
        <v>67</v>
      </c>
      <c r="N84" s="5"/>
      <c r="O84" s="16">
        <v>2</v>
      </c>
      <c r="P84" s="4">
        <f t="shared" si="22"/>
        <v>20</v>
      </c>
      <c r="R84" s="4">
        <f t="shared" si="23"/>
        <v>20</v>
      </c>
      <c r="S84" s="4">
        <f t="shared" si="24"/>
        <v>20</v>
      </c>
      <c r="T84" s="4">
        <f t="shared" si="25"/>
        <v>20</v>
      </c>
      <c r="V84" s="17"/>
      <c r="W84" s="18"/>
      <c r="X84" s="5">
        <f t="shared" si="26"/>
        <v>0</v>
      </c>
      <c r="Y84" s="5">
        <f t="shared" si="27"/>
        <v>0</v>
      </c>
      <c r="Z84" s="5" t="str">
        <f t="shared" si="28"/>
        <v>Right</v>
      </c>
      <c r="AB84" s="23">
        <f t="shared" si="29"/>
        <v>0</v>
      </c>
      <c r="AC84" s="23">
        <f t="shared" si="30"/>
        <v>1</v>
      </c>
      <c r="AD84" s="23">
        <f t="shared" si="31"/>
        <v>1</v>
      </c>
      <c r="AE84" s="23">
        <f t="shared" si="32"/>
        <v>1</v>
      </c>
      <c r="AF84" s="24">
        <f t="shared" si="33"/>
        <v>1</v>
      </c>
      <c r="AG84" s="23">
        <f t="shared" si="34"/>
        <v>0</v>
      </c>
      <c r="AH84" s="23">
        <f t="shared" si="38"/>
        <v>1</v>
      </c>
      <c r="AI84" s="24">
        <f t="shared" si="39"/>
        <v>0</v>
      </c>
      <c r="AJ84" s="25">
        <f t="shared" si="40"/>
        <v>1</v>
      </c>
      <c r="AK84" s="26">
        <f t="shared" si="35"/>
        <v>4</v>
      </c>
      <c r="AL84" s="23">
        <f t="shared" si="36"/>
        <v>4.21875</v>
      </c>
    </row>
    <row r="85" spans="1:38" ht="19.5" customHeight="1" x14ac:dyDescent="0.25">
      <c r="A85" s="12">
        <v>71</v>
      </c>
      <c r="B85" s="12">
        <v>94004</v>
      </c>
      <c r="C85" s="12" t="s">
        <v>64</v>
      </c>
      <c r="D85" s="43">
        <v>228</v>
      </c>
      <c r="E85" s="13"/>
      <c r="F85" s="42" t="s">
        <v>59</v>
      </c>
      <c r="G85" s="13">
        <v>1</v>
      </c>
      <c r="H85" s="44">
        <v>84.375</v>
      </c>
      <c r="I85" s="12" t="s">
        <v>30</v>
      </c>
      <c r="J85" s="14">
        <f t="shared" si="37"/>
        <v>20</v>
      </c>
      <c r="K85" s="15"/>
      <c r="L85" s="45" t="s">
        <v>66</v>
      </c>
      <c r="M85" s="12" t="s">
        <v>67</v>
      </c>
      <c r="N85" s="5"/>
      <c r="O85" s="16">
        <v>2</v>
      </c>
      <c r="P85" s="4">
        <f t="shared" si="22"/>
        <v>20</v>
      </c>
      <c r="R85" s="4">
        <f t="shared" si="23"/>
        <v>20</v>
      </c>
      <c r="S85" s="4">
        <f t="shared" si="24"/>
        <v>20</v>
      </c>
      <c r="T85" s="4">
        <f t="shared" si="25"/>
        <v>20</v>
      </c>
      <c r="V85" s="17"/>
      <c r="W85" s="18"/>
      <c r="X85" s="5">
        <f t="shared" si="26"/>
        <v>0</v>
      </c>
      <c r="Y85" s="5">
        <f t="shared" si="27"/>
        <v>0</v>
      </c>
      <c r="Z85" s="5" t="str">
        <f t="shared" si="28"/>
        <v>Right</v>
      </c>
      <c r="AB85" s="23">
        <f t="shared" si="29"/>
        <v>0</v>
      </c>
      <c r="AC85" s="23">
        <f t="shared" si="30"/>
        <v>1</v>
      </c>
      <c r="AD85" s="23">
        <f t="shared" si="31"/>
        <v>1</v>
      </c>
      <c r="AE85" s="23">
        <f t="shared" si="32"/>
        <v>1</v>
      </c>
      <c r="AF85" s="24">
        <f t="shared" si="33"/>
        <v>1</v>
      </c>
      <c r="AG85" s="23">
        <f t="shared" si="34"/>
        <v>0</v>
      </c>
      <c r="AH85" s="23">
        <f t="shared" si="38"/>
        <v>1</v>
      </c>
      <c r="AI85" s="24">
        <f t="shared" si="39"/>
        <v>0</v>
      </c>
      <c r="AJ85" s="25">
        <f t="shared" si="40"/>
        <v>1</v>
      </c>
      <c r="AK85" s="26">
        <f t="shared" si="35"/>
        <v>4</v>
      </c>
      <c r="AL85" s="23">
        <f t="shared" si="36"/>
        <v>4.21875</v>
      </c>
    </row>
    <row r="86" spans="1:38" ht="19.5" customHeight="1" x14ac:dyDescent="0.25">
      <c r="A86" s="12">
        <v>72</v>
      </c>
      <c r="B86" s="12">
        <v>94004</v>
      </c>
      <c r="C86" s="12" t="s">
        <v>64</v>
      </c>
      <c r="D86" s="43">
        <v>231</v>
      </c>
      <c r="E86" s="13"/>
      <c r="F86" s="42" t="s">
        <v>59</v>
      </c>
      <c r="G86" s="13">
        <v>1</v>
      </c>
      <c r="H86" s="44">
        <v>84.375</v>
      </c>
      <c r="I86" s="12" t="s">
        <v>30</v>
      </c>
      <c r="J86" s="14">
        <f t="shared" si="37"/>
        <v>20</v>
      </c>
      <c r="K86" s="15"/>
      <c r="L86" s="45" t="s">
        <v>66</v>
      </c>
      <c r="M86" s="12" t="s">
        <v>67</v>
      </c>
      <c r="N86" s="5"/>
      <c r="O86" s="16">
        <v>2</v>
      </c>
      <c r="P86" s="4">
        <f t="shared" si="22"/>
        <v>20</v>
      </c>
      <c r="R86" s="4">
        <f t="shared" si="23"/>
        <v>20</v>
      </c>
      <c r="S86" s="4">
        <f t="shared" si="24"/>
        <v>20</v>
      </c>
      <c r="T86" s="4">
        <f t="shared" si="25"/>
        <v>20</v>
      </c>
      <c r="V86" s="17"/>
      <c r="W86" s="18"/>
      <c r="X86" s="5">
        <f t="shared" si="26"/>
        <v>0</v>
      </c>
      <c r="Y86" s="5">
        <f t="shared" si="27"/>
        <v>0</v>
      </c>
      <c r="Z86" s="5" t="str">
        <f t="shared" si="28"/>
        <v>Right</v>
      </c>
      <c r="AB86" s="23">
        <f t="shared" si="29"/>
        <v>0</v>
      </c>
      <c r="AC86" s="23">
        <f t="shared" si="30"/>
        <v>1</v>
      </c>
      <c r="AD86" s="23">
        <f t="shared" si="31"/>
        <v>1</v>
      </c>
      <c r="AE86" s="23">
        <f t="shared" si="32"/>
        <v>1</v>
      </c>
      <c r="AF86" s="24">
        <f t="shared" si="33"/>
        <v>1</v>
      </c>
      <c r="AG86" s="23">
        <f t="shared" si="34"/>
        <v>0</v>
      </c>
      <c r="AH86" s="23">
        <f t="shared" si="38"/>
        <v>1</v>
      </c>
      <c r="AI86" s="24">
        <f t="shared" si="39"/>
        <v>0</v>
      </c>
      <c r="AJ86" s="25">
        <f t="shared" si="40"/>
        <v>1</v>
      </c>
      <c r="AK86" s="26">
        <f t="shared" si="35"/>
        <v>4</v>
      </c>
      <c r="AL86" s="23">
        <f t="shared" si="36"/>
        <v>4.21875</v>
      </c>
    </row>
    <row r="87" spans="1:38" ht="19.5" customHeight="1" x14ac:dyDescent="0.25">
      <c r="A87" s="12">
        <v>73</v>
      </c>
      <c r="B87" s="12">
        <v>94004</v>
      </c>
      <c r="C87" s="12" t="s">
        <v>64</v>
      </c>
      <c r="D87" s="43">
        <v>106</v>
      </c>
      <c r="E87" s="13"/>
      <c r="F87" s="42" t="s">
        <v>60</v>
      </c>
      <c r="G87" s="13">
        <v>1</v>
      </c>
      <c r="H87" s="44">
        <v>84.375</v>
      </c>
      <c r="I87" s="12" t="s">
        <v>30</v>
      </c>
      <c r="J87" s="14">
        <f t="shared" si="37"/>
        <v>20</v>
      </c>
      <c r="K87" s="15"/>
      <c r="L87" s="45" t="s">
        <v>66</v>
      </c>
      <c r="M87" s="12" t="s">
        <v>67</v>
      </c>
      <c r="N87" s="5"/>
      <c r="O87" s="16">
        <v>2</v>
      </c>
      <c r="P87" s="4">
        <f t="shared" si="22"/>
        <v>20</v>
      </c>
      <c r="R87" s="4">
        <f t="shared" si="23"/>
        <v>20</v>
      </c>
      <c r="S87" s="4">
        <f t="shared" si="24"/>
        <v>20</v>
      </c>
      <c r="T87" s="4">
        <f t="shared" si="25"/>
        <v>20</v>
      </c>
      <c r="V87" s="17"/>
      <c r="W87" s="18"/>
      <c r="X87" s="5">
        <f t="shared" si="26"/>
        <v>0</v>
      </c>
      <c r="Y87" s="5">
        <f t="shared" si="27"/>
        <v>0</v>
      </c>
      <c r="Z87" s="5" t="str">
        <f t="shared" si="28"/>
        <v>Right</v>
      </c>
      <c r="AB87" s="23">
        <f t="shared" si="29"/>
        <v>0</v>
      </c>
      <c r="AC87" s="23">
        <f t="shared" si="30"/>
        <v>1</v>
      </c>
      <c r="AD87" s="23">
        <f t="shared" si="31"/>
        <v>1</v>
      </c>
      <c r="AE87" s="23">
        <f t="shared" si="32"/>
        <v>1</v>
      </c>
      <c r="AF87" s="24">
        <f t="shared" si="33"/>
        <v>1</v>
      </c>
      <c r="AG87" s="23">
        <f t="shared" si="34"/>
        <v>0</v>
      </c>
      <c r="AH87" s="23">
        <f t="shared" si="38"/>
        <v>1</v>
      </c>
      <c r="AI87" s="24">
        <f t="shared" si="39"/>
        <v>0</v>
      </c>
      <c r="AJ87" s="25">
        <f t="shared" si="40"/>
        <v>1</v>
      </c>
      <c r="AK87" s="26">
        <f t="shared" si="35"/>
        <v>4</v>
      </c>
      <c r="AL87" s="23">
        <f t="shared" si="36"/>
        <v>4.21875</v>
      </c>
    </row>
    <row r="88" spans="1:38" ht="19.5" customHeight="1" x14ac:dyDescent="0.25">
      <c r="A88" s="12">
        <v>74</v>
      </c>
      <c r="B88" s="12">
        <v>94004</v>
      </c>
      <c r="C88" s="12" t="s">
        <v>64</v>
      </c>
      <c r="D88" s="43">
        <v>108</v>
      </c>
      <c r="E88" s="13"/>
      <c r="F88" s="42" t="s">
        <v>60</v>
      </c>
      <c r="G88" s="13">
        <v>1</v>
      </c>
      <c r="H88" s="44">
        <v>85.625</v>
      </c>
      <c r="I88" s="12" t="s">
        <v>30</v>
      </c>
      <c r="J88" s="14">
        <f t="shared" si="37"/>
        <v>20</v>
      </c>
      <c r="K88" s="15"/>
      <c r="L88" s="45" t="s">
        <v>66</v>
      </c>
      <c r="M88" s="12" t="s">
        <v>67</v>
      </c>
      <c r="N88" s="5"/>
      <c r="O88" s="16">
        <v>2</v>
      </c>
      <c r="P88" s="4">
        <f t="shared" ref="P88:P135" si="41">((ROUNDUP((((H88+12)*O88)/54),0))*5)</f>
        <v>20</v>
      </c>
      <c r="R88" s="4">
        <f t="shared" si="23"/>
        <v>20</v>
      </c>
      <c r="S88" s="4">
        <f t="shared" si="24"/>
        <v>20</v>
      </c>
      <c r="T88" s="4">
        <f t="shared" si="25"/>
        <v>20</v>
      </c>
      <c r="V88" s="17"/>
      <c r="W88" s="18"/>
      <c r="X88" s="5">
        <f t="shared" si="26"/>
        <v>0</v>
      </c>
      <c r="Y88" s="5">
        <f t="shared" si="27"/>
        <v>0</v>
      </c>
      <c r="Z88" s="5" t="str">
        <f t="shared" si="28"/>
        <v>Right</v>
      </c>
      <c r="AB88" s="23">
        <f t="shared" si="29"/>
        <v>0</v>
      </c>
      <c r="AC88" s="23">
        <f t="shared" si="30"/>
        <v>1</v>
      </c>
      <c r="AD88" s="23">
        <f t="shared" si="31"/>
        <v>1</v>
      </c>
      <c r="AE88" s="23">
        <f t="shared" si="32"/>
        <v>1</v>
      </c>
      <c r="AF88" s="24">
        <f t="shared" si="33"/>
        <v>1</v>
      </c>
      <c r="AG88" s="23">
        <f t="shared" si="34"/>
        <v>0</v>
      </c>
      <c r="AH88" s="23">
        <f t="shared" si="38"/>
        <v>1</v>
      </c>
      <c r="AI88" s="24">
        <f t="shared" si="39"/>
        <v>0</v>
      </c>
      <c r="AJ88" s="25">
        <f t="shared" si="40"/>
        <v>1</v>
      </c>
      <c r="AK88" s="26">
        <f t="shared" si="35"/>
        <v>4</v>
      </c>
      <c r="AL88" s="23">
        <f t="shared" si="36"/>
        <v>4.28125</v>
      </c>
    </row>
    <row r="89" spans="1:38" ht="19.5" customHeight="1" x14ac:dyDescent="0.25">
      <c r="A89" s="12">
        <v>75</v>
      </c>
      <c r="B89" s="12">
        <v>94004</v>
      </c>
      <c r="C89" s="12" t="s">
        <v>64</v>
      </c>
      <c r="D89" s="43">
        <v>111</v>
      </c>
      <c r="E89" s="13"/>
      <c r="F89" s="42" t="s">
        <v>60</v>
      </c>
      <c r="G89" s="13">
        <v>1</v>
      </c>
      <c r="H89" s="44">
        <v>86</v>
      </c>
      <c r="I89" s="12" t="s">
        <v>30</v>
      </c>
      <c r="J89" s="14">
        <f t="shared" si="37"/>
        <v>20</v>
      </c>
      <c r="K89" s="15"/>
      <c r="L89" s="45" t="s">
        <v>66</v>
      </c>
      <c r="M89" s="12" t="s">
        <v>67</v>
      </c>
      <c r="N89" s="5"/>
      <c r="O89" s="16">
        <v>2</v>
      </c>
      <c r="P89" s="4">
        <f t="shared" si="41"/>
        <v>20</v>
      </c>
      <c r="R89" s="4">
        <f t="shared" si="23"/>
        <v>20</v>
      </c>
      <c r="S89" s="4">
        <f t="shared" si="24"/>
        <v>20</v>
      </c>
      <c r="T89" s="4">
        <f t="shared" si="25"/>
        <v>20</v>
      </c>
      <c r="V89" s="17"/>
      <c r="W89" s="18"/>
      <c r="X89" s="5">
        <f t="shared" si="26"/>
        <v>0</v>
      </c>
      <c r="Y89" s="5">
        <f t="shared" si="27"/>
        <v>0</v>
      </c>
      <c r="Z89" s="5" t="str">
        <f t="shared" si="28"/>
        <v>Right</v>
      </c>
      <c r="AB89" s="23">
        <f t="shared" si="29"/>
        <v>0</v>
      </c>
      <c r="AC89" s="23">
        <f t="shared" si="30"/>
        <v>1</v>
      </c>
      <c r="AD89" s="23">
        <f t="shared" si="31"/>
        <v>1</v>
      </c>
      <c r="AE89" s="23">
        <f t="shared" si="32"/>
        <v>1</v>
      </c>
      <c r="AF89" s="24">
        <f t="shared" si="33"/>
        <v>1</v>
      </c>
      <c r="AG89" s="23">
        <f t="shared" si="34"/>
        <v>0</v>
      </c>
      <c r="AH89" s="23">
        <f t="shared" si="38"/>
        <v>1</v>
      </c>
      <c r="AI89" s="24">
        <f t="shared" si="39"/>
        <v>0</v>
      </c>
      <c r="AJ89" s="25">
        <f t="shared" si="40"/>
        <v>1</v>
      </c>
      <c r="AK89" s="26">
        <f t="shared" si="35"/>
        <v>4</v>
      </c>
      <c r="AL89" s="23">
        <f t="shared" si="36"/>
        <v>4.3</v>
      </c>
    </row>
    <row r="90" spans="1:38" ht="19.5" customHeight="1" x14ac:dyDescent="0.25">
      <c r="A90" s="12">
        <v>76</v>
      </c>
      <c r="B90" s="12">
        <v>94004</v>
      </c>
      <c r="C90" s="12" t="s">
        <v>64</v>
      </c>
      <c r="D90" s="43">
        <v>112</v>
      </c>
      <c r="E90" s="13"/>
      <c r="F90" s="42" t="s">
        <v>60</v>
      </c>
      <c r="G90" s="13">
        <v>1</v>
      </c>
      <c r="H90" s="44">
        <v>86</v>
      </c>
      <c r="I90" s="12" t="s">
        <v>30</v>
      </c>
      <c r="J90" s="14">
        <f t="shared" si="37"/>
        <v>20</v>
      </c>
      <c r="K90" s="15"/>
      <c r="L90" s="45" t="s">
        <v>66</v>
      </c>
      <c r="M90" s="12" t="s">
        <v>67</v>
      </c>
      <c r="N90" s="5"/>
      <c r="O90" s="16">
        <v>2</v>
      </c>
      <c r="P90" s="4">
        <f t="shared" si="41"/>
        <v>20</v>
      </c>
      <c r="R90" s="4">
        <f t="shared" si="23"/>
        <v>20</v>
      </c>
      <c r="S90" s="4">
        <f t="shared" si="24"/>
        <v>20</v>
      </c>
      <c r="T90" s="4">
        <f t="shared" si="25"/>
        <v>20</v>
      </c>
      <c r="V90" s="17"/>
      <c r="W90" s="18"/>
      <c r="X90" s="5">
        <f t="shared" si="26"/>
        <v>0</v>
      </c>
      <c r="Y90" s="5">
        <f t="shared" si="27"/>
        <v>0</v>
      </c>
      <c r="Z90" s="5" t="str">
        <f t="shared" si="28"/>
        <v>Right</v>
      </c>
      <c r="AB90" s="23">
        <f t="shared" si="29"/>
        <v>0</v>
      </c>
      <c r="AC90" s="23">
        <f t="shared" si="30"/>
        <v>1</v>
      </c>
      <c r="AD90" s="23">
        <f t="shared" si="31"/>
        <v>1</v>
      </c>
      <c r="AE90" s="23">
        <f t="shared" si="32"/>
        <v>1</v>
      </c>
      <c r="AF90" s="24">
        <f t="shared" si="33"/>
        <v>1</v>
      </c>
      <c r="AG90" s="23">
        <f t="shared" si="34"/>
        <v>0</v>
      </c>
      <c r="AH90" s="23">
        <f t="shared" si="38"/>
        <v>1</v>
      </c>
      <c r="AI90" s="24">
        <f t="shared" si="39"/>
        <v>0</v>
      </c>
      <c r="AJ90" s="25">
        <f t="shared" si="40"/>
        <v>1</v>
      </c>
      <c r="AK90" s="26">
        <f t="shared" si="35"/>
        <v>4</v>
      </c>
      <c r="AL90" s="23">
        <f t="shared" si="36"/>
        <v>4.3</v>
      </c>
    </row>
    <row r="91" spans="1:38" ht="19.5" customHeight="1" x14ac:dyDescent="0.25">
      <c r="A91" s="12">
        <v>77</v>
      </c>
      <c r="B91" s="12">
        <v>94004</v>
      </c>
      <c r="C91" s="12" t="s">
        <v>64</v>
      </c>
      <c r="D91" s="43">
        <v>114</v>
      </c>
      <c r="E91" s="13"/>
      <c r="F91" s="42" t="s">
        <v>60</v>
      </c>
      <c r="G91" s="13">
        <v>1</v>
      </c>
      <c r="H91" s="44">
        <v>84.375</v>
      </c>
      <c r="I91" s="12" t="s">
        <v>30</v>
      </c>
      <c r="J91" s="14">
        <f t="shared" si="37"/>
        <v>20</v>
      </c>
      <c r="K91" s="15"/>
      <c r="L91" s="45" t="s">
        <v>66</v>
      </c>
      <c r="M91" s="12" t="s">
        <v>67</v>
      </c>
      <c r="N91" s="5"/>
      <c r="O91" s="16">
        <v>2</v>
      </c>
      <c r="P91" s="4">
        <f t="shared" si="41"/>
        <v>20</v>
      </c>
      <c r="R91" s="4">
        <f t="shared" si="23"/>
        <v>20</v>
      </c>
      <c r="S91" s="4">
        <f t="shared" si="24"/>
        <v>20</v>
      </c>
      <c r="T91" s="4">
        <f t="shared" si="25"/>
        <v>20</v>
      </c>
      <c r="V91" s="17"/>
      <c r="W91" s="18"/>
      <c r="X91" s="5">
        <f t="shared" si="26"/>
        <v>0</v>
      </c>
      <c r="Y91" s="5">
        <f t="shared" si="27"/>
        <v>0</v>
      </c>
      <c r="Z91" s="5" t="str">
        <f t="shared" si="28"/>
        <v>Right</v>
      </c>
      <c r="AB91" s="23">
        <f t="shared" si="29"/>
        <v>0</v>
      </c>
      <c r="AC91" s="23">
        <f t="shared" si="30"/>
        <v>1</v>
      </c>
      <c r="AD91" s="23">
        <f t="shared" si="31"/>
        <v>1</v>
      </c>
      <c r="AE91" s="23">
        <f t="shared" si="32"/>
        <v>1</v>
      </c>
      <c r="AF91" s="24">
        <f t="shared" si="33"/>
        <v>1</v>
      </c>
      <c r="AG91" s="23">
        <f t="shared" si="34"/>
        <v>0</v>
      </c>
      <c r="AH91" s="23">
        <f t="shared" si="38"/>
        <v>1</v>
      </c>
      <c r="AI91" s="24">
        <f t="shared" si="39"/>
        <v>0</v>
      </c>
      <c r="AJ91" s="25">
        <f t="shared" si="40"/>
        <v>1</v>
      </c>
      <c r="AK91" s="26">
        <f t="shared" si="35"/>
        <v>4</v>
      </c>
      <c r="AL91" s="23">
        <f t="shared" si="36"/>
        <v>4.21875</v>
      </c>
    </row>
    <row r="92" spans="1:38" ht="19.5" customHeight="1" x14ac:dyDescent="0.25">
      <c r="A92" s="12">
        <v>78</v>
      </c>
      <c r="B92" s="12">
        <v>94004</v>
      </c>
      <c r="C92" s="12" t="s">
        <v>64</v>
      </c>
      <c r="D92" s="43">
        <v>115</v>
      </c>
      <c r="E92" s="13"/>
      <c r="F92" s="42" t="s">
        <v>60</v>
      </c>
      <c r="G92" s="13">
        <v>1</v>
      </c>
      <c r="H92" s="44">
        <v>84.375</v>
      </c>
      <c r="I92" s="12" t="s">
        <v>30</v>
      </c>
      <c r="J92" s="14">
        <f t="shared" si="37"/>
        <v>20</v>
      </c>
      <c r="K92" s="15"/>
      <c r="L92" s="45" t="s">
        <v>66</v>
      </c>
      <c r="M92" s="12" t="s">
        <v>67</v>
      </c>
      <c r="N92" s="5"/>
      <c r="O92" s="16">
        <v>2</v>
      </c>
      <c r="P92" s="4">
        <f t="shared" si="41"/>
        <v>20</v>
      </c>
      <c r="R92" s="4">
        <f t="shared" si="23"/>
        <v>20</v>
      </c>
      <c r="S92" s="4">
        <f t="shared" si="24"/>
        <v>20</v>
      </c>
      <c r="T92" s="4">
        <f t="shared" si="25"/>
        <v>20</v>
      </c>
      <c r="V92" s="17"/>
      <c r="W92" s="18"/>
      <c r="X92" s="5">
        <f t="shared" si="26"/>
        <v>0</v>
      </c>
      <c r="Y92" s="5">
        <f t="shared" si="27"/>
        <v>0</v>
      </c>
      <c r="Z92" s="5" t="str">
        <f t="shared" si="28"/>
        <v>Right</v>
      </c>
      <c r="AB92" s="23">
        <f t="shared" si="29"/>
        <v>0</v>
      </c>
      <c r="AC92" s="23">
        <f t="shared" si="30"/>
        <v>1</v>
      </c>
      <c r="AD92" s="23">
        <f t="shared" si="31"/>
        <v>1</v>
      </c>
      <c r="AE92" s="23">
        <f t="shared" si="32"/>
        <v>1</v>
      </c>
      <c r="AF92" s="24">
        <f t="shared" si="33"/>
        <v>1</v>
      </c>
      <c r="AG92" s="23">
        <f t="shared" si="34"/>
        <v>0</v>
      </c>
      <c r="AH92" s="23">
        <f t="shared" si="38"/>
        <v>1</v>
      </c>
      <c r="AI92" s="24">
        <f t="shared" si="39"/>
        <v>0</v>
      </c>
      <c r="AJ92" s="25">
        <f t="shared" si="40"/>
        <v>1</v>
      </c>
      <c r="AK92" s="26">
        <f t="shared" si="35"/>
        <v>4</v>
      </c>
      <c r="AL92" s="23">
        <f t="shared" si="36"/>
        <v>4.21875</v>
      </c>
    </row>
    <row r="93" spans="1:38" ht="19.5" customHeight="1" x14ac:dyDescent="0.25">
      <c r="A93" s="12">
        <v>79</v>
      </c>
      <c r="B93" s="12">
        <v>94004</v>
      </c>
      <c r="C93" s="12" t="s">
        <v>64</v>
      </c>
      <c r="D93" s="43">
        <v>116</v>
      </c>
      <c r="E93" s="13"/>
      <c r="F93" s="42" t="s">
        <v>60</v>
      </c>
      <c r="G93" s="13">
        <v>1</v>
      </c>
      <c r="H93" s="44">
        <v>85.75</v>
      </c>
      <c r="I93" s="12" t="s">
        <v>30</v>
      </c>
      <c r="J93" s="14">
        <f t="shared" si="37"/>
        <v>20</v>
      </c>
      <c r="K93" s="15"/>
      <c r="L93" s="45" t="s">
        <v>66</v>
      </c>
      <c r="M93" s="12" t="s">
        <v>67</v>
      </c>
      <c r="N93" s="5"/>
      <c r="O93" s="16">
        <v>2</v>
      </c>
      <c r="P93" s="4">
        <f t="shared" si="41"/>
        <v>20</v>
      </c>
      <c r="R93" s="4">
        <f t="shared" si="23"/>
        <v>20</v>
      </c>
      <c r="S93" s="4">
        <f t="shared" si="24"/>
        <v>20</v>
      </c>
      <c r="T93" s="4">
        <f t="shared" si="25"/>
        <v>20</v>
      </c>
      <c r="V93" s="17"/>
      <c r="W93" s="18"/>
      <c r="X93" s="5">
        <f t="shared" si="26"/>
        <v>0</v>
      </c>
      <c r="Y93" s="5">
        <f t="shared" si="27"/>
        <v>0</v>
      </c>
      <c r="Z93" s="5" t="str">
        <f t="shared" si="28"/>
        <v>Right</v>
      </c>
      <c r="AB93" s="23">
        <f t="shared" si="29"/>
        <v>0</v>
      </c>
      <c r="AC93" s="23">
        <f t="shared" si="30"/>
        <v>1</v>
      </c>
      <c r="AD93" s="23">
        <f t="shared" si="31"/>
        <v>1</v>
      </c>
      <c r="AE93" s="23">
        <f t="shared" si="32"/>
        <v>1</v>
      </c>
      <c r="AF93" s="24">
        <f t="shared" si="33"/>
        <v>1</v>
      </c>
      <c r="AG93" s="23">
        <f t="shared" si="34"/>
        <v>0</v>
      </c>
      <c r="AH93" s="23">
        <f t="shared" si="38"/>
        <v>1</v>
      </c>
      <c r="AI93" s="24">
        <f t="shared" si="39"/>
        <v>0</v>
      </c>
      <c r="AJ93" s="25">
        <f t="shared" si="40"/>
        <v>1</v>
      </c>
      <c r="AK93" s="26">
        <f t="shared" si="35"/>
        <v>4</v>
      </c>
      <c r="AL93" s="23">
        <f t="shared" si="36"/>
        <v>4.2874999999999996</v>
      </c>
    </row>
    <row r="94" spans="1:38" ht="19.5" customHeight="1" x14ac:dyDescent="0.25">
      <c r="A94" s="12">
        <v>80</v>
      </c>
      <c r="B94" s="12">
        <v>94004</v>
      </c>
      <c r="C94" s="12" t="s">
        <v>64</v>
      </c>
      <c r="D94" s="43">
        <v>121</v>
      </c>
      <c r="E94" s="13"/>
      <c r="F94" s="42" t="s">
        <v>60</v>
      </c>
      <c r="G94" s="13">
        <v>1</v>
      </c>
      <c r="H94" s="44">
        <v>84.375</v>
      </c>
      <c r="I94" s="12" t="s">
        <v>30</v>
      </c>
      <c r="J94" s="14">
        <f t="shared" si="37"/>
        <v>20</v>
      </c>
      <c r="K94" s="15"/>
      <c r="L94" s="45" t="s">
        <v>66</v>
      </c>
      <c r="M94" s="12" t="s">
        <v>67</v>
      </c>
      <c r="N94" s="5"/>
      <c r="O94" s="16">
        <v>2</v>
      </c>
      <c r="P94" s="4">
        <f t="shared" si="41"/>
        <v>20</v>
      </c>
      <c r="R94" s="4">
        <f t="shared" si="23"/>
        <v>20</v>
      </c>
      <c r="S94" s="4">
        <f t="shared" si="24"/>
        <v>20</v>
      </c>
      <c r="T94" s="4">
        <f t="shared" si="25"/>
        <v>20</v>
      </c>
      <c r="V94" s="17"/>
      <c r="W94" s="18"/>
      <c r="X94" s="5">
        <f t="shared" si="26"/>
        <v>0</v>
      </c>
      <c r="Y94" s="5">
        <f t="shared" si="27"/>
        <v>0</v>
      </c>
      <c r="Z94" s="5" t="str">
        <f t="shared" si="28"/>
        <v>Right</v>
      </c>
      <c r="AB94" s="23">
        <f t="shared" si="29"/>
        <v>0</v>
      </c>
      <c r="AC94" s="23">
        <f t="shared" si="30"/>
        <v>1</v>
      </c>
      <c r="AD94" s="23">
        <f t="shared" si="31"/>
        <v>1</v>
      </c>
      <c r="AE94" s="23">
        <f t="shared" si="32"/>
        <v>1</v>
      </c>
      <c r="AF94" s="24">
        <f t="shared" si="33"/>
        <v>1</v>
      </c>
      <c r="AG94" s="23">
        <f t="shared" si="34"/>
        <v>0</v>
      </c>
      <c r="AH94" s="23">
        <f t="shared" si="38"/>
        <v>1</v>
      </c>
      <c r="AI94" s="24">
        <f t="shared" si="39"/>
        <v>0</v>
      </c>
      <c r="AJ94" s="25">
        <f t="shared" si="40"/>
        <v>1</v>
      </c>
      <c r="AK94" s="26">
        <f t="shared" si="35"/>
        <v>4</v>
      </c>
      <c r="AL94" s="23">
        <f t="shared" si="36"/>
        <v>4.21875</v>
      </c>
    </row>
    <row r="95" spans="1:38" ht="19.5" customHeight="1" x14ac:dyDescent="0.25">
      <c r="A95" s="12">
        <v>81</v>
      </c>
      <c r="B95" s="12">
        <v>94004</v>
      </c>
      <c r="C95" s="12" t="s">
        <v>64</v>
      </c>
      <c r="D95" s="43">
        <v>122</v>
      </c>
      <c r="E95" s="13"/>
      <c r="F95" s="42" t="s">
        <v>60</v>
      </c>
      <c r="G95" s="13">
        <v>1</v>
      </c>
      <c r="H95" s="44">
        <v>84.375</v>
      </c>
      <c r="I95" s="12" t="s">
        <v>30</v>
      </c>
      <c r="J95" s="14">
        <f t="shared" si="37"/>
        <v>20</v>
      </c>
      <c r="K95" s="15"/>
      <c r="L95" s="45" t="s">
        <v>66</v>
      </c>
      <c r="M95" s="12" t="s">
        <v>67</v>
      </c>
      <c r="N95" s="5"/>
      <c r="O95" s="16">
        <v>2</v>
      </c>
      <c r="P95" s="4">
        <f t="shared" si="41"/>
        <v>20</v>
      </c>
      <c r="R95" s="4">
        <f t="shared" si="23"/>
        <v>20</v>
      </c>
      <c r="S95" s="4">
        <f t="shared" si="24"/>
        <v>20</v>
      </c>
      <c r="T95" s="4">
        <f t="shared" si="25"/>
        <v>20</v>
      </c>
      <c r="V95" s="17"/>
      <c r="W95" s="18"/>
      <c r="X95" s="5">
        <f t="shared" si="26"/>
        <v>0</v>
      </c>
      <c r="Y95" s="5">
        <f t="shared" si="27"/>
        <v>0</v>
      </c>
      <c r="Z95" s="5" t="str">
        <f t="shared" si="28"/>
        <v>Right</v>
      </c>
      <c r="AB95" s="23">
        <f t="shared" si="29"/>
        <v>0</v>
      </c>
      <c r="AC95" s="23">
        <f t="shared" si="30"/>
        <v>1</v>
      </c>
      <c r="AD95" s="23">
        <f t="shared" si="31"/>
        <v>1</v>
      </c>
      <c r="AE95" s="23">
        <f t="shared" si="32"/>
        <v>1</v>
      </c>
      <c r="AF95" s="24">
        <f t="shared" si="33"/>
        <v>1</v>
      </c>
      <c r="AG95" s="23">
        <f t="shared" si="34"/>
        <v>0</v>
      </c>
      <c r="AH95" s="23">
        <f t="shared" si="38"/>
        <v>1</v>
      </c>
      <c r="AI95" s="24">
        <f t="shared" si="39"/>
        <v>0</v>
      </c>
      <c r="AJ95" s="25">
        <f t="shared" si="40"/>
        <v>1</v>
      </c>
      <c r="AK95" s="26">
        <f t="shared" si="35"/>
        <v>4</v>
      </c>
      <c r="AL95" s="23">
        <f t="shared" si="36"/>
        <v>4.21875</v>
      </c>
    </row>
    <row r="96" spans="1:38" ht="19.5" customHeight="1" x14ac:dyDescent="0.25">
      <c r="A96" s="12">
        <v>82</v>
      </c>
      <c r="B96" s="12">
        <v>94004</v>
      </c>
      <c r="C96" s="12" t="s">
        <v>64</v>
      </c>
      <c r="D96" s="43">
        <v>126</v>
      </c>
      <c r="E96" s="13"/>
      <c r="F96" s="42" t="s">
        <v>60</v>
      </c>
      <c r="G96" s="13">
        <v>1</v>
      </c>
      <c r="H96" s="44">
        <v>84.375</v>
      </c>
      <c r="I96" s="12" t="s">
        <v>30</v>
      </c>
      <c r="J96" s="14">
        <f t="shared" si="37"/>
        <v>20</v>
      </c>
      <c r="K96" s="15"/>
      <c r="L96" s="45" t="s">
        <v>66</v>
      </c>
      <c r="M96" s="12" t="s">
        <v>67</v>
      </c>
      <c r="N96" s="5"/>
      <c r="O96" s="16">
        <v>2</v>
      </c>
      <c r="P96" s="4">
        <f t="shared" si="41"/>
        <v>20</v>
      </c>
      <c r="R96" s="4">
        <f t="shared" si="23"/>
        <v>20</v>
      </c>
      <c r="S96" s="4">
        <f t="shared" si="24"/>
        <v>20</v>
      </c>
      <c r="T96" s="4">
        <f t="shared" si="25"/>
        <v>20</v>
      </c>
      <c r="V96" s="17"/>
      <c r="W96" s="18"/>
      <c r="X96" s="5">
        <f t="shared" si="26"/>
        <v>0</v>
      </c>
      <c r="Y96" s="5">
        <f t="shared" si="27"/>
        <v>0</v>
      </c>
      <c r="Z96" s="5" t="str">
        <f t="shared" si="28"/>
        <v>Right</v>
      </c>
      <c r="AB96" s="23">
        <f t="shared" si="29"/>
        <v>0</v>
      </c>
      <c r="AC96" s="23">
        <f t="shared" si="30"/>
        <v>1</v>
      </c>
      <c r="AD96" s="23">
        <f t="shared" si="31"/>
        <v>1</v>
      </c>
      <c r="AE96" s="23">
        <f t="shared" si="32"/>
        <v>1</v>
      </c>
      <c r="AF96" s="24">
        <f t="shared" si="33"/>
        <v>1</v>
      </c>
      <c r="AG96" s="23">
        <f t="shared" si="34"/>
        <v>0</v>
      </c>
      <c r="AH96" s="23">
        <f t="shared" si="38"/>
        <v>1</v>
      </c>
      <c r="AI96" s="24">
        <f t="shared" si="39"/>
        <v>0</v>
      </c>
      <c r="AJ96" s="25">
        <f t="shared" si="40"/>
        <v>1</v>
      </c>
      <c r="AK96" s="26">
        <f t="shared" si="35"/>
        <v>4</v>
      </c>
      <c r="AL96" s="23">
        <f t="shared" si="36"/>
        <v>4.21875</v>
      </c>
    </row>
    <row r="97" spans="1:38" ht="19.5" customHeight="1" x14ac:dyDescent="0.25">
      <c r="A97" s="12">
        <v>83</v>
      </c>
      <c r="B97" s="12">
        <v>94004</v>
      </c>
      <c r="C97" s="12" t="s">
        <v>64</v>
      </c>
      <c r="D97" s="43">
        <v>127</v>
      </c>
      <c r="E97" s="13"/>
      <c r="F97" s="42" t="s">
        <v>60</v>
      </c>
      <c r="G97" s="13">
        <v>1</v>
      </c>
      <c r="H97" s="44">
        <v>84.375</v>
      </c>
      <c r="I97" s="12" t="s">
        <v>30</v>
      </c>
      <c r="J97" s="14">
        <f t="shared" si="37"/>
        <v>20</v>
      </c>
      <c r="K97" s="15"/>
      <c r="L97" s="45" t="s">
        <v>66</v>
      </c>
      <c r="M97" s="12" t="s">
        <v>67</v>
      </c>
      <c r="N97" s="5"/>
      <c r="O97" s="16">
        <v>2</v>
      </c>
      <c r="P97" s="4">
        <f t="shared" si="41"/>
        <v>20</v>
      </c>
      <c r="R97" s="4">
        <f t="shared" si="23"/>
        <v>20</v>
      </c>
      <c r="S97" s="4">
        <f t="shared" si="24"/>
        <v>20</v>
      </c>
      <c r="T97" s="4">
        <f t="shared" si="25"/>
        <v>20</v>
      </c>
      <c r="V97" s="17"/>
      <c r="W97" s="18"/>
      <c r="X97" s="5">
        <f t="shared" si="26"/>
        <v>0</v>
      </c>
      <c r="Y97" s="5">
        <f t="shared" si="27"/>
        <v>0</v>
      </c>
      <c r="Z97" s="5" t="str">
        <f t="shared" si="28"/>
        <v>Right</v>
      </c>
      <c r="AB97" s="23">
        <f t="shared" si="29"/>
        <v>0</v>
      </c>
      <c r="AC97" s="23">
        <f t="shared" si="30"/>
        <v>1</v>
      </c>
      <c r="AD97" s="23">
        <f t="shared" si="31"/>
        <v>1</v>
      </c>
      <c r="AE97" s="23">
        <f t="shared" si="32"/>
        <v>1</v>
      </c>
      <c r="AF97" s="24">
        <f t="shared" si="33"/>
        <v>1</v>
      </c>
      <c r="AG97" s="23">
        <f t="shared" si="34"/>
        <v>0</v>
      </c>
      <c r="AH97" s="23">
        <f t="shared" si="38"/>
        <v>1</v>
      </c>
      <c r="AI97" s="24">
        <f t="shared" si="39"/>
        <v>0</v>
      </c>
      <c r="AJ97" s="25">
        <f t="shared" si="40"/>
        <v>1</v>
      </c>
      <c r="AK97" s="26">
        <f t="shared" si="35"/>
        <v>4</v>
      </c>
      <c r="AL97" s="23">
        <f t="shared" si="36"/>
        <v>4.21875</v>
      </c>
    </row>
    <row r="98" spans="1:38" ht="19.5" customHeight="1" x14ac:dyDescent="0.25">
      <c r="A98" s="12">
        <v>84</v>
      </c>
      <c r="B98" s="12">
        <v>94004</v>
      </c>
      <c r="C98" s="12" t="s">
        <v>64</v>
      </c>
      <c r="D98" s="43">
        <v>202</v>
      </c>
      <c r="E98" s="13"/>
      <c r="F98" s="42" t="s">
        <v>60</v>
      </c>
      <c r="G98" s="13">
        <v>1</v>
      </c>
      <c r="H98" s="44">
        <v>84.375</v>
      </c>
      <c r="I98" s="12" t="s">
        <v>30</v>
      </c>
      <c r="J98" s="14">
        <f t="shared" si="37"/>
        <v>20</v>
      </c>
      <c r="K98" s="15"/>
      <c r="L98" s="45" t="s">
        <v>66</v>
      </c>
      <c r="M98" s="12" t="s">
        <v>67</v>
      </c>
      <c r="N98" s="5"/>
      <c r="O98" s="16">
        <v>2</v>
      </c>
      <c r="P98" s="4">
        <f t="shared" si="41"/>
        <v>20</v>
      </c>
      <c r="R98" s="4">
        <f t="shared" si="23"/>
        <v>20</v>
      </c>
      <c r="S98" s="4">
        <f t="shared" si="24"/>
        <v>20</v>
      </c>
      <c r="T98" s="4">
        <f t="shared" si="25"/>
        <v>20</v>
      </c>
      <c r="V98" s="17"/>
      <c r="W98" s="18"/>
      <c r="X98" s="5">
        <f t="shared" si="26"/>
        <v>0</v>
      </c>
      <c r="Y98" s="5">
        <f t="shared" si="27"/>
        <v>0</v>
      </c>
      <c r="Z98" s="5" t="str">
        <f t="shared" si="28"/>
        <v>Right</v>
      </c>
      <c r="AB98" s="23">
        <f t="shared" si="29"/>
        <v>0</v>
      </c>
      <c r="AC98" s="23">
        <f t="shared" si="30"/>
        <v>1</v>
      </c>
      <c r="AD98" s="23">
        <f t="shared" si="31"/>
        <v>1</v>
      </c>
      <c r="AE98" s="23">
        <f t="shared" si="32"/>
        <v>1</v>
      </c>
      <c r="AF98" s="24">
        <f t="shared" si="33"/>
        <v>1</v>
      </c>
      <c r="AG98" s="23">
        <f t="shared" si="34"/>
        <v>0</v>
      </c>
      <c r="AH98" s="23">
        <f t="shared" si="38"/>
        <v>1</v>
      </c>
      <c r="AI98" s="24">
        <f t="shared" si="39"/>
        <v>0</v>
      </c>
      <c r="AJ98" s="25">
        <f t="shared" si="40"/>
        <v>1</v>
      </c>
      <c r="AK98" s="26">
        <f t="shared" si="35"/>
        <v>4</v>
      </c>
      <c r="AL98" s="23">
        <f t="shared" si="36"/>
        <v>4.21875</v>
      </c>
    </row>
    <row r="99" spans="1:38" ht="19.5" customHeight="1" x14ac:dyDescent="0.25">
      <c r="A99" s="12">
        <v>85</v>
      </c>
      <c r="B99" s="12">
        <v>94004</v>
      </c>
      <c r="C99" s="12" t="s">
        <v>64</v>
      </c>
      <c r="D99" s="43">
        <v>204</v>
      </c>
      <c r="E99" s="13"/>
      <c r="F99" s="42" t="s">
        <v>60</v>
      </c>
      <c r="G99" s="13">
        <v>1</v>
      </c>
      <c r="H99" s="44">
        <v>84.375</v>
      </c>
      <c r="I99" s="12" t="s">
        <v>30</v>
      </c>
      <c r="J99" s="14">
        <f t="shared" si="37"/>
        <v>20</v>
      </c>
      <c r="K99" s="15"/>
      <c r="L99" s="45" t="s">
        <v>66</v>
      </c>
      <c r="M99" s="12" t="s">
        <v>67</v>
      </c>
      <c r="N99" s="5"/>
      <c r="O99" s="16">
        <v>2</v>
      </c>
      <c r="P99" s="4">
        <f t="shared" si="41"/>
        <v>20</v>
      </c>
      <c r="R99" s="4">
        <f t="shared" si="23"/>
        <v>20</v>
      </c>
      <c r="S99" s="4">
        <f t="shared" si="24"/>
        <v>20</v>
      </c>
      <c r="T99" s="4">
        <f t="shared" si="25"/>
        <v>20</v>
      </c>
      <c r="V99" s="17"/>
      <c r="W99" s="18"/>
      <c r="X99" s="5">
        <f t="shared" si="26"/>
        <v>0</v>
      </c>
      <c r="Y99" s="5">
        <f t="shared" si="27"/>
        <v>0</v>
      </c>
      <c r="Z99" s="5" t="str">
        <f t="shared" si="28"/>
        <v>Right</v>
      </c>
      <c r="AB99" s="23">
        <f t="shared" si="29"/>
        <v>0</v>
      </c>
      <c r="AC99" s="23">
        <f t="shared" si="30"/>
        <v>1</v>
      </c>
      <c r="AD99" s="23">
        <f t="shared" si="31"/>
        <v>1</v>
      </c>
      <c r="AE99" s="23">
        <f t="shared" si="32"/>
        <v>1</v>
      </c>
      <c r="AF99" s="24">
        <f t="shared" si="33"/>
        <v>1</v>
      </c>
      <c r="AG99" s="23">
        <f t="shared" si="34"/>
        <v>0</v>
      </c>
      <c r="AH99" s="23">
        <f t="shared" si="38"/>
        <v>1</v>
      </c>
      <c r="AI99" s="24">
        <f t="shared" si="39"/>
        <v>0</v>
      </c>
      <c r="AJ99" s="25">
        <f t="shared" si="40"/>
        <v>1</v>
      </c>
      <c r="AK99" s="26">
        <f t="shared" si="35"/>
        <v>4</v>
      </c>
      <c r="AL99" s="23">
        <f t="shared" si="36"/>
        <v>4.21875</v>
      </c>
    </row>
    <row r="100" spans="1:38" ht="19.5" customHeight="1" x14ac:dyDescent="0.25">
      <c r="A100" s="12">
        <v>86</v>
      </c>
      <c r="B100" s="12">
        <v>94004</v>
      </c>
      <c r="C100" s="12" t="s">
        <v>64</v>
      </c>
      <c r="D100" s="43">
        <v>205</v>
      </c>
      <c r="E100" s="13"/>
      <c r="F100" s="42" t="s">
        <v>60</v>
      </c>
      <c r="G100" s="13">
        <v>1</v>
      </c>
      <c r="H100" s="44">
        <v>85.75</v>
      </c>
      <c r="I100" s="12" t="s">
        <v>30</v>
      </c>
      <c r="J100" s="14">
        <f t="shared" si="37"/>
        <v>20</v>
      </c>
      <c r="K100" s="15"/>
      <c r="L100" s="45" t="s">
        <v>66</v>
      </c>
      <c r="M100" s="12" t="s">
        <v>67</v>
      </c>
      <c r="N100" s="5"/>
      <c r="O100" s="16">
        <v>2</v>
      </c>
      <c r="P100" s="4">
        <f t="shared" si="41"/>
        <v>20</v>
      </c>
      <c r="R100" s="4">
        <f t="shared" si="23"/>
        <v>20</v>
      </c>
      <c r="S100" s="4">
        <f t="shared" si="24"/>
        <v>20</v>
      </c>
      <c r="T100" s="4">
        <f t="shared" si="25"/>
        <v>20</v>
      </c>
      <c r="V100" s="17"/>
      <c r="W100" s="18"/>
      <c r="X100" s="5">
        <f t="shared" si="26"/>
        <v>0</v>
      </c>
      <c r="Y100" s="5">
        <f t="shared" si="27"/>
        <v>0</v>
      </c>
      <c r="Z100" s="5" t="str">
        <f t="shared" si="28"/>
        <v>Right</v>
      </c>
      <c r="AB100" s="23">
        <f t="shared" si="29"/>
        <v>0</v>
      </c>
      <c r="AC100" s="23">
        <f t="shared" si="30"/>
        <v>1</v>
      </c>
      <c r="AD100" s="23">
        <f t="shared" si="31"/>
        <v>1</v>
      </c>
      <c r="AE100" s="23">
        <f t="shared" si="32"/>
        <v>1</v>
      </c>
      <c r="AF100" s="24">
        <f t="shared" si="33"/>
        <v>1</v>
      </c>
      <c r="AG100" s="23">
        <f t="shared" si="34"/>
        <v>0</v>
      </c>
      <c r="AH100" s="23">
        <f t="shared" si="38"/>
        <v>1</v>
      </c>
      <c r="AI100" s="24">
        <f t="shared" si="39"/>
        <v>0</v>
      </c>
      <c r="AJ100" s="25">
        <f t="shared" si="40"/>
        <v>1</v>
      </c>
      <c r="AK100" s="26">
        <f t="shared" si="35"/>
        <v>4</v>
      </c>
      <c r="AL100" s="23">
        <f t="shared" si="36"/>
        <v>4.2874999999999996</v>
      </c>
    </row>
    <row r="101" spans="1:38" ht="19.5" customHeight="1" x14ac:dyDescent="0.25">
      <c r="A101" s="12">
        <v>87</v>
      </c>
      <c r="B101" s="12">
        <v>94004</v>
      </c>
      <c r="C101" s="12" t="s">
        <v>64</v>
      </c>
      <c r="D101" s="43">
        <v>210</v>
      </c>
      <c r="E101" s="13"/>
      <c r="F101" s="42" t="s">
        <v>60</v>
      </c>
      <c r="G101" s="13">
        <v>1</v>
      </c>
      <c r="H101" s="44">
        <v>84.375</v>
      </c>
      <c r="I101" s="12" t="s">
        <v>30</v>
      </c>
      <c r="J101" s="14">
        <f t="shared" si="37"/>
        <v>20</v>
      </c>
      <c r="K101" s="15"/>
      <c r="L101" s="45" t="s">
        <v>66</v>
      </c>
      <c r="M101" s="12" t="s">
        <v>67</v>
      </c>
      <c r="N101" s="5"/>
      <c r="O101" s="16">
        <v>2</v>
      </c>
      <c r="P101" s="4">
        <f t="shared" si="41"/>
        <v>20</v>
      </c>
      <c r="R101" s="4">
        <f t="shared" si="23"/>
        <v>20</v>
      </c>
      <c r="S101" s="4">
        <f t="shared" si="24"/>
        <v>20</v>
      </c>
      <c r="T101" s="4">
        <f t="shared" si="25"/>
        <v>20</v>
      </c>
      <c r="V101" s="17"/>
      <c r="W101" s="18"/>
      <c r="X101" s="5">
        <f t="shared" si="26"/>
        <v>0</v>
      </c>
      <c r="Y101" s="5">
        <f t="shared" si="27"/>
        <v>0</v>
      </c>
      <c r="Z101" s="5" t="str">
        <f t="shared" si="28"/>
        <v>Right</v>
      </c>
      <c r="AB101" s="23">
        <f t="shared" si="29"/>
        <v>0</v>
      </c>
      <c r="AC101" s="23">
        <f t="shared" si="30"/>
        <v>1</v>
      </c>
      <c r="AD101" s="23">
        <f t="shared" si="31"/>
        <v>1</v>
      </c>
      <c r="AE101" s="23">
        <f t="shared" si="32"/>
        <v>1</v>
      </c>
      <c r="AF101" s="24">
        <f t="shared" si="33"/>
        <v>1</v>
      </c>
      <c r="AG101" s="23">
        <f t="shared" si="34"/>
        <v>0</v>
      </c>
      <c r="AH101" s="23">
        <f t="shared" si="38"/>
        <v>1</v>
      </c>
      <c r="AI101" s="24">
        <f t="shared" si="39"/>
        <v>0</v>
      </c>
      <c r="AJ101" s="25">
        <f t="shared" si="40"/>
        <v>1</v>
      </c>
      <c r="AK101" s="26">
        <f t="shared" si="35"/>
        <v>4</v>
      </c>
      <c r="AL101" s="23">
        <f t="shared" si="36"/>
        <v>4.21875</v>
      </c>
    </row>
    <row r="102" spans="1:38" ht="19.5" customHeight="1" x14ac:dyDescent="0.25">
      <c r="A102" s="12">
        <v>88</v>
      </c>
      <c r="B102" s="12">
        <v>94004</v>
      </c>
      <c r="C102" s="12" t="s">
        <v>64</v>
      </c>
      <c r="D102" s="43">
        <v>212</v>
      </c>
      <c r="E102" s="13"/>
      <c r="F102" s="42" t="s">
        <v>60</v>
      </c>
      <c r="G102" s="13">
        <v>1</v>
      </c>
      <c r="H102" s="44">
        <v>84.375</v>
      </c>
      <c r="I102" s="12" t="s">
        <v>30</v>
      </c>
      <c r="J102" s="14">
        <f t="shared" si="37"/>
        <v>20</v>
      </c>
      <c r="K102" s="15"/>
      <c r="L102" s="45" t="s">
        <v>66</v>
      </c>
      <c r="M102" s="12" t="s">
        <v>67</v>
      </c>
      <c r="N102" s="5"/>
      <c r="O102" s="16">
        <v>2</v>
      </c>
      <c r="P102" s="4">
        <f t="shared" si="41"/>
        <v>20</v>
      </c>
      <c r="R102" s="4">
        <f t="shared" si="23"/>
        <v>20</v>
      </c>
      <c r="S102" s="4">
        <f t="shared" si="24"/>
        <v>20</v>
      </c>
      <c r="T102" s="4">
        <f t="shared" si="25"/>
        <v>20</v>
      </c>
      <c r="V102" s="17"/>
      <c r="W102" s="18"/>
      <c r="X102" s="5">
        <f t="shared" si="26"/>
        <v>0</v>
      </c>
      <c r="Y102" s="5">
        <f t="shared" si="27"/>
        <v>0</v>
      </c>
      <c r="Z102" s="5" t="str">
        <f t="shared" si="28"/>
        <v>Right</v>
      </c>
      <c r="AB102" s="23">
        <f t="shared" si="29"/>
        <v>0</v>
      </c>
      <c r="AC102" s="23">
        <f t="shared" si="30"/>
        <v>1</v>
      </c>
      <c r="AD102" s="23">
        <f t="shared" si="31"/>
        <v>1</v>
      </c>
      <c r="AE102" s="23">
        <f t="shared" si="32"/>
        <v>1</v>
      </c>
      <c r="AF102" s="24">
        <f t="shared" si="33"/>
        <v>1</v>
      </c>
      <c r="AG102" s="23">
        <f t="shared" si="34"/>
        <v>0</v>
      </c>
      <c r="AH102" s="23">
        <f t="shared" si="38"/>
        <v>1</v>
      </c>
      <c r="AI102" s="24">
        <f t="shared" si="39"/>
        <v>0</v>
      </c>
      <c r="AJ102" s="25">
        <f t="shared" si="40"/>
        <v>1</v>
      </c>
      <c r="AK102" s="26">
        <f t="shared" si="35"/>
        <v>4</v>
      </c>
      <c r="AL102" s="23">
        <f t="shared" si="36"/>
        <v>4.21875</v>
      </c>
    </row>
    <row r="103" spans="1:38" ht="19.5" customHeight="1" x14ac:dyDescent="0.25">
      <c r="A103" s="12">
        <v>89</v>
      </c>
      <c r="B103" s="12">
        <v>94004</v>
      </c>
      <c r="C103" s="12" t="s">
        <v>64</v>
      </c>
      <c r="D103" s="43">
        <v>215</v>
      </c>
      <c r="E103" s="13"/>
      <c r="F103" s="42" t="s">
        <v>60</v>
      </c>
      <c r="G103" s="13">
        <v>1</v>
      </c>
      <c r="H103" s="44">
        <v>84.375</v>
      </c>
      <c r="I103" s="12" t="s">
        <v>30</v>
      </c>
      <c r="J103" s="14">
        <f t="shared" si="37"/>
        <v>20</v>
      </c>
      <c r="K103" s="15"/>
      <c r="L103" s="45" t="s">
        <v>66</v>
      </c>
      <c r="M103" s="12" t="s">
        <v>67</v>
      </c>
      <c r="N103" s="5"/>
      <c r="O103" s="16">
        <v>2</v>
      </c>
      <c r="P103" s="4">
        <f t="shared" si="41"/>
        <v>20</v>
      </c>
      <c r="R103" s="4">
        <f t="shared" si="23"/>
        <v>20</v>
      </c>
      <c r="S103" s="4">
        <f t="shared" si="24"/>
        <v>20</v>
      </c>
      <c r="T103" s="4">
        <f t="shared" si="25"/>
        <v>20</v>
      </c>
      <c r="V103" s="17"/>
      <c r="W103" s="18"/>
      <c r="X103" s="5">
        <f t="shared" si="26"/>
        <v>0</v>
      </c>
      <c r="Y103" s="5">
        <f t="shared" si="27"/>
        <v>0</v>
      </c>
      <c r="Z103" s="5" t="str">
        <f t="shared" si="28"/>
        <v>Right</v>
      </c>
      <c r="AB103" s="23">
        <f t="shared" si="29"/>
        <v>0</v>
      </c>
      <c r="AC103" s="23">
        <f t="shared" si="30"/>
        <v>1</v>
      </c>
      <c r="AD103" s="23">
        <f t="shared" si="31"/>
        <v>1</v>
      </c>
      <c r="AE103" s="23">
        <f t="shared" si="32"/>
        <v>1</v>
      </c>
      <c r="AF103" s="24">
        <f t="shared" si="33"/>
        <v>1</v>
      </c>
      <c r="AG103" s="23">
        <f t="shared" si="34"/>
        <v>0</v>
      </c>
      <c r="AH103" s="23">
        <f t="shared" si="38"/>
        <v>1</v>
      </c>
      <c r="AI103" s="24">
        <f t="shared" si="39"/>
        <v>0</v>
      </c>
      <c r="AJ103" s="25">
        <f t="shared" si="40"/>
        <v>1</v>
      </c>
      <c r="AK103" s="26">
        <f t="shared" si="35"/>
        <v>4</v>
      </c>
      <c r="AL103" s="23">
        <f t="shared" si="36"/>
        <v>4.21875</v>
      </c>
    </row>
    <row r="104" spans="1:38" ht="19.5" customHeight="1" x14ac:dyDescent="0.25">
      <c r="A104" s="12">
        <v>90</v>
      </c>
      <c r="B104" s="12">
        <v>94004</v>
      </c>
      <c r="C104" s="12" t="s">
        <v>64</v>
      </c>
      <c r="D104" s="43">
        <v>216</v>
      </c>
      <c r="E104" s="13"/>
      <c r="F104" s="42" t="s">
        <v>60</v>
      </c>
      <c r="G104" s="13">
        <v>1</v>
      </c>
      <c r="H104" s="44">
        <v>84.375</v>
      </c>
      <c r="I104" s="12" t="s">
        <v>30</v>
      </c>
      <c r="J104" s="14">
        <f t="shared" si="37"/>
        <v>20</v>
      </c>
      <c r="K104" s="15"/>
      <c r="L104" s="45" t="s">
        <v>66</v>
      </c>
      <c r="M104" s="12" t="s">
        <v>67</v>
      </c>
      <c r="N104" s="5"/>
      <c r="O104" s="16">
        <v>2</v>
      </c>
      <c r="P104" s="4">
        <f t="shared" si="41"/>
        <v>20</v>
      </c>
      <c r="R104" s="4">
        <f t="shared" si="23"/>
        <v>20</v>
      </c>
      <c r="S104" s="4">
        <f t="shared" si="24"/>
        <v>20</v>
      </c>
      <c r="T104" s="4">
        <f t="shared" si="25"/>
        <v>20</v>
      </c>
      <c r="V104" s="17"/>
      <c r="W104" s="18"/>
      <c r="X104" s="5">
        <f t="shared" si="26"/>
        <v>0</v>
      </c>
      <c r="Y104" s="5">
        <f t="shared" si="27"/>
        <v>0</v>
      </c>
      <c r="Z104" s="5" t="str">
        <f t="shared" si="28"/>
        <v>Right</v>
      </c>
      <c r="AB104" s="23">
        <f t="shared" si="29"/>
        <v>0</v>
      </c>
      <c r="AC104" s="23">
        <f t="shared" si="30"/>
        <v>1</v>
      </c>
      <c r="AD104" s="23">
        <f t="shared" si="31"/>
        <v>1</v>
      </c>
      <c r="AE104" s="23">
        <f t="shared" si="32"/>
        <v>1</v>
      </c>
      <c r="AF104" s="24">
        <f t="shared" si="33"/>
        <v>1</v>
      </c>
      <c r="AG104" s="23">
        <f t="shared" si="34"/>
        <v>0</v>
      </c>
      <c r="AH104" s="23">
        <f t="shared" si="38"/>
        <v>1</v>
      </c>
      <c r="AI104" s="24">
        <f t="shared" si="39"/>
        <v>0</v>
      </c>
      <c r="AJ104" s="25">
        <f t="shared" si="40"/>
        <v>1</v>
      </c>
      <c r="AK104" s="26">
        <f t="shared" si="35"/>
        <v>4</v>
      </c>
      <c r="AL104" s="23">
        <f t="shared" si="36"/>
        <v>4.21875</v>
      </c>
    </row>
    <row r="105" spans="1:38" ht="19.5" customHeight="1" x14ac:dyDescent="0.25">
      <c r="A105" s="12">
        <v>91</v>
      </c>
      <c r="B105" s="12">
        <v>94004</v>
      </c>
      <c r="C105" s="12" t="s">
        <v>64</v>
      </c>
      <c r="D105" s="43">
        <v>123</v>
      </c>
      <c r="E105" s="13"/>
      <c r="F105" s="42" t="s">
        <v>60</v>
      </c>
      <c r="G105" s="13">
        <v>1</v>
      </c>
      <c r="H105" s="44">
        <v>84.375</v>
      </c>
      <c r="I105" s="12" t="s">
        <v>30</v>
      </c>
      <c r="J105" s="14">
        <f t="shared" si="37"/>
        <v>20</v>
      </c>
      <c r="K105" s="15"/>
      <c r="L105" s="45" t="s">
        <v>66</v>
      </c>
      <c r="M105" s="12" t="s">
        <v>67</v>
      </c>
      <c r="N105" s="5"/>
      <c r="O105" s="16">
        <v>2</v>
      </c>
      <c r="P105" s="4">
        <f t="shared" si="41"/>
        <v>20</v>
      </c>
      <c r="R105" s="4">
        <f t="shared" si="23"/>
        <v>20</v>
      </c>
      <c r="S105" s="4">
        <f t="shared" si="24"/>
        <v>20</v>
      </c>
      <c r="T105" s="4">
        <f t="shared" si="25"/>
        <v>20</v>
      </c>
      <c r="V105" s="17"/>
      <c r="W105" s="18"/>
      <c r="X105" s="5">
        <f t="shared" si="26"/>
        <v>0</v>
      </c>
      <c r="Y105" s="5">
        <f t="shared" si="27"/>
        <v>0</v>
      </c>
      <c r="Z105" s="5" t="str">
        <f t="shared" si="28"/>
        <v>Right</v>
      </c>
      <c r="AB105" s="23">
        <f t="shared" si="29"/>
        <v>0</v>
      </c>
      <c r="AC105" s="23">
        <f t="shared" si="30"/>
        <v>1</v>
      </c>
      <c r="AD105" s="23">
        <f t="shared" si="31"/>
        <v>1</v>
      </c>
      <c r="AE105" s="23">
        <f t="shared" si="32"/>
        <v>1</v>
      </c>
      <c r="AF105" s="24">
        <f t="shared" si="33"/>
        <v>1</v>
      </c>
      <c r="AG105" s="23">
        <f t="shared" si="34"/>
        <v>0</v>
      </c>
      <c r="AH105" s="23">
        <f t="shared" si="38"/>
        <v>1</v>
      </c>
      <c r="AI105" s="24">
        <f t="shared" si="39"/>
        <v>0</v>
      </c>
      <c r="AJ105" s="25">
        <f t="shared" si="40"/>
        <v>1</v>
      </c>
      <c r="AK105" s="26">
        <f t="shared" si="35"/>
        <v>4</v>
      </c>
      <c r="AL105" s="23">
        <f t="shared" si="36"/>
        <v>4.21875</v>
      </c>
    </row>
    <row r="106" spans="1:38" ht="19.5" customHeight="1" x14ac:dyDescent="0.25">
      <c r="A106" s="12">
        <v>92</v>
      </c>
      <c r="B106" s="12">
        <v>94004</v>
      </c>
      <c r="C106" s="12" t="s">
        <v>64</v>
      </c>
      <c r="D106" s="43">
        <v>128</v>
      </c>
      <c r="E106" s="13"/>
      <c r="F106" s="42" t="s">
        <v>60</v>
      </c>
      <c r="G106" s="13">
        <v>1</v>
      </c>
      <c r="H106" s="44">
        <v>84.375</v>
      </c>
      <c r="I106" s="12" t="s">
        <v>30</v>
      </c>
      <c r="J106" s="14">
        <f t="shared" si="37"/>
        <v>20</v>
      </c>
      <c r="K106" s="15"/>
      <c r="L106" s="45" t="s">
        <v>66</v>
      </c>
      <c r="M106" s="12" t="s">
        <v>67</v>
      </c>
      <c r="N106" s="5"/>
      <c r="O106" s="16">
        <v>2</v>
      </c>
      <c r="P106" s="4">
        <f t="shared" si="41"/>
        <v>20</v>
      </c>
      <c r="R106" s="4">
        <f t="shared" si="23"/>
        <v>20</v>
      </c>
      <c r="S106" s="4">
        <f t="shared" si="24"/>
        <v>20</v>
      </c>
      <c r="T106" s="4">
        <f t="shared" si="25"/>
        <v>20</v>
      </c>
      <c r="V106" s="17"/>
      <c r="W106" s="18"/>
      <c r="X106" s="5">
        <f t="shared" si="26"/>
        <v>0</v>
      </c>
      <c r="Y106" s="5">
        <f t="shared" si="27"/>
        <v>0</v>
      </c>
      <c r="Z106" s="5" t="str">
        <f t="shared" si="28"/>
        <v>Right</v>
      </c>
      <c r="AB106" s="23">
        <f t="shared" si="29"/>
        <v>0</v>
      </c>
      <c r="AC106" s="23">
        <f t="shared" si="30"/>
        <v>1</v>
      </c>
      <c r="AD106" s="23">
        <f t="shared" si="31"/>
        <v>1</v>
      </c>
      <c r="AE106" s="23">
        <f t="shared" si="32"/>
        <v>1</v>
      </c>
      <c r="AF106" s="24">
        <f t="shared" si="33"/>
        <v>1</v>
      </c>
      <c r="AG106" s="23">
        <f t="shared" si="34"/>
        <v>0</v>
      </c>
      <c r="AH106" s="23">
        <f t="shared" si="38"/>
        <v>1</v>
      </c>
      <c r="AI106" s="24">
        <f t="shared" si="39"/>
        <v>0</v>
      </c>
      <c r="AJ106" s="25">
        <f t="shared" si="40"/>
        <v>1</v>
      </c>
      <c r="AK106" s="26">
        <f t="shared" si="35"/>
        <v>4</v>
      </c>
      <c r="AL106" s="23">
        <f t="shared" si="36"/>
        <v>4.21875</v>
      </c>
    </row>
    <row r="107" spans="1:38" ht="19.5" customHeight="1" x14ac:dyDescent="0.25">
      <c r="A107" s="12">
        <v>93</v>
      </c>
      <c r="B107" s="12">
        <v>94004</v>
      </c>
      <c r="C107" s="12" t="s">
        <v>64</v>
      </c>
      <c r="D107" s="43">
        <v>129</v>
      </c>
      <c r="E107" s="13"/>
      <c r="F107" s="42" t="s">
        <v>60</v>
      </c>
      <c r="G107" s="13">
        <v>1</v>
      </c>
      <c r="H107" s="44">
        <v>84.375</v>
      </c>
      <c r="I107" s="12" t="s">
        <v>30</v>
      </c>
      <c r="J107" s="14">
        <f t="shared" si="37"/>
        <v>20</v>
      </c>
      <c r="K107" s="15"/>
      <c r="L107" s="45" t="s">
        <v>66</v>
      </c>
      <c r="M107" s="12" t="s">
        <v>67</v>
      </c>
      <c r="N107" s="5"/>
      <c r="O107" s="16">
        <v>2</v>
      </c>
      <c r="P107" s="4">
        <f t="shared" si="41"/>
        <v>20</v>
      </c>
      <c r="R107" s="4">
        <f t="shared" si="23"/>
        <v>20</v>
      </c>
      <c r="S107" s="4">
        <f t="shared" si="24"/>
        <v>20</v>
      </c>
      <c r="T107" s="4">
        <f t="shared" si="25"/>
        <v>20</v>
      </c>
      <c r="V107" s="17"/>
      <c r="W107" s="18"/>
      <c r="X107" s="5">
        <f t="shared" si="26"/>
        <v>0</v>
      </c>
      <c r="Y107" s="5">
        <f t="shared" si="27"/>
        <v>0</v>
      </c>
      <c r="Z107" s="5" t="str">
        <f t="shared" si="28"/>
        <v>Right</v>
      </c>
      <c r="AB107" s="23">
        <f t="shared" si="29"/>
        <v>0</v>
      </c>
      <c r="AC107" s="23">
        <f t="shared" si="30"/>
        <v>1</v>
      </c>
      <c r="AD107" s="23">
        <f t="shared" si="31"/>
        <v>1</v>
      </c>
      <c r="AE107" s="23">
        <f t="shared" si="32"/>
        <v>1</v>
      </c>
      <c r="AF107" s="24">
        <f t="shared" si="33"/>
        <v>1</v>
      </c>
      <c r="AG107" s="23">
        <f t="shared" si="34"/>
        <v>0</v>
      </c>
      <c r="AH107" s="23">
        <f t="shared" si="38"/>
        <v>1</v>
      </c>
      <c r="AI107" s="24">
        <f t="shared" si="39"/>
        <v>0</v>
      </c>
      <c r="AJ107" s="25">
        <f t="shared" si="40"/>
        <v>1</v>
      </c>
      <c r="AK107" s="26">
        <f t="shared" si="35"/>
        <v>4</v>
      </c>
      <c r="AL107" s="23">
        <f t="shared" si="36"/>
        <v>4.21875</v>
      </c>
    </row>
    <row r="108" spans="1:38" ht="19.5" customHeight="1" x14ac:dyDescent="0.25">
      <c r="A108" s="12">
        <v>94</v>
      </c>
      <c r="B108" s="12">
        <v>94004</v>
      </c>
      <c r="C108" s="12" t="s">
        <v>64</v>
      </c>
      <c r="D108" s="43">
        <v>203</v>
      </c>
      <c r="E108" s="13"/>
      <c r="F108" s="42" t="s">
        <v>60</v>
      </c>
      <c r="G108" s="13">
        <v>1</v>
      </c>
      <c r="H108" s="44">
        <v>85.75</v>
      </c>
      <c r="I108" s="12" t="s">
        <v>30</v>
      </c>
      <c r="J108" s="14">
        <f t="shared" si="37"/>
        <v>20</v>
      </c>
      <c r="K108" s="15"/>
      <c r="L108" s="45" t="s">
        <v>66</v>
      </c>
      <c r="M108" s="12" t="s">
        <v>67</v>
      </c>
      <c r="N108" s="5"/>
      <c r="O108" s="16">
        <v>2</v>
      </c>
      <c r="P108" s="4">
        <f t="shared" si="41"/>
        <v>20</v>
      </c>
      <c r="R108" s="4">
        <f t="shared" si="23"/>
        <v>20</v>
      </c>
      <c r="S108" s="4">
        <f t="shared" si="24"/>
        <v>20</v>
      </c>
      <c r="T108" s="4">
        <f t="shared" si="25"/>
        <v>20</v>
      </c>
      <c r="V108" s="17"/>
      <c r="W108" s="18"/>
      <c r="X108" s="5">
        <f t="shared" si="26"/>
        <v>0</v>
      </c>
      <c r="Y108" s="5">
        <f t="shared" si="27"/>
        <v>0</v>
      </c>
      <c r="Z108" s="5" t="str">
        <f t="shared" si="28"/>
        <v>Right</v>
      </c>
      <c r="AB108" s="23">
        <f t="shared" si="29"/>
        <v>0</v>
      </c>
      <c r="AC108" s="23">
        <f t="shared" si="30"/>
        <v>1</v>
      </c>
      <c r="AD108" s="23">
        <f t="shared" si="31"/>
        <v>1</v>
      </c>
      <c r="AE108" s="23">
        <f t="shared" si="32"/>
        <v>1</v>
      </c>
      <c r="AF108" s="24">
        <f t="shared" si="33"/>
        <v>1</v>
      </c>
      <c r="AG108" s="23">
        <f t="shared" si="34"/>
        <v>0</v>
      </c>
      <c r="AH108" s="23">
        <f t="shared" si="38"/>
        <v>1</v>
      </c>
      <c r="AI108" s="24">
        <f t="shared" si="39"/>
        <v>0</v>
      </c>
      <c r="AJ108" s="25">
        <f t="shared" si="40"/>
        <v>1</v>
      </c>
      <c r="AK108" s="26">
        <f t="shared" si="35"/>
        <v>4</v>
      </c>
      <c r="AL108" s="23">
        <f t="shared" si="36"/>
        <v>4.2874999999999996</v>
      </c>
    </row>
    <row r="109" spans="1:38" ht="19.5" customHeight="1" x14ac:dyDescent="0.25">
      <c r="A109" s="12">
        <v>95</v>
      </c>
      <c r="B109" s="12">
        <v>94004</v>
      </c>
      <c r="C109" s="12" t="s">
        <v>64</v>
      </c>
      <c r="D109" s="43">
        <v>207</v>
      </c>
      <c r="E109" s="13"/>
      <c r="F109" s="42" t="s">
        <v>60</v>
      </c>
      <c r="G109" s="13">
        <v>1</v>
      </c>
      <c r="H109" s="44">
        <v>84.375</v>
      </c>
      <c r="I109" s="12" t="s">
        <v>30</v>
      </c>
      <c r="J109" s="14">
        <f t="shared" si="37"/>
        <v>20</v>
      </c>
      <c r="K109" s="15"/>
      <c r="L109" s="45" t="s">
        <v>66</v>
      </c>
      <c r="M109" s="12" t="s">
        <v>67</v>
      </c>
      <c r="N109" s="5"/>
      <c r="O109" s="16">
        <v>2</v>
      </c>
      <c r="P109" s="4">
        <f t="shared" si="41"/>
        <v>20</v>
      </c>
      <c r="R109" s="4">
        <f t="shared" si="23"/>
        <v>20</v>
      </c>
      <c r="S109" s="4">
        <f t="shared" si="24"/>
        <v>20</v>
      </c>
      <c r="T109" s="4">
        <f t="shared" si="25"/>
        <v>20</v>
      </c>
      <c r="V109" s="17"/>
      <c r="W109" s="18"/>
      <c r="X109" s="5">
        <f t="shared" si="26"/>
        <v>0</v>
      </c>
      <c r="Y109" s="5">
        <f t="shared" si="27"/>
        <v>0</v>
      </c>
      <c r="Z109" s="5" t="str">
        <f t="shared" si="28"/>
        <v>Right</v>
      </c>
      <c r="AB109" s="23">
        <f t="shared" si="29"/>
        <v>0</v>
      </c>
      <c r="AC109" s="23">
        <f t="shared" si="30"/>
        <v>1</v>
      </c>
      <c r="AD109" s="23">
        <f t="shared" si="31"/>
        <v>1</v>
      </c>
      <c r="AE109" s="23">
        <f t="shared" si="32"/>
        <v>1</v>
      </c>
      <c r="AF109" s="24">
        <f t="shared" si="33"/>
        <v>1</v>
      </c>
      <c r="AG109" s="23">
        <f t="shared" si="34"/>
        <v>0</v>
      </c>
      <c r="AH109" s="23">
        <f t="shared" si="38"/>
        <v>1</v>
      </c>
      <c r="AI109" s="24">
        <f t="shared" si="39"/>
        <v>0</v>
      </c>
      <c r="AJ109" s="25">
        <f t="shared" si="40"/>
        <v>1</v>
      </c>
      <c r="AK109" s="26">
        <f t="shared" si="35"/>
        <v>4</v>
      </c>
      <c r="AL109" s="23">
        <f t="shared" si="36"/>
        <v>4.21875</v>
      </c>
    </row>
    <row r="110" spans="1:38" ht="19.5" customHeight="1" x14ac:dyDescent="0.25">
      <c r="A110" s="12">
        <v>96</v>
      </c>
      <c r="B110" s="12">
        <v>94004</v>
      </c>
      <c r="C110" s="12" t="s">
        <v>64</v>
      </c>
      <c r="D110" s="43">
        <v>214</v>
      </c>
      <c r="E110" s="13"/>
      <c r="F110" s="42" t="s">
        <v>60</v>
      </c>
      <c r="G110" s="13">
        <v>1</v>
      </c>
      <c r="H110" s="44">
        <v>84.375</v>
      </c>
      <c r="I110" s="12" t="s">
        <v>30</v>
      </c>
      <c r="J110" s="14">
        <f t="shared" si="37"/>
        <v>20</v>
      </c>
      <c r="K110" s="15"/>
      <c r="L110" s="45" t="s">
        <v>66</v>
      </c>
      <c r="M110" s="12" t="s">
        <v>67</v>
      </c>
      <c r="N110" s="5"/>
      <c r="O110" s="16">
        <v>2</v>
      </c>
      <c r="P110" s="4">
        <f t="shared" si="41"/>
        <v>20</v>
      </c>
      <c r="R110" s="4">
        <f t="shared" si="23"/>
        <v>20</v>
      </c>
      <c r="S110" s="4">
        <f t="shared" si="24"/>
        <v>20</v>
      </c>
      <c r="T110" s="4">
        <f t="shared" si="25"/>
        <v>20</v>
      </c>
      <c r="V110" s="17"/>
      <c r="W110" s="18"/>
      <c r="X110" s="5">
        <f t="shared" si="26"/>
        <v>0</v>
      </c>
      <c r="Y110" s="5">
        <f t="shared" si="27"/>
        <v>0</v>
      </c>
      <c r="Z110" s="5" t="str">
        <f t="shared" si="28"/>
        <v>Right</v>
      </c>
      <c r="AB110" s="23">
        <f t="shared" si="29"/>
        <v>0</v>
      </c>
      <c r="AC110" s="23">
        <f t="shared" si="30"/>
        <v>1</v>
      </c>
      <c r="AD110" s="23">
        <f t="shared" si="31"/>
        <v>1</v>
      </c>
      <c r="AE110" s="23">
        <f t="shared" si="32"/>
        <v>1</v>
      </c>
      <c r="AF110" s="24">
        <f t="shared" si="33"/>
        <v>1</v>
      </c>
      <c r="AG110" s="23">
        <f t="shared" si="34"/>
        <v>0</v>
      </c>
      <c r="AH110" s="23">
        <f t="shared" si="38"/>
        <v>1</v>
      </c>
      <c r="AI110" s="24">
        <f t="shared" si="39"/>
        <v>0</v>
      </c>
      <c r="AJ110" s="25">
        <f t="shared" si="40"/>
        <v>1</v>
      </c>
      <c r="AK110" s="26">
        <f t="shared" si="35"/>
        <v>4</v>
      </c>
      <c r="AL110" s="23">
        <f t="shared" si="36"/>
        <v>4.21875</v>
      </c>
    </row>
    <row r="111" spans="1:38" ht="19.5" customHeight="1" x14ac:dyDescent="0.25">
      <c r="A111" s="12">
        <v>97</v>
      </c>
      <c r="B111" s="12">
        <v>94004</v>
      </c>
      <c r="C111" s="12" t="s">
        <v>64</v>
      </c>
      <c r="D111" s="43">
        <v>218</v>
      </c>
      <c r="E111" s="13"/>
      <c r="F111" s="42" t="s">
        <v>60</v>
      </c>
      <c r="G111" s="13">
        <v>1</v>
      </c>
      <c r="H111" s="44">
        <v>96.625</v>
      </c>
      <c r="I111" s="12" t="s">
        <v>30</v>
      </c>
      <c r="J111" s="14">
        <f t="shared" si="37"/>
        <v>22</v>
      </c>
      <c r="K111" s="15"/>
      <c r="L111" s="45" t="s">
        <v>66</v>
      </c>
      <c r="M111" s="12" t="s">
        <v>67</v>
      </c>
      <c r="N111" s="5"/>
      <c r="O111" s="16">
        <v>2</v>
      </c>
      <c r="P111" s="4">
        <f t="shared" si="41"/>
        <v>25</v>
      </c>
      <c r="R111" s="4">
        <f t="shared" ref="R111:R135" si="42">(FLOOR((CEILING(H111/12,1))*2.5,1))</f>
        <v>22</v>
      </c>
      <c r="S111" s="4">
        <f t="shared" si="24"/>
        <v>22</v>
      </c>
      <c r="T111" s="4">
        <f t="shared" ref="T111:T135" si="43">IF(I111="Split",EVEN(R111), R111)</f>
        <v>22</v>
      </c>
      <c r="V111" s="17"/>
      <c r="W111" s="18"/>
      <c r="X111" s="5">
        <f t="shared" si="26"/>
        <v>0</v>
      </c>
      <c r="Y111" s="5">
        <f t="shared" si="27"/>
        <v>0</v>
      </c>
      <c r="Z111" s="5" t="str">
        <f t="shared" si="28"/>
        <v>Right</v>
      </c>
      <c r="AB111" s="23">
        <f t="shared" si="29"/>
        <v>0</v>
      </c>
      <c r="AC111" s="23">
        <f t="shared" si="30"/>
        <v>1</v>
      </c>
      <c r="AD111" s="23">
        <f t="shared" si="31"/>
        <v>1</v>
      </c>
      <c r="AE111" s="23">
        <f t="shared" si="32"/>
        <v>1</v>
      </c>
      <c r="AF111" s="24">
        <f t="shared" si="33"/>
        <v>1</v>
      </c>
      <c r="AG111" s="23">
        <f t="shared" si="34"/>
        <v>0</v>
      </c>
      <c r="AH111" s="23">
        <f t="shared" si="38"/>
        <v>1</v>
      </c>
      <c r="AI111" s="24">
        <f t="shared" si="39"/>
        <v>0</v>
      </c>
      <c r="AJ111" s="25">
        <f t="shared" si="40"/>
        <v>1</v>
      </c>
      <c r="AK111" s="26">
        <f t="shared" si="35"/>
        <v>5</v>
      </c>
      <c r="AL111" s="23">
        <f t="shared" si="36"/>
        <v>4.8312499999999998</v>
      </c>
    </row>
    <row r="112" spans="1:38" ht="19.5" customHeight="1" x14ac:dyDescent="0.25">
      <c r="A112" s="12">
        <v>98</v>
      </c>
      <c r="B112" s="12">
        <v>94004</v>
      </c>
      <c r="C112" s="12" t="s">
        <v>64</v>
      </c>
      <c r="D112" s="43">
        <v>221</v>
      </c>
      <c r="E112" s="13"/>
      <c r="F112" s="42" t="s">
        <v>60</v>
      </c>
      <c r="G112" s="13">
        <v>1</v>
      </c>
      <c r="H112" s="44">
        <v>84.375</v>
      </c>
      <c r="I112" s="12" t="s">
        <v>30</v>
      </c>
      <c r="J112" s="14">
        <f t="shared" si="37"/>
        <v>20</v>
      </c>
      <c r="K112" s="15"/>
      <c r="L112" s="45" t="s">
        <v>66</v>
      </c>
      <c r="M112" s="12" t="s">
        <v>67</v>
      </c>
      <c r="N112" s="5"/>
      <c r="O112" s="16">
        <v>2</v>
      </c>
      <c r="P112" s="4">
        <f t="shared" si="41"/>
        <v>20</v>
      </c>
      <c r="R112" s="4">
        <f t="shared" si="42"/>
        <v>20</v>
      </c>
      <c r="S112" s="4">
        <f t="shared" si="24"/>
        <v>20</v>
      </c>
      <c r="T112" s="4">
        <f t="shared" si="43"/>
        <v>20</v>
      </c>
      <c r="V112" s="17"/>
      <c r="W112" s="18"/>
      <c r="X112" s="5">
        <f t="shared" si="26"/>
        <v>0</v>
      </c>
      <c r="Y112" s="5">
        <f t="shared" si="27"/>
        <v>0</v>
      </c>
      <c r="Z112" s="5" t="str">
        <f t="shared" si="28"/>
        <v>Right</v>
      </c>
      <c r="AB112" s="23">
        <f t="shared" si="29"/>
        <v>0</v>
      </c>
      <c r="AC112" s="23">
        <f t="shared" si="30"/>
        <v>1</v>
      </c>
      <c r="AD112" s="23">
        <f t="shared" si="31"/>
        <v>1</v>
      </c>
      <c r="AE112" s="23">
        <f t="shared" si="32"/>
        <v>1</v>
      </c>
      <c r="AF112" s="24">
        <f t="shared" si="33"/>
        <v>1</v>
      </c>
      <c r="AG112" s="23">
        <f t="shared" si="34"/>
        <v>0</v>
      </c>
      <c r="AH112" s="23">
        <f t="shared" si="38"/>
        <v>1</v>
      </c>
      <c r="AI112" s="24">
        <f t="shared" si="39"/>
        <v>0</v>
      </c>
      <c r="AJ112" s="25">
        <f t="shared" si="40"/>
        <v>1</v>
      </c>
      <c r="AK112" s="26">
        <f t="shared" si="35"/>
        <v>4</v>
      </c>
      <c r="AL112" s="23">
        <f t="shared" si="36"/>
        <v>4.21875</v>
      </c>
    </row>
    <row r="113" spans="1:38" ht="19.5" customHeight="1" x14ac:dyDescent="0.25">
      <c r="A113" s="12">
        <v>99</v>
      </c>
      <c r="B113" s="12">
        <v>94004</v>
      </c>
      <c r="C113" s="12" t="s">
        <v>64</v>
      </c>
      <c r="D113" s="43">
        <v>222</v>
      </c>
      <c r="E113" s="13"/>
      <c r="F113" s="42" t="s">
        <v>60</v>
      </c>
      <c r="G113" s="13">
        <v>1</v>
      </c>
      <c r="H113" s="44">
        <v>84.375</v>
      </c>
      <c r="I113" s="12" t="s">
        <v>30</v>
      </c>
      <c r="J113" s="14">
        <f t="shared" si="37"/>
        <v>20</v>
      </c>
      <c r="K113" s="15"/>
      <c r="L113" s="45" t="s">
        <v>66</v>
      </c>
      <c r="M113" s="12" t="s">
        <v>67</v>
      </c>
      <c r="N113" s="5"/>
      <c r="O113" s="16">
        <v>2</v>
      </c>
      <c r="P113" s="4">
        <f t="shared" si="41"/>
        <v>20</v>
      </c>
      <c r="R113" s="4">
        <f t="shared" si="42"/>
        <v>20</v>
      </c>
      <c r="S113" s="4">
        <f t="shared" si="24"/>
        <v>20</v>
      </c>
      <c r="T113" s="4">
        <f t="shared" si="43"/>
        <v>20</v>
      </c>
      <c r="V113" s="17"/>
      <c r="W113" s="18"/>
      <c r="X113" s="5">
        <f t="shared" si="26"/>
        <v>0</v>
      </c>
      <c r="Y113" s="5">
        <f t="shared" si="27"/>
        <v>0</v>
      </c>
      <c r="Z113" s="5" t="str">
        <f t="shared" si="28"/>
        <v>Right</v>
      </c>
      <c r="AB113" s="23">
        <f t="shared" si="29"/>
        <v>0</v>
      </c>
      <c r="AC113" s="23">
        <f t="shared" si="30"/>
        <v>1</v>
      </c>
      <c r="AD113" s="23">
        <f t="shared" si="31"/>
        <v>1</v>
      </c>
      <c r="AE113" s="23">
        <f t="shared" si="32"/>
        <v>1</v>
      </c>
      <c r="AF113" s="24">
        <f t="shared" si="33"/>
        <v>1</v>
      </c>
      <c r="AG113" s="23">
        <f t="shared" si="34"/>
        <v>0</v>
      </c>
      <c r="AH113" s="23">
        <f t="shared" si="38"/>
        <v>1</v>
      </c>
      <c r="AI113" s="24">
        <f t="shared" si="39"/>
        <v>0</v>
      </c>
      <c r="AJ113" s="25">
        <f t="shared" si="40"/>
        <v>1</v>
      </c>
      <c r="AK113" s="26">
        <f t="shared" si="35"/>
        <v>4</v>
      </c>
      <c r="AL113" s="23">
        <f t="shared" si="36"/>
        <v>4.21875</v>
      </c>
    </row>
    <row r="114" spans="1:38" ht="19.5" customHeight="1" x14ac:dyDescent="0.25">
      <c r="A114" s="12">
        <v>100</v>
      </c>
      <c r="B114" s="12">
        <v>94004</v>
      </c>
      <c r="C114" s="12" t="s">
        <v>64</v>
      </c>
      <c r="D114" s="43">
        <v>225</v>
      </c>
      <c r="E114" s="13"/>
      <c r="F114" s="42" t="s">
        <v>60</v>
      </c>
      <c r="G114" s="13">
        <v>1</v>
      </c>
      <c r="H114" s="44">
        <v>84.375</v>
      </c>
      <c r="I114" s="12" t="s">
        <v>30</v>
      </c>
      <c r="J114" s="14">
        <f t="shared" si="37"/>
        <v>20</v>
      </c>
      <c r="K114" s="15"/>
      <c r="L114" s="45" t="s">
        <v>66</v>
      </c>
      <c r="M114" s="12" t="s">
        <v>67</v>
      </c>
      <c r="N114" s="5"/>
      <c r="O114" s="16">
        <v>2</v>
      </c>
      <c r="P114" s="4">
        <f t="shared" si="41"/>
        <v>20</v>
      </c>
      <c r="R114" s="4">
        <f t="shared" si="42"/>
        <v>20</v>
      </c>
      <c r="S114" s="4">
        <f t="shared" si="24"/>
        <v>20</v>
      </c>
      <c r="T114" s="4">
        <f t="shared" si="43"/>
        <v>20</v>
      </c>
      <c r="V114" s="17"/>
      <c r="W114" s="18"/>
      <c r="X114" s="5">
        <f t="shared" si="26"/>
        <v>0</v>
      </c>
      <c r="Y114" s="5">
        <f t="shared" si="27"/>
        <v>0</v>
      </c>
      <c r="Z114" s="5" t="str">
        <f t="shared" si="28"/>
        <v>Right</v>
      </c>
      <c r="AB114" s="23">
        <f t="shared" si="29"/>
        <v>0</v>
      </c>
      <c r="AC114" s="23">
        <f t="shared" si="30"/>
        <v>1</v>
      </c>
      <c r="AD114" s="23">
        <f t="shared" si="31"/>
        <v>1</v>
      </c>
      <c r="AE114" s="23">
        <f t="shared" si="32"/>
        <v>1</v>
      </c>
      <c r="AF114" s="24">
        <f t="shared" si="33"/>
        <v>1</v>
      </c>
      <c r="AG114" s="23">
        <f t="shared" si="34"/>
        <v>0</v>
      </c>
      <c r="AH114" s="23">
        <f t="shared" si="38"/>
        <v>1</v>
      </c>
      <c r="AI114" s="24">
        <f t="shared" si="39"/>
        <v>0</v>
      </c>
      <c r="AJ114" s="25">
        <f t="shared" si="40"/>
        <v>1</v>
      </c>
      <c r="AK114" s="26">
        <f t="shared" si="35"/>
        <v>4</v>
      </c>
      <c r="AL114" s="23">
        <f t="shared" si="36"/>
        <v>4.21875</v>
      </c>
    </row>
    <row r="115" spans="1:38" ht="19.5" customHeight="1" x14ac:dyDescent="0.25">
      <c r="A115" s="12">
        <v>101</v>
      </c>
      <c r="B115" s="12">
        <v>94004</v>
      </c>
      <c r="C115" s="12" t="s">
        <v>64</v>
      </c>
      <c r="D115" s="43">
        <v>226</v>
      </c>
      <c r="E115" s="13"/>
      <c r="F115" s="42" t="s">
        <v>60</v>
      </c>
      <c r="G115" s="13">
        <v>1</v>
      </c>
      <c r="H115" s="44">
        <v>84.375</v>
      </c>
      <c r="I115" s="12" t="s">
        <v>30</v>
      </c>
      <c r="J115" s="14">
        <f t="shared" si="37"/>
        <v>20</v>
      </c>
      <c r="K115" s="15"/>
      <c r="L115" s="45" t="s">
        <v>66</v>
      </c>
      <c r="M115" s="12" t="s">
        <v>67</v>
      </c>
      <c r="N115" s="5"/>
      <c r="O115" s="16">
        <v>2</v>
      </c>
      <c r="P115" s="4">
        <f t="shared" si="41"/>
        <v>20</v>
      </c>
      <c r="R115" s="4">
        <f t="shared" si="42"/>
        <v>20</v>
      </c>
      <c r="S115" s="4">
        <f t="shared" si="24"/>
        <v>20</v>
      </c>
      <c r="T115" s="4">
        <f t="shared" si="43"/>
        <v>20</v>
      </c>
      <c r="V115" s="17"/>
      <c r="W115" s="18"/>
      <c r="X115" s="5">
        <f t="shared" si="26"/>
        <v>0</v>
      </c>
      <c r="Y115" s="5">
        <f t="shared" si="27"/>
        <v>0</v>
      </c>
      <c r="Z115" s="5" t="str">
        <f t="shared" si="28"/>
        <v>Right</v>
      </c>
      <c r="AB115" s="23">
        <f t="shared" si="29"/>
        <v>0</v>
      </c>
      <c r="AC115" s="23">
        <f t="shared" si="30"/>
        <v>1</v>
      </c>
      <c r="AD115" s="23">
        <f t="shared" si="31"/>
        <v>1</v>
      </c>
      <c r="AE115" s="23">
        <f t="shared" si="32"/>
        <v>1</v>
      </c>
      <c r="AF115" s="24">
        <f t="shared" si="33"/>
        <v>1</v>
      </c>
      <c r="AG115" s="23">
        <f t="shared" si="34"/>
        <v>0</v>
      </c>
      <c r="AH115" s="23">
        <f t="shared" si="38"/>
        <v>1</v>
      </c>
      <c r="AI115" s="24">
        <f t="shared" si="39"/>
        <v>0</v>
      </c>
      <c r="AJ115" s="25">
        <f t="shared" si="40"/>
        <v>1</v>
      </c>
      <c r="AK115" s="26">
        <f t="shared" si="35"/>
        <v>4</v>
      </c>
      <c r="AL115" s="23">
        <f t="shared" si="36"/>
        <v>4.21875</v>
      </c>
    </row>
    <row r="116" spans="1:38" ht="19.5" customHeight="1" x14ac:dyDescent="0.25">
      <c r="A116" s="12">
        <v>102</v>
      </c>
      <c r="B116" s="12">
        <v>94004</v>
      </c>
      <c r="C116" s="12" t="s">
        <v>64</v>
      </c>
      <c r="D116" s="43">
        <v>227</v>
      </c>
      <c r="E116" s="13"/>
      <c r="F116" s="42" t="s">
        <v>60</v>
      </c>
      <c r="G116" s="13">
        <v>1</v>
      </c>
      <c r="H116" s="44">
        <v>84.375</v>
      </c>
      <c r="I116" s="12" t="s">
        <v>30</v>
      </c>
      <c r="J116" s="14">
        <f t="shared" si="37"/>
        <v>20</v>
      </c>
      <c r="K116" s="15"/>
      <c r="L116" s="45" t="s">
        <v>66</v>
      </c>
      <c r="M116" s="12" t="s">
        <v>67</v>
      </c>
      <c r="N116" s="5"/>
      <c r="O116" s="16">
        <v>2</v>
      </c>
      <c r="P116" s="4">
        <f t="shared" si="41"/>
        <v>20</v>
      </c>
      <c r="R116" s="4">
        <f t="shared" si="42"/>
        <v>20</v>
      </c>
      <c r="S116" s="4">
        <f t="shared" si="24"/>
        <v>20</v>
      </c>
      <c r="T116" s="4">
        <f t="shared" si="43"/>
        <v>20</v>
      </c>
      <c r="V116" s="17"/>
      <c r="W116" s="18"/>
      <c r="X116" s="5">
        <f t="shared" si="26"/>
        <v>0</v>
      </c>
      <c r="Y116" s="5">
        <f t="shared" si="27"/>
        <v>0</v>
      </c>
      <c r="Z116" s="5" t="str">
        <f t="shared" si="28"/>
        <v>Right</v>
      </c>
      <c r="AB116" s="23">
        <f t="shared" si="29"/>
        <v>0</v>
      </c>
      <c r="AC116" s="23">
        <f t="shared" si="30"/>
        <v>1</v>
      </c>
      <c r="AD116" s="23">
        <f t="shared" si="31"/>
        <v>1</v>
      </c>
      <c r="AE116" s="23">
        <f t="shared" si="32"/>
        <v>1</v>
      </c>
      <c r="AF116" s="24">
        <f t="shared" si="33"/>
        <v>1</v>
      </c>
      <c r="AG116" s="23">
        <f t="shared" si="34"/>
        <v>0</v>
      </c>
      <c r="AH116" s="23">
        <f t="shared" si="38"/>
        <v>1</v>
      </c>
      <c r="AI116" s="24">
        <f t="shared" si="39"/>
        <v>0</v>
      </c>
      <c r="AJ116" s="25">
        <f t="shared" si="40"/>
        <v>1</v>
      </c>
      <c r="AK116" s="26">
        <f t="shared" si="35"/>
        <v>4</v>
      </c>
      <c r="AL116" s="23">
        <f t="shared" si="36"/>
        <v>4.21875</v>
      </c>
    </row>
    <row r="117" spans="1:38" ht="19.5" customHeight="1" x14ac:dyDescent="0.25">
      <c r="A117" s="12">
        <v>103</v>
      </c>
      <c r="B117" s="12">
        <v>94004</v>
      </c>
      <c r="C117" s="12" t="s">
        <v>64</v>
      </c>
      <c r="D117" s="43">
        <v>229</v>
      </c>
      <c r="E117" s="13"/>
      <c r="F117" s="42" t="s">
        <v>60</v>
      </c>
      <c r="G117" s="13">
        <v>1</v>
      </c>
      <c r="H117" s="44">
        <v>84.375</v>
      </c>
      <c r="I117" s="12" t="s">
        <v>30</v>
      </c>
      <c r="J117" s="14">
        <f t="shared" si="37"/>
        <v>20</v>
      </c>
      <c r="K117" s="15"/>
      <c r="L117" s="45" t="s">
        <v>66</v>
      </c>
      <c r="M117" s="12" t="s">
        <v>67</v>
      </c>
      <c r="N117" s="5"/>
      <c r="O117" s="16">
        <v>2</v>
      </c>
      <c r="P117" s="4">
        <f t="shared" si="41"/>
        <v>20</v>
      </c>
      <c r="R117" s="4">
        <f t="shared" si="42"/>
        <v>20</v>
      </c>
      <c r="S117" s="4">
        <f t="shared" si="24"/>
        <v>20</v>
      </c>
      <c r="T117" s="4">
        <f t="shared" si="43"/>
        <v>20</v>
      </c>
      <c r="V117" s="17"/>
      <c r="W117" s="18"/>
      <c r="X117" s="5">
        <f t="shared" si="26"/>
        <v>0</v>
      </c>
      <c r="Y117" s="5">
        <f t="shared" si="27"/>
        <v>0</v>
      </c>
      <c r="Z117" s="5" t="str">
        <f t="shared" si="28"/>
        <v>Right</v>
      </c>
      <c r="AB117" s="23">
        <f t="shared" si="29"/>
        <v>0</v>
      </c>
      <c r="AC117" s="23">
        <f t="shared" si="30"/>
        <v>1</v>
      </c>
      <c r="AD117" s="23">
        <f t="shared" si="31"/>
        <v>1</v>
      </c>
      <c r="AE117" s="23">
        <f t="shared" si="32"/>
        <v>1</v>
      </c>
      <c r="AF117" s="24">
        <f t="shared" si="33"/>
        <v>1</v>
      </c>
      <c r="AG117" s="23">
        <f t="shared" si="34"/>
        <v>0</v>
      </c>
      <c r="AH117" s="23">
        <f t="shared" si="38"/>
        <v>1</v>
      </c>
      <c r="AI117" s="24">
        <f t="shared" si="39"/>
        <v>0</v>
      </c>
      <c r="AJ117" s="25">
        <f t="shared" si="40"/>
        <v>1</v>
      </c>
      <c r="AK117" s="26">
        <f t="shared" si="35"/>
        <v>4</v>
      </c>
      <c r="AL117" s="23">
        <f t="shared" si="36"/>
        <v>4.21875</v>
      </c>
    </row>
    <row r="118" spans="1:38" ht="19.5" customHeight="1" x14ac:dyDescent="0.25">
      <c r="A118" s="12">
        <v>104</v>
      </c>
      <c r="B118" s="12">
        <v>94004</v>
      </c>
      <c r="C118" s="12" t="s">
        <v>64</v>
      </c>
      <c r="D118" s="43">
        <v>233</v>
      </c>
      <c r="E118" s="13"/>
      <c r="F118" s="42" t="s">
        <v>60</v>
      </c>
      <c r="G118" s="13">
        <v>1</v>
      </c>
      <c r="H118" s="44">
        <v>86</v>
      </c>
      <c r="I118" s="12" t="s">
        <v>30</v>
      </c>
      <c r="J118" s="14">
        <f t="shared" si="37"/>
        <v>20</v>
      </c>
      <c r="K118" s="15"/>
      <c r="L118" s="45" t="s">
        <v>66</v>
      </c>
      <c r="M118" s="12" t="s">
        <v>67</v>
      </c>
      <c r="N118" s="5"/>
      <c r="O118" s="16">
        <v>2</v>
      </c>
      <c r="P118" s="4">
        <f t="shared" si="41"/>
        <v>20</v>
      </c>
      <c r="R118" s="4">
        <f t="shared" si="42"/>
        <v>20</v>
      </c>
      <c r="S118" s="4">
        <f t="shared" si="24"/>
        <v>20</v>
      </c>
      <c r="T118" s="4">
        <f t="shared" si="43"/>
        <v>20</v>
      </c>
      <c r="V118" s="17"/>
      <c r="W118" s="18"/>
      <c r="X118" s="5">
        <f t="shared" si="26"/>
        <v>0</v>
      </c>
      <c r="Y118" s="5">
        <f t="shared" si="27"/>
        <v>0</v>
      </c>
      <c r="Z118" s="5" t="str">
        <f t="shared" si="28"/>
        <v>Right</v>
      </c>
      <c r="AB118" s="23">
        <f t="shared" si="29"/>
        <v>0</v>
      </c>
      <c r="AC118" s="23">
        <f t="shared" si="30"/>
        <v>1</v>
      </c>
      <c r="AD118" s="23">
        <f t="shared" si="31"/>
        <v>1</v>
      </c>
      <c r="AE118" s="23">
        <f t="shared" si="32"/>
        <v>1</v>
      </c>
      <c r="AF118" s="24">
        <f t="shared" si="33"/>
        <v>1</v>
      </c>
      <c r="AG118" s="23">
        <f t="shared" si="34"/>
        <v>0</v>
      </c>
      <c r="AH118" s="23">
        <f t="shared" si="38"/>
        <v>1</v>
      </c>
      <c r="AI118" s="24">
        <f t="shared" si="39"/>
        <v>0</v>
      </c>
      <c r="AJ118" s="25">
        <f t="shared" si="40"/>
        <v>1</v>
      </c>
      <c r="AK118" s="26">
        <f t="shared" si="35"/>
        <v>4</v>
      </c>
      <c r="AL118" s="23">
        <f t="shared" si="36"/>
        <v>4.3</v>
      </c>
    </row>
    <row r="119" spans="1:38" ht="19.5" customHeight="1" x14ac:dyDescent="0.25">
      <c r="A119" s="12">
        <v>105</v>
      </c>
      <c r="B119" s="12">
        <v>94004</v>
      </c>
      <c r="C119" s="12" t="s">
        <v>64</v>
      </c>
      <c r="D119" s="43">
        <v>104</v>
      </c>
      <c r="E119" s="13"/>
      <c r="F119" s="42" t="s">
        <v>61</v>
      </c>
      <c r="G119" s="13">
        <v>1</v>
      </c>
      <c r="H119" s="44">
        <v>84.375</v>
      </c>
      <c r="I119" s="12" t="s">
        <v>30</v>
      </c>
      <c r="J119" s="14">
        <f t="shared" si="37"/>
        <v>20</v>
      </c>
      <c r="K119" s="15"/>
      <c r="L119" s="45" t="s">
        <v>66</v>
      </c>
      <c r="M119" s="12" t="s">
        <v>67</v>
      </c>
      <c r="N119" s="5"/>
      <c r="O119" s="16">
        <v>2</v>
      </c>
      <c r="P119" s="4">
        <f t="shared" si="41"/>
        <v>20</v>
      </c>
      <c r="R119" s="4">
        <f t="shared" si="42"/>
        <v>20</v>
      </c>
      <c r="S119" s="4">
        <f t="shared" si="24"/>
        <v>20</v>
      </c>
      <c r="T119" s="4">
        <f t="shared" si="43"/>
        <v>20</v>
      </c>
      <c r="V119" s="17"/>
      <c r="W119" s="18"/>
      <c r="X119" s="5">
        <f t="shared" si="26"/>
        <v>0</v>
      </c>
      <c r="Y119" s="5">
        <f t="shared" si="27"/>
        <v>0</v>
      </c>
      <c r="Z119" s="5" t="str">
        <f t="shared" si="28"/>
        <v>Right</v>
      </c>
      <c r="AB119" s="23">
        <f t="shared" si="29"/>
        <v>0</v>
      </c>
      <c r="AC119" s="23">
        <f t="shared" si="30"/>
        <v>1</v>
      </c>
      <c r="AD119" s="23">
        <f t="shared" si="31"/>
        <v>1</v>
      </c>
      <c r="AE119" s="23">
        <f t="shared" si="32"/>
        <v>1</v>
      </c>
      <c r="AF119" s="24">
        <f t="shared" si="33"/>
        <v>1</v>
      </c>
      <c r="AG119" s="23">
        <f t="shared" si="34"/>
        <v>0</v>
      </c>
      <c r="AH119" s="23">
        <f t="shared" si="38"/>
        <v>1</v>
      </c>
      <c r="AI119" s="24">
        <f t="shared" si="39"/>
        <v>0</v>
      </c>
      <c r="AJ119" s="25">
        <f t="shared" si="40"/>
        <v>1</v>
      </c>
      <c r="AK119" s="26">
        <f t="shared" si="35"/>
        <v>4</v>
      </c>
      <c r="AL119" s="23">
        <f t="shared" si="36"/>
        <v>4.21875</v>
      </c>
    </row>
    <row r="120" spans="1:38" ht="19.5" customHeight="1" x14ac:dyDescent="0.25">
      <c r="A120" s="12">
        <v>106</v>
      </c>
      <c r="B120" s="12">
        <v>94004</v>
      </c>
      <c r="C120" s="12" t="s">
        <v>64</v>
      </c>
      <c r="D120" s="43">
        <v>105</v>
      </c>
      <c r="E120" s="13"/>
      <c r="F120" s="42" t="s">
        <v>61</v>
      </c>
      <c r="G120" s="13">
        <v>1</v>
      </c>
      <c r="H120" s="44">
        <v>84.375</v>
      </c>
      <c r="I120" s="12" t="s">
        <v>30</v>
      </c>
      <c r="J120" s="14">
        <f t="shared" si="37"/>
        <v>20</v>
      </c>
      <c r="K120" s="15"/>
      <c r="L120" s="45" t="s">
        <v>66</v>
      </c>
      <c r="M120" s="12" t="s">
        <v>67</v>
      </c>
      <c r="N120" s="5"/>
      <c r="O120" s="16">
        <v>2</v>
      </c>
      <c r="P120" s="4">
        <f t="shared" si="41"/>
        <v>20</v>
      </c>
      <c r="R120" s="4">
        <f t="shared" si="42"/>
        <v>20</v>
      </c>
      <c r="S120" s="4">
        <f t="shared" si="24"/>
        <v>20</v>
      </c>
      <c r="T120" s="4">
        <f t="shared" si="43"/>
        <v>20</v>
      </c>
      <c r="V120" s="17"/>
      <c r="W120" s="18"/>
      <c r="X120" s="5">
        <f t="shared" si="26"/>
        <v>0</v>
      </c>
      <c r="Y120" s="5">
        <f t="shared" si="27"/>
        <v>0</v>
      </c>
      <c r="Z120" s="5" t="str">
        <f t="shared" si="28"/>
        <v>Right</v>
      </c>
      <c r="AB120" s="23">
        <f t="shared" si="29"/>
        <v>0</v>
      </c>
      <c r="AC120" s="23">
        <f t="shared" si="30"/>
        <v>1</v>
      </c>
      <c r="AD120" s="23">
        <f t="shared" si="31"/>
        <v>1</v>
      </c>
      <c r="AE120" s="23">
        <f t="shared" si="32"/>
        <v>1</v>
      </c>
      <c r="AF120" s="24">
        <f t="shared" si="33"/>
        <v>1</v>
      </c>
      <c r="AG120" s="23">
        <f t="shared" si="34"/>
        <v>0</v>
      </c>
      <c r="AH120" s="23">
        <f t="shared" si="38"/>
        <v>1</v>
      </c>
      <c r="AI120" s="24">
        <f t="shared" si="39"/>
        <v>0</v>
      </c>
      <c r="AJ120" s="25">
        <f t="shared" si="40"/>
        <v>1</v>
      </c>
      <c r="AK120" s="26">
        <f t="shared" si="35"/>
        <v>4</v>
      </c>
      <c r="AL120" s="23">
        <f t="shared" si="36"/>
        <v>4.21875</v>
      </c>
    </row>
    <row r="121" spans="1:38" ht="19.5" customHeight="1" x14ac:dyDescent="0.25">
      <c r="A121" s="12">
        <v>107</v>
      </c>
      <c r="B121" s="12">
        <v>94004</v>
      </c>
      <c r="C121" s="12" t="s">
        <v>64</v>
      </c>
      <c r="D121" s="43">
        <v>107</v>
      </c>
      <c r="E121" s="13"/>
      <c r="F121" s="42" t="s">
        <v>61</v>
      </c>
      <c r="G121" s="13">
        <v>1</v>
      </c>
      <c r="H121" s="44">
        <v>84.375</v>
      </c>
      <c r="I121" s="12" t="s">
        <v>30</v>
      </c>
      <c r="J121" s="14">
        <f t="shared" si="37"/>
        <v>20</v>
      </c>
      <c r="K121" s="15"/>
      <c r="L121" s="45" t="s">
        <v>66</v>
      </c>
      <c r="M121" s="12" t="s">
        <v>67</v>
      </c>
      <c r="N121" s="5"/>
      <c r="O121" s="16">
        <v>2</v>
      </c>
      <c r="P121" s="4">
        <f t="shared" si="41"/>
        <v>20</v>
      </c>
      <c r="R121" s="4">
        <f t="shared" si="42"/>
        <v>20</v>
      </c>
      <c r="S121" s="4">
        <f t="shared" si="24"/>
        <v>20</v>
      </c>
      <c r="T121" s="4">
        <f t="shared" si="43"/>
        <v>20</v>
      </c>
      <c r="V121" s="17"/>
      <c r="W121" s="18"/>
      <c r="X121" s="5">
        <f t="shared" si="26"/>
        <v>0</v>
      </c>
      <c r="Y121" s="5">
        <f t="shared" si="27"/>
        <v>0</v>
      </c>
      <c r="Z121" s="5" t="str">
        <f t="shared" si="28"/>
        <v>Right</v>
      </c>
      <c r="AB121" s="23">
        <f t="shared" si="29"/>
        <v>0</v>
      </c>
      <c r="AC121" s="23">
        <f t="shared" si="30"/>
        <v>1</v>
      </c>
      <c r="AD121" s="23">
        <f t="shared" si="31"/>
        <v>1</v>
      </c>
      <c r="AE121" s="23">
        <f t="shared" si="32"/>
        <v>1</v>
      </c>
      <c r="AF121" s="24">
        <f t="shared" si="33"/>
        <v>1</v>
      </c>
      <c r="AG121" s="23">
        <f t="shared" si="34"/>
        <v>0</v>
      </c>
      <c r="AH121" s="23">
        <f t="shared" si="38"/>
        <v>1</v>
      </c>
      <c r="AI121" s="24">
        <f t="shared" si="39"/>
        <v>0</v>
      </c>
      <c r="AJ121" s="25">
        <f t="shared" si="40"/>
        <v>1</v>
      </c>
      <c r="AK121" s="26">
        <f t="shared" si="35"/>
        <v>4</v>
      </c>
      <c r="AL121" s="23">
        <f t="shared" si="36"/>
        <v>4.21875</v>
      </c>
    </row>
    <row r="122" spans="1:38" ht="19.5" customHeight="1" x14ac:dyDescent="0.25">
      <c r="A122" s="12">
        <v>108</v>
      </c>
      <c r="B122" s="12">
        <v>94004</v>
      </c>
      <c r="C122" s="12" t="s">
        <v>64</v>
      </c>
      <c r="D122" s="43">
        <v>110</v>
      </c>
      <c r="E122" s="13"/>
      <c r="F122" s="42" t="s">
        <v>61</v>
      </c>
      <c r="G122" s="13">
        <v>1</v>
      </c>
      <c r="H122" s="44">
        <v>84.375</v>
      </c>
      <c r="I122" s="12" t="s">
        <v>30</v>
      </c>
      <c r="J122" s="14">
        <f t="shared" si="37"/>
        <v>20</v>
      </c>
      <c r="K122" s="15"/>
      <c r="L122" s="45" t="s">
        <v>66</v>
      </c>
      <c r="M122" s="12" t="s">
        <v>67</v>
      </c>
      <c r="N122" s="5"/>
      <c r="O122" s="16">
        <v>2</v>
      </c>
      <c r="P122" s="4">
        <f t="shared" si="41"/>
        <v>20</v>
      </c>
      <c r="R122" s="4">
        <f t="shared" si="42"/>
        <v>20</v>
      </c>
      <c r="S122" s="4">
        <f t="shared" si="24"/>
        <v>20</v>
      </c>
      <c r="T122" s="4">
        <f t="shared" si="43"/>
        <v>20</v>
      </c>
      <c r="V122" s="17"/>
      <c r="W122" s="18"/>
      <c r="X122" s="5">
        <f t="shared" si="26"/>
        <v>0</v>
      </c>
      <c r="Y122" s="5">
        <f t="shared" si="27"/>
        <v>0</v>
      </c>
      <c r="Z122" s="5" t="str">
        <f t="shared" si="28"/>
        <v>Right</v>
      </c>
      <c r="AB122" s="23">
        <f t="shared" si="29"/>
        <v>0</v>
      </c>
      <c r="AC122" s="23">
        <f t="shared" si="30"/>
        <v>1</v>
      </c>
      <c r="AD122" s="23">
        <f t="shared" si="31"/>
        <v>1</v>
      </c>
      <c r="AE122" s="23">
        <f t="shared" si="32"/>
        <v>1</v>
      </c>
      <c r="AF122" s="24">
        <f t="shared" si="33"/>
        <v>1</v>
      </c>
      <c r="AG122" s="23">
        <f t="shared" si="34"/>
        <v>0</v>
      </c>
      <c r="AH122" s="23">
        <f t="shared" si="38"/>
        <v>1</v>
      </c>
      <c r="AI122" s="24">
        <f t="shared" si="39"/>
        <v>0</v>
      </c>
      <c r="AJ122" s="25">
        <f t="shared" si="40"/>
        <v>1</v>
      </c>
      <c r="AK122" s="26">
        <f t="shared" si="35"/>
        <v>4</v>
      </c>
      <c r="AL122" s="23">
        <f t="shared" si="36"/>
        <v>4.21875</v>
      </c>
    </row>
    <row r="123" spans="1:38" ht="19.5" customHeight="1" x14ac:dyDescent="0.25">
      <c r="A123" s="12">
        <v>109</v>
      </c>
      <c r="B123" s="12">
        <v>94004</v>
      </c>
      <c r="C123" s="12" t="s">
        <v>64</v>
      </c>
      <c r="D123" s="43">
        <v>119</v>
      </c>
      <c r="E123" s="13"/>
      <c r="F123" s="42" t="s">
        <v>61</v>
      </c>
      <c r="G123" s="13">
        <v>1</v>
      </c>
      <c r="H123" s="44">
        <v>86</v>
      </c>
      <c r="I123" s="12" t="s">
        <v>30</v>
      </c>
      <c r="J123" s="14">
        <f t="shared" si="37"/>
        <v>20</v>
      </c>
      <c r="K123" s="15"/>
      <c r="L123" s="45" t="s">
        <v>66</v>
      </c>
      <c r="M123" s="12" t="s">
        <v>67</v>
      </c>
      <c r="N123" s="5"/>
      <c r="O123" s="16">
        <v>2</v>
      </c>
      <c r="P123" s="4">
        <f t="shared" si="41"/>
        <v>20</v>
      </c>
      <c r="R123" s="4">
        <f t="shared" si="42"/>
        <v>20</v>
      </c>
      <c r="S123" s="4">
        <f t="shared" si="24"/>
        <v>20</v>
      </c>
      <c r="T123" s="4">
        <f t="shared" si="43"/>
        <v>20</v>
      </c>
      <c r="V123" s="17"/>
      <c r="W123" s="18"/>
      <c r="X123" s="5">
        <f t="shared" si="26"/>
        <v>0</v>
      </c>
      <c r="Y123" s="5">
        <f t="shared" si="27"/>
        <v>0</v>
      </c>
      <c r="Z123" s="5" t="str">
        <f t="shared" si="28"/>
        <v>Right</v>
      </c>
      <c r="AB123" s="23">
        <f t="shared" si="29"/>
        <v>0</v>
      </c>
      <c r="AC123" s="23">
        <f t="shared" si="30"/>
        <v>1</v>
      </c>
      <c r="AD123" s="23">
        <f t="shared" si="31"/>
        <v>1</v>
      </c>
      <c r="AE123" s="23">
        <f t="shared" si="32"/>
        <v>1</v>
      </c>
      <c r="AF123" s="24">
        <f t="shared" si="33"/>
        <v>1</v>
      </c>
      <c r="AG123" s="23">
        <f t="shared" si="34"/>
        <v>0</v>
      </c>
      <c r="AH123" s="23">
        <f t="shared" si="38"/>
        <v>1</v>
      </c>
      <c r="AI123" s="24">
        <f t="shared" si="39"/>
        <v>0</v>
      </c>
      <c r="AJ123" s="25">
        <f t="shared" si="40"/>
        <v>1</v>
      </c>
      <c r="AK123" s="26">
        <f t="shared" si="35"/>
        <v>4</v>
      </c>
      <c r="AL123" s="23">
        <f t="shared" si="36"/>
        <v>4.3</v>
      </c>
    </row>
    <row r="124" spans="1:38" ht="19.5" customHeight="1" x14ac:dyDescent="0.25">
      <c r="A124" s="12">
        <v>110</v>
      </c>
      <c r="B124" s="12">
        <v>94004</v>
      </c>
      <c r="C124" s="12" t="s">
        <v>64</v>
      </c>
      <c r="D124" s="43">
        <v>217</v>
      </c>
      <c r="E124" s="13"/>
      <c r="F124" s="42" t="s">
        <v>61</v>
      </c>
      <c r="G124" s="13">
        <v>1</v>
      </c>
      <c r="H124" s="44">
        <v>84.375</v>
      </c>
      <c r="I124" s="12" t="s">
        <v>30</v>
      </c>
      <c r="J124" s="14">
        <f t="shared" si="37"/>
        <v>20</v>
      </c>
      <c r="K124" s="15"/>
      <c r="L124" s="45" t="s">
        <v>66</v>
      </c>
      <c r="M124" s="12" t="s">
        <v>67</v>
      </c>
      <c r="N124" s="5"/>
      <c r="O124" s="16">
        <v>2</v>
      </c>
      <c r="P124" s="4">
        <f t="shared" si="41"/>
        <v>20</v>
      </c>
      <c r="R124" s="4">
        <f t="shared" si="42"/>
        <v>20</v>
      </c>
      <c r="S124" s="4">
        <f t="shared" si="24"/>
        <v>20</v>
      </c>
      <c r="T124" s="4">
        <f t="shared" si="43"/>
        <v>20</v>
      </c>
      <c r="V124" s="17"/>
      <c r="W124" s="18"/>
      <c r="X124" s="5">
        <f t="shared" si="26"/>
        <v>0</v>
      </c>
      <c r="Y124" s="5">
        <f t="shared" si="27"/>
        <v>0</v>
      </c>
      <c r="Z124" s="5" t="str">
        <f t="shared" si="28"/>
        <v>Right</v>
      </c>
      <c r="AB124" s="23">
        <f t="shared" si="29"/>
        <v>0</v>
      </c>
      <c r="AC124" s="23">
        <f t="shared" si="30"/>
        <v>1</v>
      </c>
      <c r="AD124" s="23">
        <f t="shared" si="31"/>
        <v>1</v>
      </c>
      <c r="AE124" s="23">
        <f t="shared" si="32"/>
        <v>1</v>
      </c>
      <c r="AF124" s="24">
        <f t="shared" si="33"/>
        <v>1</v>
      </c>
      <c r="AG124" s="23">
        <f t="shared" si="34"/>
        <v>0</v>
      </c>
      <c r="AH124" s="23">
        <f t="shared" si="38"/>
        <v>1</v>
      </c>
      <c r="AI124" s="24">
        <f t="shared" si="39"/>
        <v>0</v>
      </c>
      <c r="AJ124" s="25">
        <f t="shared" si="40"/>
        <v>1</v>
      </c>
      <c r="AK124" s="26">
        <f t="shared" si="35"/>
        <v>4</v>
      </c>
      <c r="AL124" s="23">
        <f t="shared" si="36"/>
        <v>4.21875</v>
      </c>
    </row>
    <row r="125" spans="1:38" ht="19.5" customHeight="1" x14ac:dyDescent="0.25">
      <c r="A125" s="12">
        <v>111</v>
      </c>
      <c r="B125" s="12">
        <v>94004</v>
      </c>
      <c r="C125" s="12" t="s">
        <v>64</v>
      </c>
      <c r="D125" s="43">
        <v>118</v>
      </c>
      <c r="E125" s="13"/>
      <c r="F125" s="42" t="s">
        <v>61</v>
      </c>
      <c r="G125" s="13">
        <v>1</v>
      </c>
      <c r="H125" s="44">
        <v>94.625</v>
      </c>
      <c r="I125" s="12" t="s">
        <v>30</v>
      </c>
      <c r="J125" s="14">
        <f t="shared" si="37"/>
        <v>20</v>
      </c>
      <c r="K125" s="15"/>
      <c r="L125" s="45" t="s">
        <v>66</v>
      </c>
      <c r="M125" s="12" t="s">
        <v>67</v>
      </c>
      <c r="N125" s="5"/>
      <c r="O125" s="16">
        <v>2</v>
      </c>
      <c r="P125" s="4">
        <f t="shared" si="41"/>
        <v>20</v>
      </c>
      <c r="R125" s="4">
        <f t="shared" si="42"/>
        <v>20</v>
      </c>
      <c r="S125" s="4">
        <f t="shared" si="24"/>
        <v>20</v>
      </c>
      <c r="T125" s="4">
        <f t="shared" si="43"/>
        <v>20</v>
      </c>
      <c r="V125" s="17"/>
      <c r="W125" s="18"/>
      <c r="X125" s="5">
        <f t="shared" si="26"/>
        <v>0</v>
      </c>
      <c r="Y125" s="5">
        <f t="shared" si="27"/>
        <v>0</v>
      </c>
      <c r="Z125" s="5" t="str">
        <f t="shared" si="28"/>
        <v>Right</v>
      </c>
      <c r="AB125" s="23">
        <f t="shared" si="29"/>
        <v>0</v>
      </c>
      <c r="AC125" s="23">
        <f t="shared" si="30"/>
        <v>1</v>
      </c>
      <c r="AD125" s="23">
        <f t="shared" si="31"/>
        <v>1</v>
      </c>
      <c r="AE125" s="23">
        <f t="shared" si="32"/>
        <v>1</v>
      </c>
      <c r="AF125" s="24">
        <f t="shared" si="33"/>
        <v>1</v>
      </c>
      <c r="AG125" s="23">
        <f t="shared" si="34"/>
        <v>0</v>
      </c>
      <c r="AH125" s="23">
        <f t="shared" si="38"/>
        <v>1</v>
      </c>
      <c r="AI125" s="24">
        <f t="shared" si="39"/>
        <v>0</v>
      </c>
      <c r="AJ125" s="25">
        <f t="shared" si="40"/>
        <v>1</v>
      </c>
      <c r="AK125" s="26">
        <f t="shared" si="35"/>
        <v>5</v>
      </c>
      <c r="AL125" s="23">
        <f t="shared" si="36"/>
        <v>4.7312500000000002</v>
      </c>
    </row>
    <row r="126" spans="1:38" ht="19.5" customHeight="1" x14ac:dyDescent="0.25">
      <c r="A126" s="12">
        <v>112</v>
      </c>
      <c r="B126" s="12">
        <v>94004</v>
      </c>
      <c r="C126" s="12" t="s">
        <v>64</v>
      </c>
      <c r="D126" s="43">
        <v>219</v>
      </c>
      <c r="E126" s="13"/>
      <c r="F126" s="42" t="s">
        <v>61</v>
      </c>
      <c r="G126" s="13">
        <v>1</v>
      </c>
      <c r="H126" s="44">
        <v>84.375</v>
      </c>
      <c r="I126" s="12" t="s">
        <v>30</v>
      </c>
      <c r="J126" s="14">
        <f t="shared" si="37"/>
        <v>20</v>
      </c>
      <c r="K126" s="15"/>
      <c r="L126" s="45" t="s">
        <v>66</v>
      </c>
      <c r="M126" s="12" t="s">
        <v>67</v>
      </c>
      <c r="N126" s="5"/>
      <c r="O126" s="16">
        <v>2</v>
      </c>
      <c r="P126" s="4">
        <f t="shared" si="41"/>
        <v>20</v>
      </c>
      <c r="R126" s="4">
        <f t="shared" si="42"/>
        <v>20</v>
      </c>
      <c r="S126" s="4">
        <f t="shared" si="24"/>
        <v>20</v>
      </c>
      <c r="T126" s="4">
        <f t="shared" si="43"/>
        <v>20</v>
      </c>
      <c r="V126" s="17"/>
      <c r="W126" s="18"/>
      <c r="X126" s="5">
        <f t="shared" si="26"/>
        <v>0</v>
      </c>
      <c r="Y126" s="5">
        <f t="shared" si="27"/>
        <v>0</v>
      </c>
      <c r="Z126" s="5" t="str">
        <f t="shared" si="28"/>
        <v>Right</v>
      </c>
      <c r="AB126" s="23">
        <f t="shared" si="29"/>
        <v>0</v>
      </c>
      <c r="AC126" s="23">
        <f t="shared" si="30"/>
        <v>1</v>
      </c>
      <c r="AD126" s="23">
        <f t="shared" si="31"/>
        <v>1</v>
      </c>
      <c r="AE126" s="23">
        <f t="shared" si="32"/>
        <v>1</v>
      </c>
      <c r="AF126" s="24">
        <f t="shared" si="33"/>
        <v>1</v>
      </c>
      <c r="AG126" s="23">
        <f t="shared" si="34"/>
        <v>0</v>
      </c>
      <c r="AH126" s="23">
        <f t="shared" si="38"/>
        <v>1</v>
      </c>
      <c r="AI126" s="24">
        <f t="shared" si="39"/>
        <v>0</v>
      </c>
      <c r="AJ126" s="25">
        <f t="shared" si="40"/>
        <v>1</v>
      </c>
      <c r="AK126" s="26">
        <f t="shared" si="35"/>
        <v>4</v>
      </c>
      <c r="AL126" s="23">
        <f t="shared" si="36"/>
        <v>4.21875</v>
      </c>
    </row>
    <row r="127" spans="1:38" ht="19.5" customHeight="1" x14ac:dyDescent="0.25">
      <c r="A127" s="12">
        <v>113</v>
      </c>
      <c r="B127" s="12">
        <v>94004</v>
      </c>
      <c r="C127" s="12" t="s">
        <v>64</v>
      </c>
      <c r="D127" s="43">
        <v>230</v>
      </c>
      <c r="E127" s="13"/>
      <c r="F127" s="42" t="s">
        <v>61</v>
      </c>
      <c r="G127" s="13">
        <v>1</v>
      </c>
      <c r="H127" s="44">
        <v>84.5</v>
      </c>
      <c r="I127" s="12" t="s">
        <v>30</v>
      </c>
      <c r="J127" s="14">
        <f t="shared" si="37"/>
        <v>20</v>
      </c>
      <c r="K127" s="15"/>
      <c r="L127" s="45" t="s">
        <v>66</v>
      </c>
      <c r="M127" s="12" t="s">
        <v>67</v>
      </c>
      <c r="N127" s="5"/>
      <c r="O127" s="16">
        <v>2</v>
      </c>
      <c r="P127" s="4">
        <f t="shared" si="41"/>
        <v>20</v>
      </c>
      <c r="R127" s="4">
        <f t="shared" si="42"/>
        <v>20</v>
      </c>
      <c r="S127" s="4">
        <f t="shared" si="24"/>
        <v>20</v>
      </c>
      <c r="T127" s="4">
        <f t="shared" si="43"/>
        <v>20</v>
      </c>
      <c r="V127" s="17"/>
      <c r="W127" s="18"/>
      <c r="X127" s="5">
        <f t="shared" si="26"/>
        <v>0</v>
      </c>
      <c r="Y127" s="5">
        <f t="shared" si="27"/>
        <v>0</v>
      </c>
      <c r="Z127" s="5" t="str">
        <f t="shared" si="28"/>
        <v>Right</v>
      </c>
      <c r="AB127" s="23">
        <f t="shared" si="29"/>
        <v>0</v>
      </c>
      <c r="AC127" s="23">
        <f t="shared" si="30"/>
        <v>1</v>
      </c>
      <c r="AD127" s="23">
        <f t="shared" si="31"/>
        <v>1</v>
      </c>
      <c r="AE127" s="23">
        <f t="shared" si="32"/>
        <v>1</v>
      </c>
      <c r="AF127" s="24">
        <f t="shared" si="33"/>
        <v>1</v>
      </c>
      <c r="AG127" s="23">
        <f t="shared" si="34"/>
        <v>0</v>
      </c>
      <c r="AH127" s="23">
        <f t="shared" si="38"/>
        <v>1</v>
      </c>
      <c r="AI127" s="24">
        <f t="shared" si="39"/>
        <v>0</v>
      </c>
      <c r="AJ127" s="25">
        <f t="shared" si="40"/>
        <v>1</v>
      </c>
      <c r="AK127" s="26">
        <f t="shared" si="35"/>
        <v>4</v>
      </c>
      <c r="AL127" s="23">
        <f t="shared" si="36"/>
        <v>4.2249999999999996</v>
      </c>
    </row>
    <row r="128" spans="1:38" ht="19.5" customHeight="1" x14ac:dyDescent="0.25">
      <c r="A128" s="12">
        <v>114</v>
      </c>
      <c r="B128" s="12">
        <v>94004</v>
      </c>
      <c r="C128" s="12" t="s">
        <v>64</v>
      </c>
      <c r="D128" s="43">
        <v>232</v>
      </c>
      <c r="E128" s="13"/>
      <c r="F128" s="42" t="s">
        <v>61</v>
      </c>
      <c r="G128" s="13">
        <v>1</v>
      </c>
      <c r="H128" s="44">
        <v>85.75</v>
      </c>
      <c r="I128" s="12" t="s">
        <v>30</v>
      </c>
      <c r="J128" s="14">
        <f t="shared" si="37"/>
        <v>20</v>
      </c>
      <c r="K128" s="15"/>
      <c r="L128" s="45" t="s">
        <v>66</v>
      </c>
      <c r="M128" s="12" t="s">
        <v>67</v>
      </c>
      <c r="N128" s="5"/>
      <c r="O128" s="16">
        <v>2</v>
      </c>
      <c r="P128" s="4">
        <f t="shared" si="41"/>
        <v>20</v>
      </c>
      <c r="R128" s="4">
        <f t="shared" si="42"/>
        <v>20</v>
      </c>
      <c r="S128" s="4">
        <f t="shared" si="24"/>
        <v>20</v>
      </c>
      <c r="T128" s="4">
        <f t="shared" si="43"/>
        <v>20</v>
      </c>
      <c r="V128" s="17"/>
      <c r="W128" s="18"/>
      <c r="X128" s="5">
        <f t="shared" si="26"/>
        <v>0</v>
      </c>
      <c r="Y128" s="5">
        <f t="shared" si="27"/>
        <v>0</v>
      </c>
      <c r="Z128" s="5" t="str">
        <f t="shared" si="28"/>
        <v>Right</v>
      </c>
      <c r="AB128" s="23">
        <f t="shared" si="29"/>
        <v>0</v>
      </c>
      <c r="AC128" s="23">
        <f t="shared" si="30"/>
        <v>1</v>
      </c>
      <c r="AD128" s="23">
        <f t="shared" si="31"/>
        <v>1</v>
      </c>
      <c r="AE128" s="23">
        <f t="shared" si="32"/>
        <v>1</v>
      </c>
      <c r="AF128" s="24">
        <f t="shared" si="33"/>
        <v>1</v>
      </c>
      <c r="AG128" s="23">
        <f t="shared" si="34"/>
        <v>0</v>
      </c>
      <c r="AH128" s="23">
        <f t="shared" si="38"/>
        <v>1</v>
      </c>
      <c r="AI128" s="24">
        <f t="shared" si="39"/>
        <v>0</v>
      </c>
      <c r="AJ128" s="25">
        <f t="shared" si="40"/>
        <v>1</v>
      </c>
      <c r="AK128" s="26">
        <f t="shared" si="35"/>
        <v>4</v>
      </c>
      <c r="AL128" s="23">
        <f t="shared" si="36"/>
        <v>4.2874999999999996</v>
      </c>
    </row>
    <row r="129" spans="1:38" ht="19.5" customHeight="1" x14ac:dyDescent="0.25">
      <c r="A129" s="12">
        <v>115</v>
      </c>
      <c r="B129" s="12"/>
      <c r="C129" s="12"/>
      <c r="D129" s="13"/>
      <c r="E129" s="13"/>
      <c r="F129" s="13"/>
      <c r="G129" s="13"/>
      <c r="H129" s="12"/>
      <c r="I129" s="14"/>
      <c r="J129" s="14" t="str">
        <f t="shared" si="37"/>
        <v/>
      </c>
      <c r="K129" s="15"/>
      <c r="L129" s="15"/>
      <c r="M129" s="14"/>
      <c r="N129" s="5"/>
      <c r="O129" s="16">
        <v>2</v>
      </c>
      <c r="P129" s="4">
        <f t="shared" si="41"/>
        <v>5</v>
      </c>
      <c r="R129" s="4">
        <f t="shared" si="42"/>
        <v>0</v>
      </c>
      <c r="S129" s="4" t="str">
        <f t="shared" si="24"/>
        <v/>
      </c>
      <c r="T129" s="4">
        <f t="shared" si="43"/>
        <v>0</v>
      </c>
      <c r="V129" s="17"/>
      <c r="W129" s="18"/>
      <c r="X129" s="5">
        <f t="shared" si="26"/>
        <v>0</v>
      </c>
      <c r="Y129" s="5">
        <f t="shared" si="27"/>
        <v>0</v>
      </c>
      <c r="Z129" s="5">
        <f t="shared" si="28"/>
        <v>0</v>
      </c>
      <c r="AB129" s="23">
        <f t="shared" si="29"/>
        <v>0</v>
      </c>
      <c r="AC129" s="23">
        <f t="shared" si="30"/>
        <v>0</v>
      </c>
      <c r="AD129" s="23">
        <v>0</v>
      </c>
      <c r="AE129" s="23">
        <f t="shared" si="32"/>
        <v>0</v>
      </c>
      <c r="AF129" s="24">
        <f t="shared" si="33"/>
        <v>0</v>
      </c>
      <c r="AG129" s="23">
        <f t="shared" si="34"/>
        <v>0</v>
      </c>
      <c r="AH129" s="23">
        <f t="shared" si="38"/>
        <v>1</v>
      </c>
      <c r="AI129" s="24">
        <f t="shared" si="39"/>
        <v>0</v>
      </c>
      <c r="AJ129" s="25">
        <f t="shared" si="40"/>
        <v>0</v>
      </c>
      <c r="AK129" s="26">
        <f t="shared" si="35"/>
        <v>2</v>
      </c>
      <c r="AL129" s="23">
        <f t="shared" si="36"/>
        <v>0</v>
      </c>
    </row>
    <row r="130" spans="1:38" ht="19.5" customHeight="1" x14ac:dyDescent="0.25">
      <c r="A130" s="12">
        <v>116</v>
      </c>
      <c r="B130" s="12"/>
      <c r="C130" s="12"/>
      <c r="D130" s="13"/>
      <c r="E130" s="13"/>
      <c r="F130" s="13"/>
      <c r="G130" s="13"/>
      <c r="H130" s="12"/>
      <c r="I130" s="14"/>
      <c r="J130" s="14" t="str">
        <f t="shared" si="37"/>
        <v/>
      </c>
      <c r="K130" s="15"/>
      <c r="L130" s="15"/>
      <c r="M130" s="14"/>
      <c r="N130" s="5"/>
      <c r="O130" s="16">
        <v>2</v>
      </c>
      <c r="P130" s="4">
        <f t="shared" si="41"/>
        <v>5</v>
      </c>
      <c r="R130" s="4">
        <f t="shared" si="42"/>
        <v>0</v>
      </c>
      <c r="S130" s="4" t="str">
        <f t="shared" si="24"/>
        <v/>
      </c>
      <c r="T130" s="4">
        <f t="shared" si="43"/>
        <v>0</v>
      </c>
      <c r="V130" s="17"/>
      <c r="W130" s="18"/>
      <c r="X130" s="5">
        <f t="shared" si="26"/>
        <v>0</v>
      </c>
      <c r="Y130" s="5">
        <f t="shared" si="27"/>
        <v>0</v>
      </c>
      <c r="Z130" s="5">
        <f t="shared" si="28"/>
        <v>0</v>
      </c>
      <c r="AB130" s="23">
        <f t="shared" si="29"/>
        <v>0</v>
      </c>
      <c r="AC130" s="23">
        <f t="shared" si="30"/>
        <v>0</v>
      </c>
      <c r="AD130" s="23">
        <v>0</v>
      </c>
      <c r="AE130" s="23">
        <f t="shared" si="32"/>
        <v>0</v>
      </c>
      <c r="AF130" s="24">
        <f t="shared" si="33"/>
        <v>0</v>
      </c>
      <c r="AG130" s="23">
        <f t="shared" si="34"/>
        <v>0</v>
      </c>
      <c r="AH130" s="23">
        <f t="shared" si="38"/>
        <v>1</v>
      </c>
      <c r="AI130" s="24">
        <f t="shared" si="39"/>
        <v>0</v>
      </c>
      <c r="AJ130" s="25">
        <f t="shared" si="40"/>
        <v>0</v>
      </c>
      <c r="AK130" s="26">
        <f t="shared" si="35"/>
        <v>2</v>
      </c>
      <c r="AL130" s="23">
        <f t="shared" si="36"/>
        <v>0</v>
      </c>
    </row>
    <row r="131" spans="1:38" ht="19.5" customHeight="1" x14ac:dyDescent="0.25">
      <c r="A131" s="12">
        <v>117</v>
      </c>
      <c r="B131" s="12"/>
      <c r="C131" s="12"/>
      <c r="D131" s="13"/>
      <c r="E131" s="13"/>
      <c r="F131" s="13"/>
      <c r="G131" s="13"/>
      <c r="H131" s="12"/>
      <c r="I131" s="14"/>
      <c r="J131" s="14" t="str">
        <f t="shared" si="37"/>
        <v/>
      </c>
      <c r="K131" s="15"/>
      <c r="L131" s="15"/>
      <c r="M131" s="14"/>
      <c r="N131" s="5"/>
      <c r="O131" s="16">
        <v>2</v>
      </c>
      <c r="P131" s="4">
        <f t="shared" si="41"/>
        <v>5</v>
      </c>
      <c r="R131" s="4">
        <f t="shared" si="42"/>
        <v>0</v>
      </c>
      <c r="S131" s="4" t="str">
        <f t="shared" si="24"/>
        <v/>
      </c>
      <c r="T131" s="4">
        <f t="shared" si="43"/>
        <v>0</v>
      </c>
      <c r="V131" s="17"/>
      <c r="W131" s="18"/>
      <c r="X131" s="5">
        <f t="shared" si="26"/>
        <v>0</v>
      </c>
      <c r="Y131" s="5">
        <f t="shared" si="27"/>
        <v>0</v>
      </c>
      <c r="Z131" s="5">
        <f t="shared" si="28"/>
        <v>0</v>
      </c>
      <c r="AB131" s="23">
        <f t="shared" si="29"/>
        <v>0</v>
      </c>
      <c r="AC131" s="23">
        <f t="shared" si="30"/>
        <v>0</v>
      </c>
      <c r="AD131" s="23">
        <v>0</v>
      </c>
      <c r="AE131" s="23">
        <f t="shared" si="32"/>
        <v>0</v>
      </c>
      <c r="AF131" s="24">
        <f t="shared" si="33"/>
        <v>0</v>
      </c>
      <c r="AG131" s="23">
        <f t="shared" si="34"/>
        <v>0</v>
      </c>
      <c r="AH131" s="23">
        <f t="shared" si="38"/>
        <v>1</v>
      </c>
      <c r="AI131" s="24">
        <f t="shared" si="39"/>
        <v>0</v>
      </c>
      <c r="AJ131" s="25">
        <f t="shared" si="40"/>
        <v>0</v>
      </c>
      <c r="AK131" s="26">
        <f t="shared" si="35"/>
        <v>2</v>
      </c>
      <c r="AL131" s="23">
        <f t="shared" si="36"/>
        <v>0</v>
      </c>
    </row>
    <row r="132" spans="1:38" ht="19.5" customHeight="1" x14ac:dyDescent="0.25">
      <c r="A132" s="12">
        <v>118</v>
      </c>
      <c r="B132" s="12"/>
      <c r="C132" s="12"/>
      <c r="D132" s="13"/>
      <c r="E132" s="13"/>
      <c r="F132" s="13"/>
      <c r="G132" s="13"/>
      <c r="H132" s="12"/>
      <c r="I132" s="14"/>
      <c r="J132" s="14" t="str">
        <f t="shared" si="37"/>
        <v/>
      </c>
      <c r="K132" s="15"/>
      <c r="L132" s="15"/>
      <c r="M132" s="14"/>
      <c r="N132" s="5"/>
      <c r="O132" s="16">
        <v>2</v>
      </c>
      <c r="P132" s="4">
        <f t="shared" si="41"/>
        <v>5</v>
      </c>
      <c r="R132" s="4">
        <f t="shared" si="42"/>
        <v>0</v>
      </c>
      <c r="S132" s="4" t="str">
        <f t="shared" si="24"/>
        <v/>
      </c>
      <c r="T132" s="4">
        <f t="shared" si="43"/>
        <v>0</v>
      </c>
      <c r="V132" s="17"/>
      <c r="W132" s="18"/>
      <c r="X132" s="5">
        <f t="shared" si="26"/>
        <v>0</v>
      </c>
      <c r="Y132" s="5">
        <f t="shared" si="27"/>
        <v>0</v>
      </c>
      <c r="Z132" s="5">
        <f t="shared" si="28"/>
        <v>0</v>
      </c>
      <c r="AB132" s="23">
        <f t="shared" si="29"/>
        <v>0</v>
      </c>
      <c r="AC132" s="23">
        <f t="shared" si="30"/>
        <v>0</v>
      </c>
      <c r="AD132" s="23">
        <v>0</v>
      </c>
      <c r="AE132" s="23">
        <f t="shared" si="32"/>
        <v>0</v>
      </c>
      <c r="AF132" s="24">
        <f t="shared" si="33"/>
        <v>0</v>
      </c>
      <c r="AG132" s="23">
        <f t="shared" si="34"/>
        <v>0</v>
      </c>
      <c r="AH132" s="23">
        <f t="shared" si="38"/>
        <v>1</v>
      </c>
      <c r="AI132" s="24">
        <f t="shared" si="39"/>
        <v>0</v>
      </c>
      <c r="AJ132" s="25">
        <f t="shared" si="40"/>
        <v>0</v>
      </c>
      <c r="AK132" s="26">
        <f t="shared" si="35"/>
        <v>2</v>
      </c>
      <c r="AL132" s="23">
        <f t="shared" si="36"/>
        <v>0</v>
      </c>
    </row>
    <row r="133" spans="1:38" ht="19.5" customHeight="1" x14ac:dyDescent="0.25">
      <c r="A133" s="12">
        <v>119</v>
      </c>
      <c r="B133" s="12"/>
      <c r="C133" s="12"/>
      <c r="D133" s="13"/>
      <c r="E133" s="13"/>
      <c r="F133" s="13"/>
      <c r="G133" s="13"/>
      <c r="H133" s="12"/>
      <c r="I133" s="14"/>
      <c r="J133" s="14" t="str">
        <f t="shared" si="37"/>
        <v/>
      </c>
      <c r="K133" s="15"/>
      <c r="L133" s="15"/>
      <c r="M133" s="14"/>
      <c r="N133" s="5"/>
      <c r="O133" s="16">
        <v>2</v>
      </c>
      <c r="P133" s="4">
        <f t="shared" si="41"/>
        <v>5</v>
      </c>
      <c r="R133" s="4">
        <f t="shared" si="42"/>
        <v>0</v>
      </c>
      <c r="S133" s="4" t="str">
        <f t="shared" si="24"/>
        <v/>
      </c>
      <c r="T133" s="4">
        <f t="shared" si="43"/>
        <v>0</v>
      </c>
      <c r="V133" s="17"/>
      <c r="W133" s="18"/>
      <c r="X133" s="5">
        <f t="shared" si="26"/>
        <v>0</v>
      </c>
      <c r="Y133" s="5">
        <f t="shared" si="27"/>
        <v>0</v>
      </c>
      <c r="Z133" s="5">
        <f t="shared" si="28"/>
        <v>0</v>
      </c>
      <c r="AB133" s="23">
        <f t="shared" si="29"/>
        <v>0</v>
      </c>
      <c r="AC133" s="23">
        <f t="shared" si="30"/>
        <v>0</v>
      </c>
      <c r="AD133" s="23">
        <v>0</v>
      </c>
      <c r="AE133" s="23">
        <f t="shared" si="32"/>
        <v>0</v>
      </c>
      <c r="AF133" s="24">
        <f t="shared" si="33"/>
        <v>0</v>
      </c>
      <c r="AG133" s="23">
        <f t="shared" si="34"/>
        <v>0</v>
      </c>
      <c r="AH133" s="23">
        <f t="shared" si="38"/>
        <v>1</v>
      </c>
      <c r="AI133" s="24">
        <f t="shared" si="39"/>
        <v>0</v>
      </c>
      <c r="AJ133" s="25">
        <f t="shared" si="40"/>
        <v>0</v>
      </c>
      <c r="AK133" s="26">
        <f t="shared" si="35"/>
        <v>2</v>
      </c>
      <c r="AL133" s="23">
        <f t="shared" si="36"/>
        <v>0</v>
      </c>
    </row>
    <row r="134" spans="1:38" ht="19.5" customHeight="1" x14ac:dyDescent="0.25">
      <c r="A134" s="12">
        <v>120</v>
      </c>
      <c r="B134" s="12"/>
      <c r="C134" s="12"/>
      <c r="D134" s="13"/>
      <c r="E134" s="13"/>
      <c r="F134" s="13"/>
      <c r="G134" s="13"/>
      <c r="H134" s="12"/>
      <c r="I134" s="14"/>
      <c r="J134" s="14" t="str">
        <f t="shared" si="37"/>
        <v/>
      </c>
      <c r="K134" s="15"/>
      <c r="L134" s="15"/>
      <c r="M134" s="14"/>
      <c r="N134" s="5"/>
      <c r="O134" s="16">
        <v>2</v>
      </c>
      <c r="P134" s="4">
        <f t="shared" si="41"/>
        <v>5</v>
      </c>
      <c r="R134" s="4">
        <f t="shared" si="42"/>
        <v>0</v>
      </c>
      <c r="S134" s="4" t="str">
        <f t="shared" si="24"/>
        <v/>
      </c>
      <c r="T134" s="4">
        <f t="shared" si="43"/>
        <v>0</v>
      </c>
      <c r="V134" s="17"/>
      <c r="W134" s="18"/>
      <c r="X134" s="5">
        <f t="shared" si="26"/>
        <v>0</v>
      </c>
      <c r="Y134" s="5">
        <f t="shared" si="27"/>
        <v>0</v>
      </c>
      <c r="Z134" s="5">
        <f t="shared" si="28"/>
        <v>0</v>
      </c>
      <c r="AB134" s="23">
        <f t="shared" si="29"/>
        <v>0</v>
      </c>
      <c r="AC134" s="23">
        <f t="shared" si="30"/>
        <v>0</v>
      </c>
      <c r="AD134" s="23">
        <v>0</v>
      </c>
      <c r="AE134" s="23">
        <f t="shared" si="32"/>
        <v>0</v>
      </c>
      <c r="AF134" s="24">
        <f t="shared" si="33"/>
        <v>0</v>
      </c>
      <c r="AG134" s="23">
        <f t="shared" si="34"/>
        <v>0</v>
      </c>
      <c r="AH134" s="23">
        <f t="shared" si="38"/>
        <v>1</v>
      </c>
      <c r="AI134" s="24">
        <f t="shared" si="39"/>
        <v>0</v>
      </c>
      <c r="AJ134" s="25">
        <f t="shared" si="40"/>
        <v>0</v>
      </c>
      <c r="AK134" s="26">
        <f t="shared" si="35"/>
        <v>2</v>
      </c>
      <c r="AL134" s="23">
        <f t="shared" si="36"/>
        <v>0</v>
      </c>
    </row>
    <row r="135" spans="1:38" ht="19.5" customHeight="1" thickBot="1" x14ac:dyDescent="0.3">
      <c r="A135" s="12">
        <v>121</v>
      </c>
      <c r="B135" s="12"/>
      <c r="C135" s="12"/>
      <c r="D135" s="13"/>
      <c r="E135" s="13"/>
      <c r="F135" s="13"/>
      <c r="G135" s="13"/>
      <c r="H135" s="12"/>
      <c r="I135" s="14"/>
      <c r="J135" s="14" t="str">
        <f t="shared" si="37"/>
        <v/>
      </c>
      <c r="K135" s="15"/>
      <c r="L135" s="15"/>
      <c r="M135" s="14"/>
      <c r="N135" s="5"/>
      <c r="O135" s="16">
        <v>2</v>
      </c>
      <c r="P135" s="4">
        <f t="shared" si="41"/>
        <v>5</v>
      </c>
      <c r="R135" s="4">
        <f t="shared" si="42"/>
        <v>0</v>
      </c>
      <c r="S135" s="4" t="str">
        <f t="shared" si="24"/>
        <v/>
      </c>
      <c r="T135" s="4">
        <f t="shared" si="43"/>
        <v>0</v>
      </c>
      <c r="V135" s="17"/>
      <c r="W135" s="18"/>
      <c r="X135" s="5">
        <f t="shared" si="26"/>
        <v>0</v>
      </c>
      <c r="Y135" s="5">
        <f t="shared" si="27"/>
        <v>0</v>
      </c>
      <c r="Z135" s="5">
        <f t="shared" si="28"/>
        <v>0</v>
      </c>
      <c r="AB135" s="23">
        <f t="shared" si="29"/>
        <v>0</v>
      </c>
      <c r="AC135" s="23">
        <f t="shared" si="30"/>
        <v>0</v>
      </c>
      <c r="AD135" s="23">
        <v>0</v>
      </c>
      <c r="AE135" s="23">
        <f t="shared" si="32"/>
        <v>0</v>
      </c>
      <c r="AF135" s="24">
        <f t="shared" si="33"/>
        <v>0</v>
      </c>
      <c r="AG135" s="23">
        <f t="shared" si="34"/>
        <v>0</v>
      </c>
      <c r="AH135" s="23">
        <f t="shared" si="38"/>
        <v>1</v>
      </c>
      <c r="AI135" s="24">
        <f t="shared" si="39"/>
        <v>0</v>
      </c>
      <c r="AJ135" s="25">
        <f t="shared" si="40"/>
        <v>0</v>
      </c>
      <c r="AK135" s="26">
        <f t="shared" si="35"/>
        <v>2</v>
      </c>
      <c r="AL135" s="23">
        <f t="shared" si="36"/>
        <v>0</v>
      </c>
    </row>
    <row r="136" spans="1:38" s="5" customFormat="1" ht="19.5" customHeight="1" thickTop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O136" s="4"/>
      <c r="P136" s="4"/>
      <c r="Q136" s="4"/>
      <c r="R136" s="4"/>
      <c r="S136" s="4"/>
      <c r="T136" s="4"/>
      <c r="U136" s="4"/>
      <c r="V136" s="4"/>
      <c r="W136" s="4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</row>
    <row r="137" spans="1:38" s="5" customFormat="1" ht="19.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O137" s="4"/>
      <c r="P137" s="4"/>
      <c r="Q137" s="4"/>
      <c r="R137" s="4"/>
      <c r="S137" s="4"/>
      <c r="T137" s="4"/>
      <c r="U137" s="4"/>
      <c r="V137" s="4"/>
      <c r="W137" s="4"/>
      <c r="AC137" s="5">
        <f>SUM(AC15:AC136)</f>
        <v>114</v>
      </c>
      <c r="AD137" s="5">
        <f>SUM(AD15:AD136)</f>
        <v>114</v>
      </c>
    </row>
    <row r="138" spans="1:38" s="5" customFormat="1" x14ac:dyDescent="0.25">
      <c r="A138" s="4"/>
      <c r="B138" s="3"/>
      <c r="C138" s="50"/>
      <c r="D138" s="51"/>
      <c r="E138" s="51"/>
      <c r="F138" s="51"/>
      <c r="G138" s="51"/>
      <c r="H138" s="51"/>
      <c r="I138" s="51"/>
      <c r="J138" s="51"/>
      <c r="O138" s="4"/>
      <c r="P138" s="4"/>
      <c r="Q138" s="4"/>
      <c r="R138" s="4"/>
      <c r="S138" s="4"/>
      <c r="T138" s="4"/>
      <c r="U138" s="4"/>
      <c r="V138" s="4"/>
      <c r="W138" s="4"/>
    </row>
    <row r="139" spans="1:38" s="5" customFormat="1" x14ac:dyDescent="0.25">
      <c r="A139" s="4"/>
      <c r="B139" s="18"/>
      <c r="C139" s="4"/>
      <c r="D139" s="4"/>
      <c r="E139" s="4"/>
      <c r="F139" s="4"/>
      <c r="G139" s="4"/>
      <c r="H139" s="4"/>
      <c r="I139" s="4"/>
      <c r="J139" s="4"/>
      <c r="K139" s="4"/>
      <c r="L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</sheetData>
  <mergeCells count="23">
    <mergeCell ref="C1:D1"/>
    <mergeCell ref="V13:W13"/>
    <mergeCell ref="C3:D3"/>
    <mergeCell ref="C4:D4"/>
    <mergeCell ref="C5:D5"/>
    <mergeCell ref="C6:D6"/>
    <mergeCell ref="C7:D7"/>
    <mergeCell ref="C8:D8"/>
    <mergeCell ref="C9:D9"/>
    <mergeCell ref="F8:I8"/>
    <mergeCell ref="F9:I11"/>
    <mergeCell ref="X13:Z13"/>
    <mergeCell ref="C138:J138"/>
    <mergeCell ref="O2:Q2"/>
    <mergeCell ref="O3:P3"/>
    <mergeCell ref="O4:P4"/>
    <mergeCell ref="O5:P5"/>
    <mergeCell ref="O6:P6"/>
    <mergeCell ref="O7:P7"/>
    <mergeCell ref="O8:P8"/>
    <mergeCell ref="O9:P9"/>
    <mergeCell ref="O10:P10"/>
    <mergeCell ref="C2:D2"/>
  </mergeCells>
  <phoneticPr fontId="10" type="noConversion"/>
  <printOptions horizontalCentered="1"/>
  <pageMargins left="0.25" right="0.25" top="0.75" bottom="0.75" header="0.3" footer="0.3"/>
  <pageSetup scale="6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E283A-F2DC-4384-AA91-5452DB986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Track</vt:lpstr>
      <vt:lpstr>Track!Print_Area</vt:lpstr>
      <vt:lpstr>Track!Print_Titles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Ember Murphy</cp:lastModifiedBy>
  <cp:lastPrinted>2025-07-24T20:06:58Z</cp:lastPrinted>
  <dcterms:created xsi:type="dcterms:W3CDTF">2022-08-29T18:46:23Z</dcterms:created>
  <dcterms:modified xsi:type="dcterms:W3CDTF">2025-08-28T17:46:41Z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