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3 National Hospitality Supply, Inc/01. Quotes/Proposals/"/>
    </mc:Choice>
  </mc:AlternateContent>
  <xr:revisionPtr revIDLastSave="8" documentId="8_{1B4AB4CB-CD30-4F38-88F6-6A4BFD6DB3F6}" xr6:coauthVersionLast="47" xr6:coauthVersionMax="47" xr10:uidLastSave="{EDAFD98F-4F79-43A1-87EE-E77ADEA458C4}"/>
  <bookViews>
    <workbookView xWindow="28680" yWindow="-120" windowWidth="29040" windowHeight="15720" activeTab="1" xr2:uid="{00000000-000D-0000-FFFF-FFFF00000000}"/>
  </bookViews>
  <sheets>
    <sheet name="Bid Form" sheetId="13" r:id="rId1"/>
    <sheet name="SOV No Tax" sheetId="35" r:id="rId2"/>
    <sheet name="SOV No Tax with Fascia " sheetId="36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3" l="1"/>
  <c r="I9" i="13"/>
  <c r="J32" i="13"/>
  <c r="P16" i="36"/>
  <c r="M16" i="36"/>
  <c r="H16" i="36"/>
  <c r="J16" i="36" s="1"/>
  <c r="P15" i="36"/>
  <c r="M15" i="36"/>
  <c r="H15" i="36"/>
  <c r="J15" i="36" s="1"/>
  <c r="R14" i="36"/>
  <c r="P14" i="36"/>
  <c r="M14" i="36"/>
  <c r="R12" i="36"/>
  <c r="P12" i="36"/>
  <c r="M12" i="36"/>
  <c r="G12" i="36" s="1"/>
  <c r="H12" i="36" s="1"/>
  <c r="A1" i="36"/>
  <c r="P16" i="35"/>
  <c r="M16" i="35"/>
  <c r="H16" i="35"/>
  <c r="J16" i="35" s="1"/>
  <c r="P15" i="35"/>
  <c r="M15" i="35"/>
  <c r="H15" i="35"/>
  <c r="J15" i="35" s="1"/>
  <c r="R14" i="35"/>
  <c r="P14" i="35"/>
  <c r="M14" i="35"/>
  <c r="R12" i="35"/>
  <c r="P12" i="35"/>
  <c r="M12" i="35"/>
  <c r="G12" i="35" s="1"/>
  <c r="H12" i="35" s="1"/>
  <c r="A1" i="35"/>
  <c r="N1" i="36" l="1"/>
  <c r="O2" i="36" s="1"/>
  <c r="O4" i="36" s="1"/>
  <c r="O3" i="36"/>
  <c r="I12" i="36"/>
  <c r="J12" i="36"/>
  <c r="J17" i="36" s="1"/>
  <c r="Q7" i="36"/>
  <c r="R11" i="36"/>
  <c r="R11" i="35"/>
  <c r="N1" i="35"/>
  <c r="O2" i="35" s="1"/>
  <c r="O3" i="35"/>
  <c r="O4" i="35" s="1"/>
  <c r="Q7" i="35"/>
  <c r="I12" i="35"/>
  <c r="J12" i="35" s="1"/>
  <c r="T11" i="36" l="1"/>
  <c r="S11" i="36"/>
  <c r="J17" i="35"/>
  <c r="J25" i="13" s="1"/>
  <c r="S11" i="35"/>
  <c r="T11" i="35"/>
  <c r="I11" i="13" l="1"/>
</calcChain>
</file>

<file path=xl/sharedStrings.xml><?xml version="1.0" encoding="utf-8"?>
<sst xmlns="http://schemas.openxmlformats.org/spreadsheetml/2006/main" count="278" uniqueCount="194">
  <si>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</si>
  <si>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</si>
  <si>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</si>
  <si>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</si>
  <si>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</si>
  <si>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</si>
  <si>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</si>
  <si>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</si>
  <si>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</si>
  <si>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</si>
  <si>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</si>
  <si>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</si>
  <si>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</si>
  <si>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</si>
  <si>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</si>
  <si>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</si>
  <si>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</si>
  <si>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</si>
  <si>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</si>
  <si>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</si>
  <si>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</si>
  <si>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</si>
  <si>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</si>
  <si>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</si>
  <si>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</si>
  <si>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</si>
  <si>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</si>
  <si>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</si>
  <si>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</si>
  <si>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</si>
  <si>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</si>
  <si>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</si>
  <si>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</si>
  <si>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</si>
  <si>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</si>
  <si>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</si>
  <si>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</si>
  <si>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</si>
  <si>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</si>
  <si>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</si>
  <si>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</si>
  <si>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</si>
  <si>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</si>
  <si>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</si>
  <si>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</si>
  <si>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</si>
  <si>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</si>
  <si>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</si>
  <si>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</si>
  <si>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</si>
  <si>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</si>
  <si>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</si>
  <si>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</si>
  <si>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</si>
  <si>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</si>
  <si>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</si>
  <si>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</si>
  <si>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</si>
  <si>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</si>
  <si>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</si>
  <si>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</si>
  <si>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</si>
  <si>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</si>
  <si>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</si>
  <si>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</si>
  <si>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</si>
  <si>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</si>
  <si>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</si>
  <si>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</si>
  <si>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</si>
  <si>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</si>
  <si>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</si>
  <si>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</si>
  <si>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</si>
  <si>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</si>
  <si>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</si>
  <si>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</si>
  <si>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</si>
  <si>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</si>
  <si>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</si>
  <si>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</si>
  <si>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</si>
  <si>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</si>
  <si>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</si>
  <si>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</si>
  <si>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</si>
  <si>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</si>
  <si>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</si>
  <si>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</si>
  <si>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</si>
  <si>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</si>
  <si>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</si>
  <si>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</si>
  <si>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</si>
  <si>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</si>
  <si>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</si>
  <si>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</si>
  <si>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</si>
  <si>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</si>
  <si>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</si>
  <si>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</si>
  <si>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</si>
  <si>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</si>
  <si>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</si>
  <si>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</si>
  <si>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</si>
  <si>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</si>
  <si>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</si>
  <si>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</si>
  <si>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</si>
  <si>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</si>
  <si>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</si>
  <si>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</si>
  <si>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</si>
  <si>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</si>
  <si>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</si>
  <si>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</si>
  <si>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</si>
  <si>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</si>
  <si>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</si>
  <si>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</si>
  <si>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</si>
  <si>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</si>
  <si>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</si>
  <si>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</si>
  <si>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</si>
  <si>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</si>
  <si>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</si>
  <si>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</si>
  <si>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</si>
  <si>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</si>
  <si>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</si>
  <si>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</si>
  <si>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</si>
  <si>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</si>
  <si>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</si>
  <si>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</si>
  <si>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</si>
  <si>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</si>
  <si>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</si>
  <si>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</si>
  <si>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</si>
  <si>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</si>
  <si>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</si>
  <si>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</si>
  <si>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</si>
  <si>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</si>
  <si>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</si>
  <si>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</si>
  <si>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</si>
  <si>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</si>
  <si>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</si>
  <si>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</si>
  <si>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</si>
  <si>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</si>
  <si>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</si>
  <si>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</si>
  <si>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</si>
  <si>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</si>
  <si>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</si>
  <si>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</si>
  <si>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</si>
  <si>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</si>
  <si>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</si>
  <si>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</si>
  <si>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</si>
  <si>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</si>
  <si>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</si>
  <si>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</si>
  <si>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</si>
  <si>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</si>
  <si>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</si>
  <si>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</si>
  <si>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</si>
  <si>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</si>
  <si>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</si>
  <si>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</si>
  <si>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>Standard Cluch Controls with Stainless Steel Chain Loop</t>
  </si>
  <si>
    <t xml:space="preserve">Tullahoma TN </t>
  </si>
  <si>
    <r>
      <t>Delivery approximately</t>
    </r>
    <r>
      <rPr>
        <b/>
        <sz val="11"/>
        <rFont val="Garamond"/>
        <family val="1"/>
      </rPr>
      <t xml:space="preserve"> 4 weeks </t>
    </r>
    <r>
      <rPr>
        <sz val="11"/>
        <rFont val="Garamond"/>
        <family val="1"/>
      </rPr>
      <t>from receipt of purchase order, payment &amp; all field measurements</t>
    </r>
  </si>
  <si>
    <t>Fabric: Spectrum 5% Screen - Color: TBD               Fabric: Spectrum 0% Screen - Color: TBD</t>
  </si>
  <si>
    <t>RWP Dual Roller Shades (No Fascia)</t>
  </si>
  <si>
    <t>Note: Sales tax Not Included</t>
  </si>
  <si>
    <r>
      <t xml:space="preserve">RWP Dual Roller Shades </t>
    </r>
    <r>
      <rPr>
        <b/>
        <sz val="11"/>
        <rFont val="Garamond"/>
        <family val="1"/>
      </rPr>
      <t>(No Fascia)</t>
    </r>
  </si>
  <si>
    <t>RWP Dual Roller Shades (With Fascia)</t>
  </si>
  <si>
    <t>Option 1 - Manual Dual Roller Shades (NO FASCIA)</t>
  </si>
  <si>
    <t>Option 2 - Manual Dual Roller Shades (With FASCIA)</t>
  </si>
  <si>
    <t xml:space="preserve">Fascia Color: TBD     </t>
  </si>
  <si>
    <r>
      <t xml:space="preserve">RWP Dual Roller Shades </t>
    </r>
    <r>
      <rPr>
        <b/>
        <sz val="11"/>
        <rFont val="Garamond"/>
        <family val="1"/>
      </rPr>
      <t>(With 5" Fascia)</t>
    </r>
  </si>
  <si>
    <t>National Hospitality Supply, Inc</t>
  </si>
  <si>
    <t>25-143</t>
  </si>
  <si>
    <t xml:space="preserve">Estimate For: Dual Roller Shades with or without Fascia </t>
  </si>
  <si>
    <t xml:space="preserve">Fabric#1: Spectrum 0% Screen - Color: TBD     </t>
  </si>
  <si>
    <t xml:space="preserve">Fabric#2: Spectrum 5% Screen - Color: TBD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</si>
</sst>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44" fontId="5" fillId="0" borderId="10" xfId="1" applyFont="1" applyFill="1" applyBorder="1" applyAlignment="1">
      <alignment horizontal="center"/>
    </xf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30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165" fontId="7" fillId="4" borderId="15" xfId="3" applyNumberFormat="1" applyFont="1" applyFill="1" applyBorder="1"/>
    <xf numFmtId="44" fontId="7" fillId="4" borderId="11" xfId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44CA7A7-8FE4-4BCD-B1EF-A2D4DFA3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FA91A96-BA80-48F7-BA95-2E8F874D4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C1E2AD0-7620-40BC-AFEF-9CEE2168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2207FCD-E3F9-4FDF-BD39-2D910284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03CCF33-116E-4BEA-8356-766A168C3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F1D9848-8F5F-43CE-86E3-3A641BC1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C806DC1-5489-4AF6-B1EE-0BEE1F8E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C5D1DED-1F73-4854-94D0-19652954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1"/>
  <sheetViews>
    <sheetView topLeftCell="A30" zoomScale="110" zoomScaleNormal="110" workbookViewId="0">
      <selection activeCell="D37" sqref="D3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34</v>
      </c>
      <c r="I9" s="82" t="str">
        <f>'SOV No Tax'!F1</f>
        <v>25-143</v>
      </c>
      <c r="J9" s="82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35</v>
      </c>
      <c r="H11" s="7" t="s">
        <v>20</v>
      </c>
      <c r="I11" s="83">
        <f ca="1">TODAY()</f>
        <v>45848</v>
      </c>
    </row>
    <row r="12" spans="2:15">
      <c r="B12" s="1"/>
      <c r="H12" s="7"/>
    </row>
    <row r="13" spans="2:15">
      <c r="B13" s="1" t="s">
        <v>2</v>
      </c>
      <c r="D13" s="82" t="s">
        <v>49</v>
      </c>
      <c r="H13" s="7" t="s">
        <v>1</v>
      </c>
    </row>
    <row r="14" spans="2:15">
      <c r="B14" s="1"/>
      <c r="D14" s="2" t="s">
        <v>18</v>
      </c>
      <c r="H14" s="2" t="str">
        <f>'SOV No Tax'!F3</f>
        <v>National Hospitality Supply, Inc</v>
      </c>
    </row>
    <row r="15" spans="2:15">
      <c r="B15" s="1"/>
      <c r="D15" s="2" t="s">
        <v>19</v>
      </c>
      <c r="H15" s="4"/>
    </row>
    <row r="16" spans="2:15">
      <c r="B16" s="1"/>
    </row>
    <row r="17" spans="2:10">
      <c r="B17" s="7" t="s">
        <v>3</v>
      </c>
      <c r="D17" s="82" t="s">
        <v>169</v>
      </c>
      <c r="H17" s="1" t="s">
        <v>15</v>
      </c>
    </row>
    <row r="18" spans="2:10">
      <c r="D18" s="82" t="s">
        <v>170</v>
      </c>
      <c r="H18" s="2" t="s">
        <v>36</v>
      </c>
    </row>
    <row r="19" spans="2:10">
      <c r="D19" s="2" t="s">
        <v>14</v>
      </c>
    </row>
    <row r="20" spans="2:10" ht="15.75" thickBot="1">
      <c r="B20" s="14"/>
      <c r="C20" s="14"/>
      <c r="D20" s="119" t="s">
        <v>174</v>
      </c>
      <c r="E20" s="14"/>
      <c r="F20" s="14"/>
      <c r="G20" s="14"/>
      <c r="H20" s="14"/>
      <c r="I20" s="119"/>
      <c r="J20" s="14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 ht="15" customHeight="1">
      <c r="B22" s="128" t="s">
        <v>191</v>
      </c>
      <c r="C22" s="128"/>
      <c r="D22" s="128"/>
      <c r="E22" s="128"/>
      <c r="F22" s="128"/>
      <c r="G22" s="128"/>
      <c r="H22" s="128"/>
      <c r="I22" s="128"/>
      <c r="J22" s="126"/>
    </row>
    <row r="23" spans="2:10">
      <c r="B23" s="126"/>
      <c r="C23" s="126"/>
      <c r="D23" s="126"/>
      <c r="E23" s="126"/>
      <c r="F23" s="126"/>
      <c r="G23" s="126"/>
      <c r="H23" s="126"/>
      <c r="I23" s="126"/>
      <c r="J23" s="126"/>
    </row>
    <row r="24" spans="2:10">
      <c r="B24" s="9" t="s">
        <v>4</v>
      </c>
      <c r="C24" s="8"/>
      <c r="D24" s="124" t="s">
        <v>185</v>
      </c>
      <c r="E24" s="125"/>
      <c r="F24" s="8"/>
      <c r="H24" s="6"/>
      <c r="I24" s="5"/>
      <c r="J24" s="117" t="s">
        <v>6</v>
      </c>
    </row>
    <row r="25" spans="2:10">
      <c r="B25" s="8">
        <v>8</v>
      </c>
      <c r="C25" s="8" t="s">
        <v>5</v>
      </c>
      <c r="D25" s="84" t="s">
        <v>183</v>
      </c>
      <c r="E25" s="8"/>
      <c r="F25" s="8"/>
      <c r="G25" s="8"/>
      <c r="I25" s="20"/>
      <c r="J25" s="96">
        <f>'SOV No Tax'!J17</f>
        <v>2753.37</v>
      </c>
    </row>
    <row r="26" spans="2:10">
      <c r="D26" s="82" t="s">
        <v>192</v>
      </c>
      <c r="E26" s="8"/>
      <c r="F26" s="8"/>
      <c r="G26" s="8"/>
      <c r="I26" s="20"/>
      <c r="J26" s="21"/>
    </row>
    <row r="27" spans="2:10">
      <c r="D27" s="82" t="s">
        <v>193</v>
      </c>
      <c r="E27" s="8"/>
      <c r="F27" s="8"/>
      <c r="G27" s="8"/>
      <c r="I27" s="20"/>
      <c r="J27" s="21"/>
    </row>
    <row r="28" spans="2:10">
      <c r="D28" s="82" t="s">
        <v>177</v>
      </c>
      <c r="E28" s="8"/>
      <c r="F28" s="8"/>
      <c r="G28" s="8"/>
      <c r="I28" s="20"/>
      <c r="J28" s="21"/>
    </row>
    <row r="29" spans="2:10">
      <c r="D29" s="84" t="s">
        <v>182</v>
      </c>
      <c r="E29" s="8"/>
      <c r="F29" s="8"/>
      <c r="G29" s="8"/>
      <c r="H29" s="6"/>
      <c r="I29" s="5"/>
    </row>
    <row r="30" spans="2:10">
      <c r="D30" s="4"/>
      <c r="E30" s="8"/>
      <c r="F30" s="8"/>
      <c r="G30" s="8"/>
      <c r="H30" s="6"/>
      <c r="I30" s="5"/>
    </row>
    <row r="31" spans="2:10">
      <c r="B31" s="9" t="s">
        <v>4</v>
      </c>
      <c r="C31" s="8"/>
      <c r="D31" s="124" t="s">
        <v>186</v>
      </c>
      <c r="E31" s="125"/>
      <c r="F31" s="8"/>
      <c r="H31" s="6"/>
      <c r="I31" s="5"/>
      <c r="J31" s="117" t="s">
        <v>6</v>
      </c>
    </row>
    <row r="32" spans="2:10">
      <c r="B32" s="8">
        <v>8</v>
      </c>
      <c r="C32" s="8" t="s">
        <v>5</v>
      </c>
      <c r="D32" s="84" t="s">
        <v>188</v>
      </c>
      <c r="E32" s="8"/>
      <c r="F32" s="8"/>
      <c r="G32" s="8"/>
      <c r="I32" s="20"/>
      <c r="J32" s="96">
        <f>'SOV No Tax with Fascia '!J17</f>
        <v>2774.56</v>
      </c>
    </row>
    <row r="33" spans="1:21">
      <c r="D33" s="82" t="s">
        <v>187</v>
      </c>
      <c r="E33" s="8"/>
      <c r="F33" s="8"/>
      <c r="G33" s="8"/>
      <c r="I33" s="20"/>
      <c r="J33" s="21"/>
    </row>
    <row r="34" spans="1:21">
      <c r="D34" s="82" t="s">
        <v>192</v>
      </c>
      <c r="E34" s="8"/>
      <c r="F34" s="8"/>
      <c r="G34" s="8"/>
      <c r="I34" s="20"/>
      <c r="J34" s="21"/>
    </row>
    <row r="35" spans="1:21">
      <c r="D35" s="82" t="s">
        <v>193</v>
      </c>
      <c r="E35" s="8"/>
      <c r="F35" s="8"/>
      <c r="G35" s="8"/>
      <c r="I35" s="20"/>
      <c r="J35" s="21"/>
    </row>
    <row r="36" spans="1:21">
      <c r="D36" s="82" t="s">
        <v>177</v>
      </c>
      <c r="E36" s="8"/>
      <c r="F36" s="8"/>
      <c r="G36" s="8"/>
      <c r="I36" s="20"/>
      <c r="J36" s="21"/>
    </row>
    <row r="37" spans="1:21">
      <c r="D37" s="84" t="s">
        <v>182</v>
      </c>
      <c r="E37" s="8"/>
      <c r="F37" s="8"/>
      <c r="G37" s="8"/>
      <c r="H37" s="6"/>
      <c r="I37" s="5"/>
    </row>
    <row r="38" spans="1:21" ht="15.75" thickBot="1">
      <c r="B38" s="16"/>
      <c r="C38" s="15"/>
      <c r="D38" s="16"/>
      <c r="E38" s="15"/>
      <c r="F38" s="15"/>
      <c r="G38" s="15"/>
      <c r="H38" s="17"/>
      <c r="I38" s="18"/>
      <c r="J38" s="14"/>
    </row>
    <row r="39" spans="1:21" ht="15" customHeight="1" thickTop="1">
      <c r="A39" s="11"/>
      <c r="B39" s="1" t="s">
        <v>48</v>
      </c>
      <c r="K39" s="2"/>
      <c r="L39" s="2"/>
    </row>
    <row r="40" spans="1:21" ht="15" customHeight="1">
      <c r="A40" s="13"/>
      <c r="B40" s="12" t="s">
        <v>7</v>
      </c>
      <c r="C40" s="4" t="s">
        <v>8</v>
      </c>
      <c r="K40" s="2"/>
      <c r="L40" s="2"/>
      <c r="M40" s="12"/>
      <c r="N40" s="130"/>
      <c r="O40" s="130"/>
      <c r="P40" s="130"/>
      <c r="Q40" s="130"/>
      <c r="R40" s="130"/>
      <c r="S40" s="130"/>
      <c r="T40" s="130"/>
      <c r="U40" s="130"/>
    </row>
    <row r="41" spans="1:21" ht="15" customHeight="1">
      <c r="A41" s="13"/>
      <c r="B41" s="12"/>
      <c r="C41" s="84" t="s">
        <v>175</v>
      </c>
      <c r="K41" s="2"/>
      <c r="L41" s="2"/>
    </row>
    <row r="42" spans="1:21" ht="15" customHeight="1">
      <c r="A42" s="13"/>
      <c r="B42" s="12" t="s">
        <v>9</v>
      </c>
      <c r="C42" s="129" t="s">
        <v>179</v>
      </c>
      <c r="D42" s="130"/>
      <c r="E42" s="130"/>
      <c r="F42" s="130"/>
      <c r="G42" s="130"/>
      <c r="H42" s="130"/>
      <c r="I42" s="130"/>
      <c r="J42" s="130"/>
      <c r="K42" s="2"/>
      <c r="L42" s="2"/>
    </row>
    <row r="43" spans="1:21" ht="15" customHeight="1">
      <c r="A43" s="13"/>
      <c r="B43" s="12" t="s">
        <v>10</v>
      </c>
      <c r="C43" s="131" t="s">
        <v>21</v>
      </c>
      <c r="D43" s="130"/>
      <c r="E43" s="130"/>
      <c r="F43" s="130"/>
      <c r="G43" s="130"/>
      <c r="H43" s="130"/>
      <c r="I43" s="130"/>
      <c r="J43" s="130"/>
      <c r="K43" s="2"/>
      <c r="L43" s="2"/>
    </row>
    <row r="44" spans="1:21" ht="15" customHeight="1">
      <c r="A44" s="13"/>
      <c r="B44" s="12"/>
      <c r="C44" s="130"/>
      <c r="D44" s="130"/>
      <c r="E44" s="130"/>
      <c r="F44" s="130"/>
      <c r="G44" s="130"/>
      <c r="H44" s="130"/>
      <c r="I44" s="130"/>
      <c r="J44" s="130"/>
      <c r="K44" s="2"/>
      <c r="L44" s="2"/>
    </row>
    <row r="45" spans="1:21" ht="15" customHeight="1">
      <c r="A45" s="13"/>
      <c r="B45" s="12" t="s">
        <v>11</v>
      </c>
      <c r="C45" s="132" t="s">
        <v>176</v>
      </c>
      <c r="D45" s="133"/>
      <c r="E45" s="133"/>
      <c r="F45" s="133"/>
      <c r="G45" s="133"/>
      <c r="H45" s="133"/>
      <c r="I45" s="133"/>
      <c r="J45" s="133"/>
      <c r="K45" s="2"/>
      <c r="L45" s="2"/>
    </row>
    <row r="46" spans="1:21" ht="15" customHeight="1">
      <c r="A46" s="13"/>
      <c r="B46" s="12"/>
      <c r="C46" s="133"/>
      <c r="D46" s="133"/>
      <c r="E46" s="133"/>
      <c r="F46" s="133"/>
      <c r="G46" s="133"/>
      <c r="H46" s="133"/>
      <c r="I46" s="133"/>
      <c r="J46" s="133"/>
      <c r="K46" s="2"/>
      <c r="L46" s="2"/>
    </row>
    <row r="47" spans="1:21">
      <c r="A47" s="13"/>
      <c r="B47" s="12" t="s">
        <v>16</v>
      </c>
      <c r="C47" s="129" t="s">
        <v>50</v>
      </c>
      <c r="D47" s="130"/>
      <c r="E47" s="130"/>
      <c r="F47" s="130"/>
      <c r="G47" s="130"/>
      <c r="H47" s="130"/>
      <c r="I47" s="130"/>
      <c r="J47" s="130"/>
      <c r="K47" s="2"/>
      <c r="L47" s="2"/>
    </row>
    <row r="48" spans="1:21">
      <c r="A48" s="13"/>
      <c r="B48" s="12"/>
      <c r="C48" s="130"/>
      <c r="D48" s="130"/>
      <c r="E48" s="130"/>
      <c r="F48" s="130"/>
      <c r="G48" s="130"/>
      <c r="H48" s="130"/>
      <c r="I48" s="130"/>
      <c r="J48" s="130"/>
      <c r="K48" s="2"/>
      <c r="L48" s="2"/>
    </row>
    <row r="49" spans="1:12">
      <c r="A49" s="13"/>
      <c r="B49" s="12"/>
      <c r="K49" s="2"/>
      <c r="L49" s="2"/>
    </row>
    <row r="50" spans="1:12">
      <c r="A50" s="13"/>
      <c r="B50" s="4" t="s">
        <v>12</v>
      </c>
      <c r="K50" s="2"/>
      <c r="L50" s="2"/>
    </row>
    <row r="51" spans="1:12" ht="15" customHeight="1">
      <c r="A51" s="13"/>
      <c r="B51" s="8"/>
      <c r="K51" s="2"/>
      <c r="L51" s="2"/>
    </row>
    <row r="52" spans="1:12" ht="15" customHeight="1">
      <c r="A52" s="13"/>
      <c r="B52" s="84" t="s">
        <v>173</v>
      </c>
      <c r="K52" s="2"/>
      <c r="L52" s="2"/>
    </row>
    <row r="53" spans="1:12" ht="15" customHeight="1">
      <c r="A53" s="13"/>
      <c r="B53" s="1" t="s">
        <v>49</v>
      </c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  <row r="59" spans="1:12" ht="15" customHeight="1">
      <c r="A59" s="13"/>
      <c r="K59" s="2"/>
      <c r="L59" s="2"/>
    </row>
    <row r="60" spans="1:12" ht="15" customHeight="1">
      <c r="A60" s="13"/>
      <c r="K60" s="2"/>
      <c r="L60" s="2"/>
    </row>
    <row r="61" spans="1:12" ht="15" customHeight="1">
      <c r="A61" s="13"/>
      <c r="B61" s="12"/>
      <c r="K61" s="2"/>
      <c r="L61" s="2"/>
    </row>
  </sheetData>
  <mergeCells count="6">
    <mergeCell ref="B22:I22"/>
    <mergeCell ref="C47:J48"/>
    <mergeCell ref="N40:U40"/>
    <mergeCell ref="C43:J44"/>
    <mergeCell ref="C45:J46"/>
    <mergeCell ref="C42:J42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DF61-8A70-4080-9E30-780D24EC343F}">
  <dimension ref="A1:T189"/>
  <sheetViews>
    <sheetView tabSelected="1" view="pageBreakPreview" zoomScale="60" zoomScaleNormal="90" workbookViewId="0">
      <selection activeCell="A12" sqref="A12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4">
        <f ca="1">TODAY()</f>
        <v>45848</v>
      </c>
      <c r="B1" s="134"/>
      <c r="C1" s="134"/>
      <c r="D1" s="134"/>
      <c r="E1" s="23" t="s">
        <v>17</v>
      </c>
      <c r="F1" s="24" t="s">
        <v>190</v>
      </c>
      <c r="G1"/>
      <c r="M1" s="26" t="s">
        <v>26</v>
      </c>
      <c r="N1" s="58">
        <f>SUM(P12:P14)</f>
        <v>2340.36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59">
        <v>0.45</v>
      </c>
      <c r="O2" s="29">
        <f>SUM(N1/(1-N2))</f>
        <v>4255.2</v>
      </c>
      <c r="R2" s="68"/>
    </row>
    <row r="3" spans="1:20" s="31" customFormat="1" ht="25.15" customHeight="1" thickBot="1">
      <c r="A3" s="30" t="s">
        <v>49</v>
      </c>
      <c r="B3" s="30"/>
      <c r="C3" s="30"/>
      <c r="D3" s="23"/>
      <c r="E3" s="23" t="s">
        <v>1</v>
      </c>
      <c r="F3" s="127" t="s">
        <v>189</v>
      </c>
      <c r="G3" s="30"/>
      <c r="H3" s="23"/>
      <c r="I3" s="23"/>
      <c r="M3" s="26" t="s">
        <v>23</v>
      </c>
      <c r="N3" s="59">
        <v>9.5000000000000001E-2</v>
      </c>
      <c r="O3" s="32">
        <f>SUM(O2*N3)</f>
        <v>404.24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/>
      <c r="G4" s="30"/>
      <c r="H4" s="23"/>
      <c r="I4" s="23"/>
      <c r="M4" s="27"/>
      <c r="N4" s="27"/>
      <c r="O4" s="33">
        <f>SUM(O2:O3)</f>
        <v>4659.4399999999996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169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171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97" t="s">
        <v>172</v>
      </c>
      <c r="G7" s="23"/>
      <c r="H7" s="23"/>
      <c r="I7" s="23"/>
      <c r="P7" s="69" t="s">
        <v>44</v>
      </c>
      <c r="Q7" s="68">
        <f>SUM(H12:H16)</f>
        <v>2753.37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0" t="s">
        <v>45</v>
      </c>
      <c r="R9" s="71"/>
      <c r="S9" s="71"/>
      <c r="T9" s="72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1" t="s">
        <v>31</v>
      </c>
      <c r="J10" s="39" t="s">
        <v>29</v>
      </c>
      <c r="K10" s="40"/>
      <c r="L10"/>
      <c r="M10" s="41">
        <v>0.15</v>
      </c>
      <c r="Q10" s="73"/>
      <c r="R10" s="46" t="s">
        <v>41</v>
      </c>
      <c r="S10" s="46" t="s">
        <v>42</v>
      </c>
      <c r="T10" s="74" t="s">
        <v>43</v>
      </c>
    </row>
    <row r="11" spans="1:20" s="42" customFormat="1" ht="24.95" customHeight="1" thickBot="1">
      <c r="A11" s="80" t="s">
        <v>0</v>
      </c>
      <c r="B11" s="80" t="s">
        <v>47</v>
      </c>
      <c r="C11" s="80" t="s">
        <v>37</v>
      </c>
      <c r="D11" s="81" t="s">
        <v>38</v>
      </c>
      <c r="E11" s="81" t="s">
        <v>32</v>
      </c>
      <c r="F11" s="80" t="s">
        <v>33</v>
      </c>
      <c r="G11" s="80" t="s">
        <v>5</v>
      </c>
      <c r="H11" s="80" t="s">
        <v>6</v>
      </c>
      <c r="I11" s="92">
        <v>0</v>
      </c>
      <c r="J11" s="80" t="s">
        <v>6</v>
      </c>
      <c r="K11" s="40"/>
      <c r="L11" t="s">
        <v>25</v>
      </c>
      <c r="M11" t="s">
        <v>24</v>
      </c>
      <c r="P11" s="42" t="s">
        <v>40</v>
      </c>
      <c r="Q11" s="75"/>
      <c r="R11" s="76">
        <f>SUM(P12:P16)</f>
        <v>2340.36</v>
      </c>
      <c r="S11" s="76">
        <f>SUM(Q7-R11)</f>
        <v>413.01</v>
      </c>
      <c r="T11" s="79">
        <f>SUM(Q7-R11)/Q7</f>
        <v>0.15</v>
      </c>
    </row>
    <row r="12" spans="1:20" s="46" customFormat="1" ht="30" customHeight="1" thickTop="1">
      <c r="A12" s="139">
        <v>9</v>
      </c>
      <c r="B12" s="56"/>
      <c r="C12" s="56">
        <v>95.625</v>
      </c>
      <c r="D12" s="56">
        <v>60.625</v>
      </c>
      <c r="E12" s="120" t="s">
        <v>181</v>
      </c>
      <c r="F12" s="120" t="s">
        <v>180</v>
      </c>
      <c r="G12" s="77">
        <f>ROUNDUP(M12,2)</f>
        <v>305.93</v>
      </c>
      <c r="H12" s="77">
        <f t="shared" ref="H12" si="0">G12*A12</f>
        <v>2753.37</v>
      </c>
      <c r="I12" s="77">
        <f t="shared" ref="I12" si="1">SUM(H12*$I$11)</f>
        <v>0</v>
      </c>
      <c r="J12" s="138">
        <f t="shared" ref="J12" si="2">SUM(H12:I12)</f>
        <v>2753.37</v>
      </c>
      <c r="K12" s="44"/>
      <c r="L12" s="45">
        <v>260.04000000000002</v>
      </c>
      <c r="M12" s="60">
        <f t="shared" ref="M12:M14" si="3">SUM(L12/(1-$M$10))</f>
        <v>305.93</v>
      </c>
      <c r="P12" s="63">
        <f t="shared" ref="P12:P14" si="4">L12*A12</f>
        <v>2340.36</v>
      </c>
      <c r="R12" s="78">
        <f t="shared" ref="R12:R14" si="5">SUM(((C12*D12)/144)*A12)</f>
        <v>362.33</v>
      </c>
      <c r="S12" s="46" t="s">
        <v>46</v>
      </c>
    </row>
    <row r="13" spans="1:20" s="46" customFormat="1" ht="30" customHeight="1">
      <c r="A13" s="56"/>
      <c r="B13" s="118"/>
      <c r="C13" s="56"/>
      <c r="D13" s="56"/>
      <c r="E13" s="120"/>
      <c r="F13" s="120"/>
      <c r="G13" s="77"/>
      <c r="H13" s="77"/>
      <c r="I13" s="77"/>
      <c r="J13" s="77"/>
      <c r="K13" s="44"/>
      <c r="L13" s="45"/>
      <c r="M13" s="60"/>
      <c r="P13" s="63"/>
      <c r="R13" s="78"/>
    </row>
    <row r="14" spans="1:20" s="46" customFormat="1" ht="30" customHeight="1" thickBot="1">
      <c r="A14" s="121"/>
      <c r="B14" s="121"/>
      <c r="C14" s="121"/>
      <c r="D14" s="121"/>
      <c r="E14" s="122"/>
      <c r="F14" s="122"/>
      <c r="G14" s="123"/>
      <c r="H14" s="123"/>
      <c r="I14" s="123"/>
      <c r="J14" s="123"/>
      <c r="K14" s="44"/>
      <c r="L14" s="45"/>
      <c r="M14" s="60">
        <f t="shared" si="3"/>
        <v>0</v>
      </c>
      <c r="O14" s="62"/>
      <c r="P14" s="63">
        <f t="shared" si="4"/>
        <v>0</v>
      </c>
      <c r="R14" s="78">
        <f t="shared" si="5"/>
        <v>0</v>
      </c>
    </row>
    <row r="15" spans="1:20" s="46" customFormat="1" ht="30" customHeight="1">
      <c r="A15" s="56"/>
      <c r="B15" s="115"/>
      <c r="C15" s="115"/>
      <c r="D15" s="115"/>
      <c r="E15" s="43"/>
      <c r="F15" s="43"/>
      <c r="G15" s="77"/>
      <c r="H15" s="116">
        <f t="shared" ref="H15:H16" si="6">G15*A15</f>
        <v>0</v>
      </c>
      <c r="I15" s="77"/>
      <c r="J15" s="77">
        <f t="shared" ref="J15" si="7">SUM(H15:I15)</f>
        <v>0</v>
      </c>
      <c r="K15" s="44"/>
      <c r="L15" s="45"/>
      <c r="M15" s="60">
        <f>SUM(L15/(1-$N$15))</f>
        <v>0</v>
      </c>
      <c r="N15" s="41">
        <v>0.25</v>
      </c>
      <c r="O15" s="61"/>
      <c r="P15" s="63">
        <f>L15*A15</f>
        <v>0</v>
      </c>
      <c r="Q15" s="67"/>
      <c r="R15" s="86" t="s">
        <v>52</v>
      </c>
    </row>
    <row r="16" spans="1:20" s="46" customFormat="1" ht="30" customHeight="1" thickBot="1">
      <c r="A16" s="64">
        <v>1</v>
      </c>
      <c r="B16" s="64"/>
      <c r="C16" s="64"/>
      <c r="D16" s="64"/>
      <c r="E16" s="65" t="s">
        <v>39</v>
      </c>
      <c r="F16" s="65"/>
      <c r="G16" s="87"/>
      <c r="H16" s="77">
        <f t="shared" si="6"/>
        <v>0</v>
      </c>
      <c r="I16" s="66"/>
      <c r="J16" s="57">
        <f>SUM(H16:I16)</f>
        <v>0</v>
      </c>
      <c r="K16" s="44"/>
      <c r="L16" s="45"/>
      <c r="M16" s="60">
        <f>SUM(L16/(1-$N$15))</f>
        <v>0</v>
      </c>
      <c r="O16" s="47"/>
      <c r="P16" s="63">
        <f t="shared" ref="P16" si="8">L16*A16</f>
        <v>0</v>
      </c>
      <c r="Q16" s="48"/>
      <c r="R16" s="62" t="s">
        <v>51</v>
      </c>
    </row>
    <row r="17" spans="1:19" ht="40.15" customHeight="1" thickTop="1">
      <c r="A17" s="49"/>
      <c r="B17" s="50"/>
      <c r="C17" s="50"/>
      <c r="D17" s="50"/>
      <c r="E17" s="50"/>
      <c r="F17" s="50"/>
      <c r="G17" s="85"/>
      <c r="H17" s="50"/>
      <c r="I17" s="51"/>
      <c r="J17" s="137">
        <f>SUM(J12:J16)</f>
        <v>2753.37</v>
      </c>
      <c r="K17" s="10"/>
      <c r="L17" s="46"/>
      <c r="M17" s="46"/>
      <c r="N17" s="46"/>
      <c r="O17" s="47"/>
      <c r="P17" s="46"/>
      <c r="Q17" s="46"/>
      <c r="R17" s="46"/>
      <c r="S17" s="46"/>
    </row>
    <row r="18" spans="1:19" s="46" customFormat="1" ht="24.95" customHeight="1">
      <c r="A18" s="27"/>
      <c r="B18" s="27"/>
      <c r="C18" s="27"/>
      <c r="D18" s="27"/>
      <c r="E18" s="27"/>
      <c r="F18" s="27"/>
      <c r="G18" s="27"/>
      <c r="H18" s="27"/>
      <c r="I18" s="29"/>
      <c r="J18" s="44"/>
      <c r="K18" s="27"/>
    </row>
    <row r="19" spans="1:19" s="46" customFormat="1" ht="24.95" customHeight="1">
      <c r="A19" s="35"/>
      <c r="B19"/>
      <c r="C19"/>
      <c r="D19"/>
      <c r="E19" s="27"/>
      <c r="F19"/>
      <c r="G19"/>
      <c r="H19"/>
      <c r="I19" s="29"/>
      <c r="J19" s="44"/>
      <c r="K19" s="27"/>
    </row>
    <row r="20" spans="1:19" s="46" customFormat="1" ht="24.95" customHeight="1">
      <c r="A20" s="88" t="s">
        <v>53</v>
      </c>
      <c r="E20" s="27"/>
      <c r="I20" s="29"/>
      <c r="J20" s="44"/>
      <c r="K20" s="27"/>
    </row>
    <row r="21" spans="1:19" s="46" customFormat="1" ht="24.95" customHeight="1">
      <c r="A21" s="88" t="s">
        <v>54</v>
      </c>
      <c r="E21" s="27"/>
      <c r="I21" s="29"/>
      <c r="J21" s="44"/>
      <c r="K21" s="53"/>
    </row>
    <row r="22" spans="1:19" ht="24.95" customHeight="1">
      <c r="A22" s="93" t="s">
        <v>55</v>
      </c>
      <c r="B22" s="94"/>
      <c r="C22" s="94"/>
      <c r="D22" s="94"/>
      <c r="E22" s="95"/>
      <c r="F22" s="94"/>
      <c r="G22" s="46"/>
      <c r="H22" s="46"/>
      <c r="I22" s="29"/>
      <c r="J22" s="44"/>
      <c r="K22" s="10"/>
    </row>
    <row r="23" spans="1:19" ht="24.95" customHeight="1">
      <c r="A23" s="27"/>
      <c r="B23" s="46"/>
      <c r="C23" s="46"/>
      <c r="D23" s="46"/>
      <c r="E23" s="27"/>
      <c r="F23" s="46"/>
      <c r="G23" s="46"/>
      <c r="H23" s="46"/>
      <c r="I23" s="29"/>
      <c r="J23" s="44"/>
      <c r="K23" s="10"/>
    </row>
    <row r="24" spans="1:19" ht="24.95" customHeight="1">
      <c r="A24" s="27"/>
      <c r="B24" s="27"/>
      <c r="C24" s="27"/>
      <c r="D24" s="27"/>
      <c r="E24" s="27"/>
      <c r="F24"/>
      <c r="G24"/>
      <c r="H24"/>
      <c r="I24" s="29"/>
      <c r="J24" s="44"/>
      <c r="K24" s="10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27"/>
      <c r="B26" s="27"/>
      <c r="C26" s="27"/>
      <c r="D26" s="27"/>
      <c r="E26" s="27"/>
      <c r="F26" s="27"/>
      <c r="G26" s="27"/>
      <c r="H26" s="27"/>
      <c r="I26" s="29"/>
      <c r="J26" s="44"/>
      <c r="K26" s="27"/>
    </row>
    <row r="27" spans="1:19" ht="24.95" customHeight="1">
      <c r="A27" s="27"/>
      <c r="B27" s="27"/>
      <c r="C27" s="27"/>
      <c r="D27" s="27"/>
      <c r="E27" s="27"/>
      <c r="F27" s="27"/>
      <c r="G27" s="27"/>
      <c r="H27" s="27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10"/>
    </row>
    <row r="29" spans="1:19" s="46" customFormat="1" ht="24.95" customHeight="1">
      <c r="A29" s="36"/>
      <c r="B29" s="36"/>
      <c r="C29" s="36"/>
      <c r="D29" s="27"/>
      <c r="E29" s="27"/>
      <c r="F29" s="27"/>
      <c r="G29" s="27"/>
      <c r="H29" s="27"/>
      <c r="I29" s="29"/>
      <c r="J29" s="44"/>
      <c r="K29" s="53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s="46" customFormat="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27"/>
    </row>
    <row r="35" spans="1:11" s="46" customFormat="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53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27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ht="24.95" customHeight="1">
      <c r="A43" s="36"/>
      <c r="B43" s="36"/>
      <c r="C43" s="36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54"/>
      <c r="J44" s="55"/>
      <c r="K44" s="10"/>
    </row>
    <row r="45" spans="1:11" ht="20.100000000000001" customHeight="1">
      <c r="A45" s="27"/>
      <c r="B45" s="27"/>
      <c r="C45" s="27"/>
      <c r="D45" s="27"/>
      <c r="E45" s="27"/>
      <c r="F45" s="27"/>
      <c r="G45" s="27"/>
      <c r="H45" s="27"/>
      <c r="I45" s="27"/>
      <c r="J45" s="10"/>
      <c r="K45" s="10"/>
    </row>
    <row r="46" spans="1:11" ht="20.100000000000001" customHeight="1">
      <c r="A46" s="27"/>
      <c r="B46" s="27"/>
      <c r="C46" s="27"/>
      <c r="D46" s="27"/>
      <c r="E46" s="27"/>
      <c r="F46" s="27"/>
      <c r="G46" s="27"/>
      <c r="H46" s="27"/>
      <c r="I46" s="27"/>
      <c r="J46" s="10"/>
      <c r="K46" s="10"/>
    </row>
    <row r="47" spans="1:11" ht="20.100000000000001" customHeight="1">
      <c r="A47" s="27"/>
      <c r="B47" s="27"/>
      <c r="C47" s="27"/>
      <c r="D47" s="27"/>
      <c r="E47" s="27"/>
      <c r="F47" s="27"/>
      <c r="G47" s="27"/>
      <c r="H47" s="27"/>
      <c r="I47" s="27"/>
      <c r="J47" s="10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</row>
  </sheetData>
  <mergeCells count="1">
    <mergeCell ref="A1:D1"/>
  </mergeCells>
  <hyperlinks>
    <hyperlink ref="F7" r:id="rId1" xr:uid="{220B2E50-E128-46D9-B188-79B50F7023F6}"/>
  </hyperlinks>
  <pageMargins left="0.7" right="0.7" top="0.75" bottom="0.75" header="0.3" footer="0.3"/>
  <pageSetup scale="58" orientation="landscape" horizontalDpi="1200" verticalDpi="1200" r:id="rId2"/>
  <colBreaks count="1" manualBreakCount="1">
    <brk id="10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64DB-4489-406F-954B-D9E2CCE061CA}">
  <dimension ref="A1:T189"/>
  <sheetViews>
    <sheetView zoomScale="90" zoomScaleNormal="90" workbookViewId="0">
      <selection activeCell="F3" sqref="F3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4">
        <f ca="1">TODAY()</f>
        <v>45848</v>
      </c>
      <c r="B1" s="134"/>
      <c r="C1" s="134"/>
      <c r="D1" s="134"/>
      <c r="E1" s="23" t="s">
        <v>17</v>
      </c>
      <c r="F1" s="24" t="s">
        <v>190</v>
      </c>
      <c r="G1"/>
      <c r="M1" s="26" t="s">
        <v>26</v>
      </c>
      <c r="N1" s="58">
        <f>SUM(P12:P14)</f>
        <v>2358.4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59">
        <v>0.45</v>
      </c>
      <c r="O2" s="29">
        <f>SUM(N1/(1-N2))</f>
        <v>4288</v>
      </c>
      <c r="R2" s="68"/>
    </row>
    <row r="3" spans="1:20" s="31" customFormat="1" ht="25.15" customHeight="1" thickBot="1">
      <c r="A3" s="30" t="s">
        <v>49</v>
      </c>
      <c r="B3" s="30"/>
      <c r="C3" s="30"/>
      <c r="D3" s="23"/>
      <c r="E3" s="23" t="s">
        <v>1</v>
      </c>
      <c r="F3" s="127" t="s">
        <v>189</v>
      </c>
      <c r="G3" s="30"/>
      <c r="H3" s="23"/>
      <c r="I3" s="23"/>
      <c r="M3" s="26" t="s">
        <v>23</v>
      </c>
      <c r="N3" s="59">
        <v>9.5000000000000001E-2</v>
      </c>
      <c r="O3" s="32">
        <f>SUM(O2*N3)</f>
        <v>407.36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178</v>
      </c>
      <c r="G4" s="30"/>
      <c r="H4" s="23"/>
      <c r="I4" s="23"/>
      <c r="M4" s="27"/>
      <c r="N4" s="27"/>
      <c r="O4" s="33">
        <f>SUM(O2:O3)</f>
        <v>4695.3599999999997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169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171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97" t="s">
        <v>172</v>
      </c>
      <c r="G7" s="23"/>
      <c r="H7" s="23"/>
      <c r="I7" s="23"/>
      <c r="P7" s="69" t="s">
        <v>44</v>
      </c>
      <c r="Q7" s="68">
        <f>SUM(H12:H16)</f>
        <v>2774.56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0" t="s">
        <v>45</v>
      </c>
      <c r="R9" s="71"/>
      <c r="S9" s="71"/>
      <c r="T9" s="72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1" t="s">
        <v>31</v>
      </c>
      <c r="J10" s="39" t="s">
        <v>29</v>
      </c>
      <c r="K10" s="40"/>
      <c r="L10"/>
      <c r="M10" s="41">
        <v>0.15</v>
      </c>
      <c r="Q10" s="73"/>
      <c r="R10" s="46" t="s">
        <v>41</v>
      </c>
      <c r="S10" s="46" t="s">
        <v>42</v>
      </c>
      <c r="T10" s="74" t="s">
        <v>43</v>
      </c>
    </row>
    <row r="11" spans="1:20" s="42" customFormat="1" ht="24.95" customHeight="1" thickBot="1">
      <c r="A11" s="80" t="s">
        <v>0</v>
      </c>
      <c r="B11" s="80" t="s">
        <v>47</v>
      </c>
      <c r="C11" s="80" t="s">
        <v>37</v>
      </c>
      <c r="D11" s="81" t="s">
        <v>38</v>
      </c>
      <c r="E11" s="81" t="s">
        <v>32</v>
      </c>
      <c r="F11" s="80" t="s">
        <v>33</v>
      </c>
      <c r="G11" s="80" t="s">
        <v>5</v>
      </c>
      <c r="H11" s="80" t="s">
        <v>6</v>
      </c>
      <c r="I11" s="92">
        <v>0</v>
      </c>
      <c r="J11" s="80" t="s">
        <v>6</v>
      </c>
      <c r="K11" s="40"/>
      <c r="L11" t="s">
        <v>25</v>
      </c>
      <c r="M11" t="s">
        <v>24</v>
      </c>
      <c r="P11" s="42" t="s">
        <v>40</v>
      </c>
      <c r="Q11" s="75"/>
      <c r="R11" s="76">
        <f>SUM(P12:P16)</f>
        <v>2358.4</v>
      </c>
      <c r="S11" s="76">
        <f>SUM(Q7-R11)</f>
        <v>416.16</v>
      </c>
      <c r="T11" s="79">
        <f>SUM(Q7-R11)/Q7</f>
        <v>0.15</v>
      </c>
    </row>
    <row r="12" spans="1:20" s="46" customFormat="1" ht="30" customHeight="1" thickTop="1">
      <c r="A12" s="56">
        <v>8</v>
      </c>
      <c r="B12" s="56"/>
      <c r="C12" s="56">
        <v>95.625</v>
      </c>
      <c r="D12" s="56">
        <v>60.625</v>
      </c>
      <c r="E12" s="120" t="s">
        <v>184</v>
      </c>
      <c r="F12" s="120" t="s">
        <v>180</v>
      </c>
      <c r="G12" s="77">
        <f>ROUNDUP(M12,2)</f>
        <v>346.82</v>
      </c>
      <c r="H12" s="77">
        <f t="shared" ref="H12" si="0">G12*A12</f>
        <v>2774.56</v>
      </c>
      <c r="I12" s="77">
        <f t="shared" ref="I12" si="1">SUM(H12*$I$11)</f>
        <v>0</v>
      </c>
      <c r="J12" s="77">
        <f t="shared" ref="J12" si="2">SUM(H12:I12)</f>
        <v>2774.56</v>
      </c>
      <c r="K12" s="44"/>
      <c r="L12" s="45">
        <v>294.8</v>
      </c>
      <c r="M12" s="60">
        <f t="shared" ref="M12:M14" si="3">SUM(L12/(1-$M$10))</f>
        <v>346.82</v>
      </c>
      <c r="P12" s="63">
        <f t="shared" ref="P12:P14" si="4">L12*A12</f>
        <v>2358.4</v>
      </c>
      <c r="R12" s="78">
        <f t="shared" ref="R12:R14" si="5">SUM(((C12*D12)/144)*A12)</f>
        <v>322.07</v>
      </c>
      <c r="S12" s="46" t="s">
        <v>46</v>
      </c>
    </row>
    <row r="13" spans="1:20" s="46" customFormat="1" ht="30" customHeight="1">
      <c r="A13" s="56"/>
      <c r="B13" s="118"/>
      <c r="C13" s="56"/>
      <c r="D13" s="56"/>
      <c r="E13" s="120"/>
      <c r="F13" s="120"/>
      <c r="G13" s="77"/>
      <c r="H13" s="77"/>
      <c r="I13" s="77"/>
      <c r="J13" s="77"/>
      <c r="K13" s="44"/>
      <c r="L13" s="45"/>
      <c r="M13" s="60"/>
      <c r="P13" s="63"/>
      <c r="R13" s="78"/>
    </row>
    <row r="14" spans="1:20" s="46" customFormat="1" ht="30" customHeight="1" thickBot="1">
      <c r="A14" s="121"/>
      <c r="B14" s="121"/>
      <c r="C14" s="121"/>
      <c r="D14" s="121"/>
      <c r="E14" s="122"/>
      <c r="F14" s="122"/>
      <c r="G14" s="123"/>
      <c r="H14" s="123"/>
      <c r="I14" s="123"/>
      <c r="J14" s="123"/>
      <c r="K14" s="44"/>
      <c r="L14" s="45"/>
      <c r="M14" s="60">
        <f t="shared" si="3"/>
        <v>0</v>
      </c>
      <c r="O14" s="62"/>
      <c r="P14" s="63">
        <f t="shared" si="4"/>
        <v>0</v>
      </c>
      <c r="R14" s="78">
        <f t="shared" si="5"/>
        <v>0</v>
      </c>
    </row>
    <row r="15" spans="1:20" s="46" customFormat="1" ht="30" customHeight="1">
      <c r="A15" s="56"/>
      <c r="B15" s="115"/>
      <c r="C15" s="115"/>
      <c r="D15" s="115"/>
      <c r="E15" s="43"/>
      <c r="F15" s="43"/>
      <c r="G15" s="77"/>
      <c r="H15" s="116">
        <f t="shared" ref="H15:H16" si="6">G15*A15</f>
        <v>0</v>
      </c>
      <c r="I15" s="77"/>
      <c r="J15" s="77">
        <f t="shared" ref="J15" si="7">SUM(H15:I15)</f>
        <v>0</v>
      </c>
      <c r="K15" s="44"/>
      <c r="L15" s="45"/>
      <c r="M15" s="60">
        <f>SUM(L15/(1-$N$15))</f>
        <v>0</v>
      </c>
      <c r="N15" s="41">
        <v>0.25</v>
      </c>
      <c r="O15" s="61"/>
      <c r="P15" s="63">
        <f>L15*A15</f>
        <v>0</v>
      </c>
      <c r="Q15" s="67"/>
      <c r="R15" s="86" t="s">
        <v>52</v>
      </c>
    </row>
    <row r="16" spans="1:20" s="46" customFormat="1" ht="30" customHeight="1" thickBot="1">
      <c r="A16" s="64">
        <v>1</v>
      </c>
      <c r="B16" s="64"/>
      <c r="C16" s="64"/>
      <c r="D16" s="64"/>
      <c r="E16" s="65" t="s">
        <v>39</v>
      </c>
      <c r="F16" s="65"/>
      <c r="G16" s="87"/>
      <c r="H16" s="77">
        <f t="shared" si="6"/>
        <v>0</v>
      </c>
      <c r="I16" s="66"/>
      <c r="J16" s="57">
        <f>SUM(H16:I16)</f>
        <v>0</v>
      </c>
      <c r="K16" s="44"/>
      <c r="L16" s="45"/>
      <c r="M16" s="60">
        <f>SUM(L16/(1-$N$15))</f>
        <v>0</v>
      </c>
      <c r="O16" s="47"/>
      <c r="P16" s="63">
        <f t="shared" ref="P16" si="8">L16*A16</f>
        <v>0</v>
      </c>
      <c r="Q16" s="48"/>
      <c r="R16" s="62" t="s">
        <v>51</v>
      </c>
    </row>
    <row r="17" spans="1:19" ht="40.15" customHeight="1" thickTop="1">
      <c r="A17" s="49"/>
      <c r="B17" s="50"/>
      <c r="C17" s="50"/>
      <c r="D17" s="50"/>
      <c r="E17" s="50"/>
      <c r="F17" s="50"/>
      <c r="G17" s="85"/>
      <c r="H17" s="50"/>
      <c r="I17" s="51"/>
      <c r="J17" s="52">
        <f>SUM(J12:J16)</f>
        <v>2774.56</v>
      </c>
      <c r="K17" s="10"/>
      <c r="L17" s="46"/>
      <c r="M17" s="46"/>
      <c r="N17" s="46"/>
      <c r="O17" s="47"/>
      <c r="P17" s="46"/>
      <c r="Q17" s="46"/>
      <c r="R17" s="46"/>
      <c r="S17" s="46"/>
    </row>
    <row r="18" spans="1:19" s="46" customFormat="1" ht="24.95" customHeight="1">
      <c r="A18" s="27"/>
      <c r="B18" s="27"/>
      <c r="C18" s="27"/>
      <c r="D18" s="27"/>
      <c r="E18" s="27"/>
      <c r="F18" s="27"/>
      <c r="G18" s="27"/>
      <c r="H18" s="27"/>
      <c r="I18" s="29"/>
      <c r="J18" s="44"/>
      <c r="K18" s="27"/>
    </row>
    <row r="19" spans="1:19" s="46" customFormat="1" ht="24.95" customHeight="1">
      <c r="A19" s="35"/>
      <c r="B19"/>
      <c r="C19"/>
      <c r="D19"/>
      <c r="E19" s="27"/>
      <c r="F19"/>
      <c r="G19"/>
      <c r="H19"/>
      <c r="I19" s="29"/>
      <c r="J19" s="44"/>
      <c r="K19" s="27"/>
    </row>
    <row r="20" spans="1:19" s="46" customFormat="1" ht="24.95" customHeight="1">
      <c r="A20" s="88" t="s">
        <v>53</v>
      </c>
      <c r="E20" s="27"/>
      <c r="I20" s="29"/>
      <c r="J20" s="44"/>
      <c r="K20" s="27"/>
    </row>
    <row r="21" spans="1:19" s="46" customFormat="1" ht="24.95" customHeight="1">
      <c r="A21" s="88" t="s">
        <v>54</v>
      </c>
      <c r="E21" s="27"/>
      <c r="I21" s="29"/>
      <c r="J21" s="44"/>
      <c r="K21" s="53"/>
    </row>
    <row r="22" spans="1:19" ht="24.95" customHeight="1">
      <c r="A22" s="93" t="s">
        <v>55</v>
      </c>
      <c r="B22" s="94"/>
      <c r="C22" s="94"/>
      <c r="D22" s="94"/>
      <c r="E22" s="95"/>
      <c r="F22" s="94"/>
      <c r="G22" s="46"/>
      <c r="H22" s="46"/>
      <c r="I22" s="29"/>
      <c r="J22" s="44"/>
      <c r="K22" s="10"/>
    </row>
    <row r="23" spans="1:19" ht="24.95" customHeight="1">
      <c r="A23" s="27"/>
      <c r="B23" s="46"/>
      <c r="C23" s="46"/>
      <c r="D23" s="46"/>
      <c r="E23" s="27"/>
      <c r="F23" s="46"/>
      <c r="G23" s="46"/>
      <c r="H23" s="46"/>
      <c r="I23" s="29"/>
      <c r="J23" s="44"/>
      <c r="K23" s="10"/>
    </row>
    <row r="24" spans="1:19" ht="24.95" customHeight="1">
      <c r="A24" s="27"/>
      <c r="B24" s="27"/>
      <c r="C24" s="27"/>
      <c r="D24" s="27"/>
      <c r="E24" s="27"/>
      <c r="F24"/>
      <c r="G24"/>
      <c r="H24"/>
      <c r="I24" s="29"/>
      <c r="J24" s="44"/>
      <c r="K24" s="10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27"/>
      <c r="B26" s="27"/>
      <c r="C26" s="27"/>
      <c r="D26" s="27"/>
      <c r="E26" s="27"/>
      <c r="F26" s="27"/>
      <c r="G26" s="27"/>
      <c r="H26" s="27"/>
      <c r="I26" s="29"/>
      <c r="J26" s="44"/>
      <c r="K26" s="27"/>
    </row>
    <row r="27" spans="1:19" ht="24.95" customHeight="1">
      <c r="A27" s="27"/>
      <c r="B27" s="27"/>
      <c r="C27" s="27"/>
      <c r="D27" s="27"/>
      <c r="E27" s="27"/>
      <c r="F27" s="27"/>
      <c r="G27" s="27"/>
      <c r="H27" s="27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10"/>
    </row>
    <row r="29" spans="1:19" s="46" customFormat="1" ht="24.95" customHeight="1">
      <c r="A29" s="36"/>
      <c r="B29" s="36"/>
      <c r="C29" s="36"/>
      <c r="D29" s="27"/>
      <c r="E29" s="27"/>
      <c r="F29" s="27"/>
      <c r="G29" s="27"/>
      <c r="H29" s="27"/>
      <c r="I29" s="29"/>
      <c r="J29" s="44"/>
      <c r="K29" s="53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s="46" customFormat="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27"/>
    </row>
    <row r="35" spans="1:11" s="46" customFormat="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53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27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ht="24.95" customHeight="1">
      <c r="A43" s="36"/>
      <c r="B43" s="36"/>
      <c r="C43" s="36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54"/>
      <c r="J44" s="55"/>
      <c r="K44" s="10"/>
    </row>
    <row r="45" spans="1:11" ht="20.100000000000001" customHeight="1">
      <c r="A45" s="27"/>
      <c r="B45" s="27"/>
      <c r="C45" s="27"/>
      <c r="D45" s="27"/>
      <c r="E45" s="27"/>
      <c r="F45" s="27"/>
      <c r="G45" s="27"/>
      <c r="H45" s="27"/>
      <c r="I45" s="27"/>
      <c r="J45" s="10"/>
      <c r="K45" s="10"/>
    </row>
    <row r="46" spans="1:11" ht="20.100000000000001" customHeight="1">
      <c r="A46" s="27"/>
      <c r="B46" s="27"/>
      <c r="C46" s="27"/>
      <c r="D46" s="27"/>
      <c r="E46" s="27"/>
      <c r="F46" s="27"/>
      <c r="G46" s="27"/>
      <c r="H46" s="27"/>
      <c r="I46" s="27"/>
      <c r="J46" s="10"/>
      <c r="K46" s="10"/>
    </row>
    <row r="47" spans="1:11" ht="20.100000000000001" customHeight="1">
      <c r="A47" s="27"/>
      <c r="B47" s="27"/>
      <c r="C47" s="27"/>
      <c r="D47" s="27"/>
      <c r="E47" s="27"/>
      <c r="F47" s="27"/>
      <c r="G47" s="27"/>
      <c r="H47" s="27"/>
      <c r="I47" s="27"/>
      <c r="J47" s="10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</row>
  </sheetData>
  <mergeCells count="1">
    <mergeCell ref="A1:D1"/>
  </mergeCells>
  <hyperlinks>
    <hyperlink ref="F7" r:id="rId1" xr:uid="{D69A8315-B686-44F9-A006-52476CF85AB2}"/>
  </hyperlinks>
  <pageMargins left="0.7" right="0.7" top="0.75" bottom="0.75" header="0.3" footer="0.3"/>
  <pageSetup paperSize="256" orientation="landscape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8" t="s">
        <v>56</v>
      </c>
      <c r="B1" s="82" t="s">
        <v>57</v>
      </c>
      <c r="D1" s="99" t="s">
        <v>58</v>
      </c>
      <c r="H1" s="99" t="s">
        <v>59</v>
      </c>
    </row>
    <row r="2" spans="1:11">
      <c r="A2" s="82" t="s">
        <v>60</v>
      </c>
      <c r="B2" s="82">
        <v>50</v>
      </c>
      <c r="D2" s="100">
        <v>20</v>
      </c>
    </row>
    <row r="3" spans="1:11">
      <c r="A3" s="82" t="s">
        <v>61</v>
      </c>
      <c r="B3">
        <v>40</v>
      </c>
      <c r="D3" s="101">
        <v>25</v>
      </c>
      <c r="I3" s="102" t="s">
        <v>62</v>
      </c>
      <c r="J3" s="102"/>
      <c r="K3" s="102" t="s">
        <v>24</v>
      </c>
    </row>
    <row r="4" spans="1:11">
      <c r="A4" s="82" t="s">
        <v>63</v>
      </c>
      <c r="B4">
        <v>25</v>
      </c>
      <c r="D4" s="101">
        <v>40</v>
      </c>
      <c r="I4" s="82" t="s">
        <v>64</v>
      </c>
      <c r="K4" s="103" t="s">
        <v>65</v>
      </c>
    </row>
    <row r="5" spans="1:11">
      <c r="A5" s="82" t="s">
        <v>66</v>
      </c>
      <c r="B5">
        <v>20</v>
      </c>
      <c r="D5" s="100" t="s">
        <v>67</v>
      </c>
      <c r="I5" s="82" t="s">
        <v>68</v>
      </c>
      <c r="K5" s="41">
        <v>0.4</v>
      </c>
    </row>
    <row r="6" spans="1:11">
      <c r="A6" s="82" t="s">
        <v>69</v>
      </c>
      <c r="B6">
        <v>10</v>
      </c>
      <c r="D6" s="101">
        <v>50</v>
      </c>
      <c r="I6" s="82" t="s">
        <v>70</v>
      </c>
      <c r="K6" s="41">
        <v>0.3</v>
      </c>
    </row>
    <row r="7" spans="1:11">
      <c r="A7" s="82" t="s">
        <v>71</v>
      </c>
      <c r="B7" s="82" t="s">
        <v>72</v>
      </c>
      <c r="D7" s="101">
        <v>80</v>
      </c>
      <c r="I7" s="82" t="s">
        <v>73</v>
      </c>
      <c r="K7" s="41">
        <v>0.25</v>
      </c>
    </row>
    <row r="8" spans="1:11">
      <c r="A8" s="82" t="s">
        <v>74</v>
      </c>
      <c r="B8" s="82">
        <v>20</v>
      </c>
      <c r="D8" s="100" t="s">
        <v>67</v>
      </c>
      <c r="I8" s="82" t="s">
        <v>75</v>
      </c>
      <c r="K8" s="103" t="s">
        <v>76</v>
      </c>
    </row>
    <row r="9" spans="1:11">
      <c r="A9" s="82" t="s">
        <v>77</v>
      </c>
      <c r="B9" s="82"/>
      <c r="D9" s="100">
        <v>75</v>
      </c>
      <c r="I9" s="82"/>
      <c r="K9" s="103"/>
    </row>
    <row r="10" spans="1:11">
      <c r="D10" s="101"/>
      <c r="I10" s="82" t="s">
        <v>78</v>
      </c>
      <c r="K10" s="41"/>
    </row>
    <row r="11" spans="1:11">
      <c r="A11" s="98" t="s">
        <v>79</v>
      </c>
      <c r="D11" s="101"/>
      <c r="K11" s="41"/>
    </row>
    <row r="12" spans="1:11">
      <c r="A12" s="82" t="s">
        <v>80</v>
      </c>
      <c r="D12" s="101"/>
      <c r="K12" s="41"/>
    </row>
    <row r="13" spans="1:11">
      <c r="A13" s="82" t="s">
        <v>81</v>
      </c>
      <c r="D13" s="101"/>
      <c r="K13" s="41"/>
    </row>
    <row r="14" spans="1:11">
      <c r="A14" s="82" t="s">
        <v>82</v>
      </c>
      <c r="D14" s="101"/>
      <c r="K14" s="41"/>
    </row>
    <row r="15" spans="1:11">
      <c r="A15" s="82" t="s">
        <v>83</v>
      </c>
      <c r="D15" s="101"/>
      <c r="K15" s="41"/>
    </row>
    <row r="16" spans="1:11">
      <c r="A16" s="82" t="s">
        <v>84</v>
      </c>
      <c r="D16" s="101"/>
    </row>
    <row r="17" spans="1:8">
      <c r="A17" s="82" t="s">
        <v>85</v>
      </c>
      <c r="D17" s="101"/>
    </row>
    <row r="18" spans="1:8">
      <c r="A18" s="82" t="s">
        <v>86</v>
      </c>
      <c r="D18" s="101"/>
    </row>
    <row r="19" spans="1:8">
      <c r="A19" s="82" t="s">
        <v>87</v>
      </c>
      <c r="D19" s="101"/>
    </row>
    <row r="20" spans="1:8">
      <c r="A20" s="82"/>
      <c r="D20" s="101"/>
    </row>
    <row r="21" spans="1:8">
      <c r="A21" s="82" t="s">
        <v>60</v>
      </c>
      <c r="D21" s="101"/>
    </row>
    <row r="22" spans="1:8">
      <c r="D22" s="101"/>
    </row>
    <row r="23" spans="1:8">
      <c r="A23" s="82" t="s">
        <v>88</v>
      </c>
      <c r="D23" s="101"/>
    </row>
    <row r="24" spans="1:8">
      <c r="D24" s="101"/>
    </row>
    <row r="25" spans="1:8">
      <c r="A25" s="98" t="s">
        <v>89</v>
      </c>
      <c r="D25" s="101"/>
    </row>
    <row r="26" spans="1:8">
      <c r="A26" s="104" t="s">
        <v>90</v>
      </c>
      <c r="B26" s="105"/>
      <c r="C26" s="105"/>
      <c r="D26" s="106"/>
      <c r="E26" s="105"/>
      <c r="F26" s="105"/>
      <c r="G26" s="105"/>
      <c r="H26" s="105"/>
    </row>
    <row r="27" spans="1:8">
      <c r="A27" s="104" t="s">
        <v>91</v>
      </c>
      <c r="B27" s="105"/>
      <c r="C27" s="105"/>
      <c r="D27" s="106"/>
      <c r="E27" s="105"/>
      <c r="F27" s="105"/>
      <c r="G27" s="105"/>
      <c r="H27" s="105"/>
    </row>
    <row r="28" spans="1:8">
      <c r="A28" s="104" t="s">
        <v>92</v>
      </c>
      <c r="B28" s="105"/>
      <c r="C28" s="105"/>
      <c r="D28" s="106"/>
      <c r="E28" s="105"/>
      <c r="F28" s="105"/>
      <c r="G28" s="105"/>
      <c r="H28" s="105"/>
    </row>
    <row r="29" spans="1:8">
      <c r="A29" s="104" t="s">
        <v>93</v>
      </c>
      <c r="B29" s="105"/>
      <c r="C29" s="105"/>
      <c r="D29" s="106"/>
      <c r="E29" s="105"/>
      <c r="F29" s="105"/>
      <c r="G29" s="105"/>
      <c r="H29" s="105"/>
    </row>
    <row r="30" spans="1:8">
      <c r="A30" s="104" t="s">
        <v>94</v>
      </c>
      <c r="B30" s="105"/>
      <c r="C30" s="105"/>
      <c r="D30" s="106"/>
      <c r="E30" s="105"/>
      <c r="F30" s="105"/>
      <c r="G30" s="105"/>
      <c r="H30" s="105"/>
    </row>
    <row r="31" spans="1:8">
      <c r="A31" s="135" t="s">
        <v>95</v>
      </c>
      <c r="B31" s="136"/>
      <c r="C31" s="136"/>
      <c r="D31" s="136"/>
      <c r="E31" s="136"/>
      <c r="F31" s="136"/>
      <c r="G31" s="136"/>
      <c r="H31" s="136"/>
    </row>
    <row r="32" spans="1:8">
      <c r="A32" s="135"/>
      <c r="B32" s="136"/>
      <c r="C32" s="136"/>
      <c r="D32" s="136"/>
      <c r="E32" s="136"/>
      <c r="F32" s="136"/>
      <c r="G32" s="136"/>
      <c r="H32" s="136"/>
    </row>
    <row r="33" spans="1:8">
      <c r="A33" s="135"/>
      <c r="B33" s="136"/>
      <c r="C33" s="136"/>
      <c r="D33" s="136"/>
      <c r="E33" s="136"/>
      <c r="F33" s="136"/>
      <c r="G33" s="136"/>
      <c r="H33" s="136"/>
    </row>
    <row r="34" spans="1:8">
      <c r="A34" s="135"/>
      <c r="B34" s="136"/>
      <c r="C34" s="136"/>
      <c r="D34" s="136"/>
      <c r="E34" s="136"/>
      <c r="F34" s="136"/>
      <c r="G34" s="136"/>
      <c r="H34" s="136"/>
    </row>
    <row r="35" spans="1:8">
      <c r="A35" s="136"/>
      <c r="B35" s="136"/>
      <c r="C35" s="136"/>
      <c r="D35" s="136"/>
      <c r="E35" s="136"/>
      <c r="F35" s="136"/>
      <c r="G35" s="136"/>
      <c r="H35" s="136"/>
    </row>
    <row r="36" spans="1:8">
      <c r="A36" s="136" t="s">
        <v>96</v>
      </c>
      <c r="B36" s="136"/>
      <c r="C36" s="136"/>
      <c r="D36" s="136"/>
      <c r="E36" s="136"/>
      <c r="F36" s="136"/>
      <c r="G36" s="136"/>
      <c r="H36" s="136"/>
    </row>
    <row r="37" spans="1:8">
      <c r="A37" s="136"/>
      <c r="B37" s="136"/>
      <c r="C37" s="136"/>
      <c r="D37" s="136"/>
      <c r="E37" s="136"/>
      <c r="F37" s="136"/>
      <c r="G37" s="136"/>
      <c r="H37" s="136"/>
    </row>
    <row r="38" spans="1:8">
      <c r="A38" s="136" t="s">
        <v>97</v>
      </c>
      <c r="B38" s="136"/>
      <c r="C38" s="136"/>
      <c r="D38" s="136"/>
      <c r="E38" s="136"/>
      <c r="F38" s="136"/>
      <c r="G38" s="136"/>
      <c r="H38" s="136"/>
    </row>
    <row r="39" spans="1:8">
      <c r="A39" s="136"/>
      <c r="B39" s="136"/>
      <c r="C39" s="136"/>
      <c r="D39" s="136"/>
      <c r="E39" s="136"/>
      <c r="F39" s="136"/>
      <c r="G39" s="136"/>
      <c r="H39" s="136"/>
    </row>
    <row r="40" spans="1:8">
      <c r="A40" s="136"/>
      <c r="B40" s="136"/>
      <c r="C40" s="136"/>
      <c r="D40" s="136"/>
      <c r="E40" s="136"/>
      <c r="F40" s="136"/>
      <c r="G40" s="136"/>
      <c r="H40" s="136"/>
    </row>
    <row r="41" spans="1:8">
      <c r="A41" s="136" t="s">
        <v>98</v>
      </c>
      <c r="B41" s="136"/>
      <c r="C41" s="136"/>
      <c r="D41" s="136"/>
      <c r="E41" s="136"/>
      <c r="F41" s="136"/>
      <c r="G41" s="136"/>
      <c r="H41" s="136"/>
    </row>
    <row r="42" spans="1:8">
      <c r="A42" s="136"/>
      <c r="B42" s="136"/>
      <c r="C42" s="136"/>
      <c r="D42" s="136"/>
      <c r="E42" s="136"/>
      <c r="F42" s="136"/>
      <c r="G42" s="136"/>
      <c r="H42" s="136"/>
    </row>
    <row r="43" spans="1:8">
      <c r="A43" s="136"/>
      <c r="B43" s="136"/>
      <c r="C43" s="136"/>
      <c r="D43" s="136"/>
      <c r="E43" s="136"/>
      <c r="F43" s="136"/>
      <c r="G43" s="136"/>
      <c r="H43" s="136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7" t="s">
        <v>99</v>
      </c>
      <c r="C1" s="107" t="s">
        <v>100</v>
      </c>
      <c r="E1" s="107" t="s">
        <v>77</v>
      </c>
    </row>
    <row r="2" spans="1:5" ht="30">
      <c r="A2" s="89" t="s">
        <v>101</v>
      </c>
      <c r="C2" t="s">
        <v>102</v>
      </c>
      <c r="E2" s="89" t="s">
        <v>103</v>
      </c>
    </row>
    <row r="3" spans="1:5">
      <c r="A3" s="89"/>
    </row>
    <row r="4" spans="1:5" ht="30">
      <c r="A4" s="89" t="s">
        <v>104</v>
      </c>
      <c r="C4" s="89" t="s">
        <v>105</v>
      </c>
    </row>
    <row r="5" spans="1:5">
      <c r="A5" s="89"/>
    </row>
    <row r="6" spans="1:5" ht="30">
      <c r="A6" s="89" t="s">
        <v>106</v>
      </c>
    </row>
    <row r="7" spans="1:5" ht="45">
      <c r="A7" s="89"/>
      <c r="C7" s="89" t="s">
        <v>107</v>
      </c>
    </row>
    <row r="8" spans="1:5" ht="30">
      <c r="A8" s="89" t="s">
        <v>106</v>
      </c>
    </row>
    <row r="9" spans="1:5" ht="45">
      <c r="A9" s="89"/>
      <c r="C9" s="89" t="s">
        <v>108</v>
      </c>
    </row>
    <row r="10" spans="1:5" ht="30">
      <c r="A10" s="89" t="s">
        <v>104</v>
      </c>
    </row>
    <row r="11" spans="1:5" ht="30">
      <c r="A11" s="89"/>
      <c r="C11" s="89" t="s">
        <v>109</v>
      </c>
    </row>
    <row r="12" spans="1:5" ht="30">
      <c r="A12" s="89" t="s">
        <v>101</v>
      </c>
    </row>
    <row r="13" spans="1:5">
      <c r="A13" s="89"/>
    </row>
    <row r="14" spans="1:5" ht="30">
      <c r="A14" s="90" t="s">
        <v>110</v>
      </c>
      <c r="C14" s="89" t="s">
        <v>111</v>
      </c>
    </row>
    <row r="15" spans="1:5">
      <c r="A15" s="89"/>
    </row>
    <row r="16" spans="1:5" ht="30">
      <c r="A16" s="89"/>
      <c r="C16" s="89" t="s">
        <v>112</v>
      </c>
    </row>
    <row r="17" spans="1:3">
      <c r="A17" s="89"/>
    </row>
    <row r="18" spans="1:3" ht="30">
      <c r="A18" s="89"/>
      <c r="C18" s="89" t="s">
        <v>113</v>
      </c>
    </row>
    <row r="19" spans="1:3">
      <c r="A19" s="89"/>
    </row>
    <row r="20" spans="1:3" ht="60">
      <c r="A20" s="89"/>
      <c r="C20" s="89" t="s">
        <v>114</v>
      </c>
    </row>
    <row r="21" spans="1:3">
      <c r="A21" s="89"/>
    </row>
    <row r="22" spans="1:3" ht="45">
      <c r="A22" s="89"/>
      <c r="C22" s="89" t="s">
        <v>115</v>
      </c>
    </row>
    <row r="23" spans="1:3">
      <c r="A23" s="89"/>
    </row>
    <row r="24" spans="1:3" ht="30">
      <c r="A24" s="89"/>
      <c r="C24" s="89" t="s">
        <v>116</v>
      </c>
    </row>
    <row r="25" spans="1:3">
      <c r="A25" s="89"/>
    </row>
    <row r="26" spans="1:3">
      <c r="A26" s="89"/>
      <c r="C26" s="84" t="s">
        <v>117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8" t="s">
        <v>118</v>
      </c>
      <c r="B1" s="109" t="s">
        <v>119</v>
      </c>
      <c r="C1" s="110" t="s">
        <v>120</v>
      </c>
      <c r="D1" s="111" t="s">
        <v>121</v>
      </c>
      <c r="E1" s="111" t="s">
        <v>122</v>
      </c>
      <c r="F1" s="111" t="s">
        <v>123</v>
      </c>
      <c r="G1" s="111" t="s">
        <v>124</v>
      </c>
      <c r="H1" s="111" t="s">
        <v>125</v>
      </c>
      <c r="I1" s="112" t="s">
        <v>126</v>
      </c>
    </row>
    <row r="2" spans="1:9" ht="19.5" thickBot="1">
      <c r="A2" s="108" t="s">
        <v>127</v>
      </c>
      <c r="C2" s="82" t="s">
        <v>128</v>
      </c>
      <c r="D2" s="82" t="s">
        <v>129</v>
      </c>
      <c r="E2" s="82" t="s">
        <v>130</v>
      </c>
      <c r="F2" s="82" t="s">
        <v>131</v>
      </c>
      <c r="G2" s="82" t="s">
        <v>132</v>
      </c>
      <c r="H2" s="82" t="s">
        <v>133</v>
      </c>
    </row>
    <row r="3" spans="1:9" ht="19.5" thickBot="1">
      <c r="A3" s="108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3"/>
      <c r="B4" s="3" t="s">
        <v>142</v>
      </c>
      <c r="C4" s="3" t="s">
        <v>143</v>
      </c>
      <c r="D4" s="3" t="s">
        <v>144</v>
      </c>
      <c r="E4" s="82" t="s">
        <v>145</v>
      </c>
      <c r="F4" s="82" t="s">
        <v>146</v>
      </c>
      <c r="G4" s="3" t="s">
        <v>147</v>
      </c>
      <c r="H4" s="3" t="s">
        <v>148</v>
      </c>
    </row>
    <row r="5" spans="1:9" ht="18.75">
      <c r="A5" s="113"/>
      <c r="B5" s="3" t="s">
        <v>149</v>
      </c>
      <c r="C5" s="3"/>
      <c r="E5" s="114" t="s">
        <v>150</v>
      </c>
      <c r="F5" s="114" t="s">
        <v>151</v>
      </c>
      <c r="G5" s="3" t="s">
        <v>152</v>
      </c>
    </row>
    <row r="6" spans="1:9" ht="19.5" thickBot="1">
      <c r="A6" s="113"/>
    </row>
    <row r="7" spans="1:9" ht="19.5" thickBot="1">
      <c r="A7" s="108" t="s">
        <v>153</v>
      </c>
      <c r="E7" s="25">
        <v>159778</v>
      </c>
      <c r="F7" s="82" t="s">
        <v>154</v>
      </c>
      <c r="H7" s="25">
        <v>75143</v>
      </c>
    </row>
    <row r="8" spans="1:9" ht="19.5" thickBot="1">
      <c r="A8" s="108" t="s">
        <v>155</v>
      </c>
      <c r="C8" s="82" t="s">
        <v>156</v>
      </c>
      <c r="E8" s="82" t="s">
        <v>156</v>
      </c>
      <c r="F8" s="82" t="s">
        <v>156</v>
      </c>
      <c r="G8" s="82" t="s">
        <v>77</v>
      </c>
      <c r="H8" t="s">
        <v>157</v>
      </c>
      <c r="I8" t="s">
        <v>156</v>
      </c>
    </row>
    <row r="9" spans="1:9">
      <c r="C9" s="82" t="s">
        <v>158</v>
      </c>
      <c r="E9" s="82" t="s">
        <v>158</v>
      </c>
      <c r="F9" s="82" t="s">
        <v>158</v>
      </c>
      <c r="G9" s="82" t="s">
        <v>99</v>
      </c>
      <c r="H9" t="s">
        <v>159</v>
      </c>
      <c r="I9" t="s">
        <v>158</v>
      </c>
    </row>
    <row r="10" spans="1:9">
      <c r="C10" s="82" t="s">
        <v>160</v>
      </c>
      <c r="E10" s="82" t="s">
        <v>160</v>
      </c>
      <c r="F10" s="82" t="s">
        <v>160</v>
      </c>
      <c r="G10" s="82" t="s">
        <v>161</v>
      </c>
      <c r="H10" s="82" t="s">
        <v>166</v>
      </c>
      <c r="I10" t="s">
        <v>160</v>
      </c>
    </row>
    <row r="11" spans="1:9">
      <c r="C11" s="82" t="s">
        <v>162</v>
      </c>
      <c r="E11" s="82" t="s">
        <v>162</v>
      </c>
      <c r="F11" s="82" t="s">
        <v>162</v>
      </c>
      <c r="H11" s="82" t="s">
        <v>167</v>
      </c>
      <c r="I11" t="s">
        <v>162</v>
      </c>
    </row>
    <row r="12" spans="1:9">
      <c r="H12" s="82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No Tax</vt:lpstr>
      <vt:lpstr>SOV No Tax with Fascia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Cathy Walter</cp:lastModifiedBy>
  <cp:lastPrinted>2025-07-10T15:57:09Z</cp:lastPrinted>
  <dcterms:created xsi:type="dcterms:W3CDTF">2000-08-02T17:16:16Z</dcterms:created>
  <dcterms:modified xsi:type="dcterms:W3CDTF">2025-07-10T15:57:16Z</dcterms:modified>
</cp:coreProperties>
</file>