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040 Innsbruck Aspen MR/06. Project Management/Orders/"/>
    </mc:Choice>
  </mc:AlternateContent>
  <xr:revisionPtr revIDLastSave="119" documentId="8_{55BDFA9F-31C2-4792-8F9C-93E9DFAE9EAB}" xr6:coauthVersionLast="47" xr6:coauthVersionMax="47" xr10:uidLastSave="{32AA4753-D6E4-467B-ADAD-AE472629D945}"/>
  <bookViews>
    <workbookView xWindow="-110" yWindow="-110" windowWidth="19420" windowHeight="11500" xr2:uid="{00000000-000D-0000-FFFF-FFFF00000000}"/>
  </bookViews>
  <sheets>
    <sheet name="Drapery" sheetId="1" r:id="rId1"/>
    <sheet name="Ripplefold Chart" sheetId="2" state="hidden" r:id="rId2"/>
  </sheets>
  <definedNames>
    <definedName name="_xlnm.Print_Area" localSheetId="0">Drapery!$A:$W</definedName>
    <definedName name="_xlnm.Print_Titles" localSheetId="0">Drapery!$1:$12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5" i="1" l="1"/>
  <c r="T15" i="1"/>
  <c r="P15" i="1"/>
  <c r="M15" i="1" s="1"/>
  <c r="AD14" i="1"/>
  <c r="T14" i="1"/>
  <c r="P14" i="1"/>
  <c r="M14" i="1" s="1"/>
  <c r="K14" i="1" s="1"/>
  <c r="U14" i="1" s="1"/>
  <c r="P13" i="1"/>
  <c r="M13" i="1" s="1"/>
  <c r="Y13" i="1" s="1"/>
  <c r="AG13" i="1" s="1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50" i="2"/>
  <c r="G17" i="1"/>
  <c r="AA3" i="1" s="1"/>
  <c r="AD13" i="1"/>
  <c r="L6" i="2"/>
  <c r="L7" i="2"/>
  <c r="T13" i="1"/>
  <c r="K15" i="1" l="1"/>
  <c r="U15" i="1" s="1"/>
  <c r="AE15" i="1"/>
  <c r="AE14" i="1"/>
  <c r="V14" i="1"/>
  <c r="W14" i="1" s="1"/>
  <c r="Y15" i="1"/>
  <c r="Y14" i="1"/>
  <c r="AE13" i="1"/>
  <c r="K13" i="1"/>
  <c r="Z13" i="1"/>
  <c r="V15" i="1" l="1"/>
  <c r="W15" i="1" s="1"/>
  <c r="AG14" i="1"/>
  <c r="Z14" i="1"/>
  <c r="AA14" i="1" s="1"/>
  <c r="Z15" i="1"/>
  <c r="AA15" i="1" s="1"/>
  <c r="AG15" i="1"/>
  <c r="Y17" i="1"/>
  <c r="AA13" i="1"/>
  <c r="AA4" i="1"/>
  <c r="AA5" i="1" s="1"/>
  <c r="V13" i="1"/>
  <c r="W13" i="1" s="1"/>
  <c r="K17" i="1"/>
  <c r="U13" i="1"/>
  <c r="AA17" i="1" l="1"/>
  <c r="W17" i="1"/>
</calcChain>
</file>

<file path=xl/sharedStrings.xml><?xml version="1.0" encoding="utf-8"?>
<sst xmlns="http://schemas.openxmlformats.org/spreadsheetml/2006/main" count="90" uniqueCount="79">
  <si>
    <t>Workroom:</t>
  </si>
  <si>
    <t>Customer Name:</t>
  </si>
  <si>
    <t>Read Window Products</t>
  </si>
  <si>
    <t>Date of Order:</t>
  </si>
  <si>
    <t>Projected Completion:</t>
  </si>
  <si>
    <t>Overlap Master</t>
  </si>
  <si>
    <t>Hems:</t>
  </si>
  <si>
    <t>Lining Requirement:</t>
  </si>
  <si>
    <t>Line No.</t>
  </si>
  <si>
    <t>Fabric Name</t>
  </si>
  <si>
    <t>Color</t>
  </si>
  <si>
    <t>Unit</t>
  </si>
  <si>
    <t>Tag</t>
  </si>
  <si>
    <t>Spec #</t>
  </si>
  <si>
    <t>Qty</t>
  </si>
  <si>
    <t>Pr/Pn</t>
  </si>
  <si>
    <t>Stack</t>
  </si>
  <si>
    <t>Lnd</t>
  </si>
  <si>
    <t>No. of Widths</t>
  </si>
  <si>
    <t>Rod Width</t>
  </si>
  <si>
    <t>Hem'd Pnl Wth</t>
  </si>
  <si>
    <t>Fin Lth</t>
  </si>
  <si>
    <t>Rtns</t>
  </si>
  <si>
    <t># Snaps</t>
  </si>
  <si>
    <t>%  Flns</t>
  </si>
  <si>
    <t>Fabric Width</t>
  </si>
  <si>
    <t>Fabric Rpt</t>
  </si>
  <si>
    <t>Fabric Cut Lth</t>
  </si>
  <si>
    <t>Total Widths</t>
  </si>
  <si>
    <t>Yards Per</t>
  </si>
  <si>
    <t>Total Yards</t>
  </si>
  <si>
    <t>Price per Wth</t>
  </si>
  <si>
    <t>BillableWidths</t>
  </si>
  <si>
    <t>Price per unit</t>
  </si>
  <si>
    <t>Total Price</t>
  </si>
  <si>
    <t># of Stiffeners</t>
  </si>
  <si>
    <t>Snap Tape Yardage</t>
  </si>
  <si>
    <t>Total</t>
  </si>
  <si>
    <t>Hemmed Panel Width</t>
  </si>
  <si>
    <t>Carriers</t>
  </si>
  <si>
    <t>Rod Length</t>
  </si>
  <si>
    <t>Fullness</t>
  </si>
  <si>
    <t>Carrier Count</t>
  </si>
  <si>
    <t>Hemmd Panel Width</t>
  </si>
  <si>
    <t>Job Name:</t>
  </si>
  <si>
    <t>Qty:</t>
  </si>
  <si>
    <t>Price per Unit</t>
  </si>
  <si>
    <t>Job Number:</t>
  </si>
  <si>
    <t>Purchase Order:</t>
  </si>
  <si>
    <t>Ripplefold Drapery Order</t>
  </si>
  <si>
    <t>Small Stiffener</t>
  </si>
  <si>
    <t>Production Phase:</t>
  </si>
  <si>
    <t>Lining Yardage:</t>
  </si>
  <si>
    <t>Lining</t>
  </si>
  <si>
    <t>PR</t>
  </si>
  <si>
    <t>RWP</t>
  </si>
  <si>
    <t>Innsbruck Aspen</t>
  </si>
  <si>
    <t>Innsbruck Aspen Model</t>
  </si>
  <si>
    <t>25-040</t>
  </si>
  <si>
    <t>1 of 1</t>
  </si>
  <si>
    <t>Culp Worth Off White</t>
  </si>
  <si>
    <t>020564</t>
  </si>
  <si>
    <t>MB</t>
  </si>
  <si>
    <t>GB East</t>
  </si>
  <si>
    <t xml:space="preserve">GB West </t>
  </si>
  <si>
    <t>WT-401</t>
  </si>
  <si>
    <t>WT-601</t>
  </si>
  <si>
    <t>Split</t>
  </si>
  <si>
    <t>Y</t>
  </si>
  <si>
    <t>Fabricut Patrick</t>
  </si>
  <si>
    <t>Gravel</t>
  </si>
  <si>
    <t>1.5 Side - 4" Bottom</t>
  </si>
  <si>
    <t>Fabricut Hendricks</t>
  </si>
  <si>
    <t>Delft</t>
  </si>
  <si>
    <t xml:space="preserve">HANG COMPLETED </t>
  </si>
  <si>
    <t>DRAPERY FOR PICTURES</t>
  </si>
  <si>
    <t>WHEN COMPLETE.  PICTURES TO</t>
  </si>
  <si>
    <t>BE SENT BEFORE PRODUCT</t>
  </si>
  <si>
    <t>SHIPS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</si>
</sst>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0" fillId="0" borderId="3" xfId="2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4" fontId="0" fillId="0" borderId="0" xfId="0" quotePrefix="1" applyNumberFormat="1"/>
    <xf numFmtId="14" fontId="0" fillId="0" borderId="0" xfId="0" applyNumberFormat="1"/>
    <xf numFmtId="0" fontId="4" fillId="0" borderId="0" xfId="0" quotePrefix="1" applyFont="1"/>
    <xf numFmtId="0" fontId="5" fillId="0" borderId="0" xfId="0" applyFont="1"/>
    <xf numFmtId="0" fontId="2" fillId="0" borderId="0" xfId="0" applyFont="1"/>
    <xf numFmtId="14" fontId="4" fillId="0" borderId="0" xfId="0" quotePrefix="1" applyNumberFormat="1" applyFont="1"/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9" fontId="0" fillId="0" borderId="0" xfId="0" applyNumberFormat="1"/>
    <xf numFmtId="0" fontId="4" fillId="0" borderId="0" xfId="0" applyFont="1" applyAlignment="1">
      <alignment horizontal="left"/>
    </xf>
    <xf numFmtId="165" fontId="0" fillId="0" borderId="3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165" fontId="3" fillId="0" borderId="3" xfId="0" applyNumberFormat="1" applyFont="1" applyBorder="1" applyAlignment="1">
      <alignment horizontal="center"/>
    </xf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right"/>
    </xf>
    <xf numFmtId="16" fontId="3" fillId="0" borderId="0" xfId="0" applyNumberFormat="1" applyFont="1" applyAlignment="1">
      <alignment horizontal="left"/>
    </xf>
    <xf numFmtId="0" fontId="0" fillId="0" borderId="0" xfId="0" quotePrefix="1"/>
    <xf numFmtId="14" fontId="2" fillId="3" borderId="0" xfId="0" quotePrefix="1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0" fontId="2" fillId="3" borderId="0" xfId="0" quotePrefix="1" applyFont="1" applyFill="1"/>
  </cellXfs>
  <cellStyles count="4">
    <cellStyle name="Currency" xfId="1" builtinId="4"/>
    <cellStyle name="Normal" xfId="0" builtinId="0"/>
    <cellStyle name="Normal 2" xfId="3" xr:uid="{4AED4549-721E-4493-B2D7-B95ABFAB4D1A}"/>
    <cellStyle name="Percent" xfId="2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G20"/>
  <sheetViews>
    <sheetView tabSelected="1" zoomScale="70" zoomScaleNormal="70" workbookViewId="0">
      <selection activeCell="D5" sqref="D5"/>
    </sheetView>
  </sheetViews>
  <sheetFormatPr defaultRowHeight="14.5" x14ac:dyDescent="0.35"/>
  <cols>
    <col min="1" max="1" width="4.54296875" customWidth="1"/>
    <col min="2" max="2" width="20.81640625" customWidth="1"/>
    <col min="3" max="3" width="18.54296875" customWidth="1"/>
    <col min="4" max="4" width="18.1796875" customWidth="1"/>
    <col min="5" max="5" width="11.81640625" customWidth="1"/>
    <col min="7" max="7" width="4.453125" customWidth="1"/>
    <col min="8" max="8" width="6" bestFit="1" customWidth="1"/>
    <col min="9" max="9" width="10.54296875" bestFit="1" customWidth="1"/>
    <col min="10" max="10" width="4.81640625" customWidth="1"/>
    <col min="11" max="11" width="7.1796875" customWidth="1"/>
    <col min="15" max="15" width="7.54296875" customWidth="1"/>
    <col min="16" max="16" width="7.26953125" bestFit="1" customWidth="1"/>
    <col min="17" max="17" width="6.81640625" bestFit="1" customWidth="1"/>
    <col min="18" max="18" width="7.7265625" customWidth="1"/>
    <col min="19" max="19" width="6.81640625" customWidth="1"/>
    <col min="22" max="22" width="9.54296875" bestFit="1" customWidth="1"/>
    <col min="23" max="23" width="10.26953125" bestFit="1" customWidth="1"/>
    <col min="25" max="25" width="8.26953125" customWidth="1"/>
    <col min="27" max="27" width="9.81640625" bestFit="1" customWidth="1"/>
  </cols>
  <sheetData>
    <row r="1" spans="1:33" x14ac:dyDescent="0.35">
      <c r="B1" s="43" t="s">
        <v>0</v>
      </c>
      <c r="C1" s="39" t="s">
        <v>55</v>
      </c>
      <c r="D1" s="10"/>
      <c r="P1" s="10"/>
      <c r="U1" s="8"/>
      <c r="V1" s="8"/>
      <c r="W1" s="8"/>
    </row>
    <row r="2" spans="1:33" x14ac:dyDescent="0.35">
      <c r="B2" s="43" t="s">
        <v>1</v>
      </c>
      <c r="C2" s="39" t="s">
        <v>56</v>
      </c>
      <c r="D2" s="10"/>
      <c r="J2" s="9"/>
      <c r="K2" s="9" t="s">
        <v>2</v>
      </c>
      <c r="P2" s="10"/>
      <c r="U2" s="8"/>
      <c r="V2" s="8"/>
      <c r="W2" s="8"/>
    </row>
    <row r="3" spans="1:33" x14ac:dyDescent="0.35">
      <c r="B3" s="43" t="s">
        <v>44</v>
      </c>
      <c r="C3" s="39" t="s">
        <v>57</v>
      </c>
      <c r="D3" s="10"/>
      <c r="E3" s="10"/>
      <c r="F3" s="10"/>
      <c r="J3" s="9"/>
      <c r="K3" s="9" t="s">
        <v>49</v>
      </c>
      <c r="M3" s="9"/>
      <c r="P3" s="10"/>
      <c r="U3" s="8"/>
      <c r="V3" s="8"/>
      <c r="W3" s="8"/>
      <c r="Z3" s="7" t="s">
        <v>45</v>
      </c>
      <c r="AA3">
        <f>G17</f>
        <v>3</v>
      </c>
    </row>
    <row r="4" spans="1:33" x14ac:dyDescent="0.35">
      <c r="B4" s="43" t="s">
        <v>47</v>
      </c>
      <c r="C4" s="40" t="s">
        <v>58</v>
      </c>
      <c r="D4" s="11"/>
      <c r="E4" s="46" t="s">
        <v>74</v>
      </c>
      <c r="F4" s="46"/>
      <c r="G4" s="47"/>
      <c r="H4" s="47"/>
      <c r="J4" s="9"/>
      <c r="K4" s="9" t="s">
        <v>5</v>
      </c>
      <c r="M4" s="9"/>
      <c r="P4" s="10"/>
      <c r="U4" s="8"/>
      <c r="V4" s="8"/>
      <c r="W4" s="8"/>
      <c r="Z4" s="7" t="s">
        <v>46</v>
      </c>
      <c r="AA4" s="38">
        <f>AVERAGE(Z13:Z15)</f>
        <v>97.62</v>
      </c>
    </row>
    <row r="5" spans="1:33" x14ac:dyDescent="0.35">
      <c r="B5" s="43" t="s">
        <v>51</v>
      </c>
      <c r="C5" s="41" t="s">
        <v>59</v>
      </c>
      <c r="D5" s="12"/>
      <c r="E5" s="48" t="s">
        <v>75</v>
      </c>
      <c r="F5" s="48"/>
      <c r="G5" s="47"/>
      <c r="H5" s="47"/>
      <c r="J5" s="9"/>
      <c r="K5" s="9" t="s">
        <v>50</v>
      </c>
      <c r="P5" s="10"/>
      <c r="U5" s="8"/>
      <c r="V5" s="8"/>
      <c r="W5" s="8"/>
      <c r="Z5" s="7" t="s">
        <v>34</v>
      </c>
      <c r="AA5" s="37">
        <f>AA3*AA4</f>
        <v>292.86</v>
      </c>
    </row>
    <row r="6" spans="1:33" x14ac:dyDescent="0.35">
      <c r="B6" s="43" t="s">
        <v>3</v>
      </c>
      <c r="C6" s="44">
        <v>45755</v>
      </c>
      <c r="D6" s="11"/>
      <c r="E6" s="46" t="s">
        <v>76</v>
      </c>
      <c r="F6" s="46"/>
      <c r="G6" s="47"/>
      <c r="H6" s="47"/>
      <c r="J6" s="9"/>
      <c r="P6" s="10"/>
      <c r="U6" s="8"/>
      <c r="V6" s="8"/>
      <c r="W6" s="8"/>
    </row>
    <row r="7" spans="1:33" x14ac:dyDescent="0.35">
      <c r="B7" s="43" t="s">
        <v>4</v>
      </c>
      <c r="C7" s="39"/>
      <c r="D7" s="13"/>
      <c r="E7" s="49" t="s">
        <v>77</v>
      </c>
      <c r="F7" s="49"/>
      <c r="G7" s="47"/>
      <c r="H7" s="47"/>
      <c r="K7" s="14" t="s">
        <v>6</v>
      </c>
      <c r="L7" s="15" t="s">
        <v>71</v>
      </c>
      <c r="M7" s="15"/>
      <c r="P7" s="10"/>
      <c r="U7" s="8"/>
      <c r="V7" s="8"/>
      <c r="W7" s="8"/>
    </row>
    <row r="8" spans="1:33" x14ac:dyDescent="0.35">
      <c r="B8" s="43" t="s">
        <v>7</v>
      </c>
      <c r="C8" s="42" t="s">
        <v>60</v>
      </c>
      <c r="D8" s="13"/>
      <c r="E8" s="49" t="s">
        <v>78</v>
      </c>
      <c r="F8" s="49"/>
      <c r="G8" s="47"/>
      <c r="H8" s="47"/>
      <c r="K8" s="9"/>
      <c r="U8" s="8"/>
      <c r="V8" s="8"/>
      <c r="W8" s="8"/>
    </row>
    <row r="9" spans="1:33" x14ac:dyDescent="0.35">
      <c r="B9" s="43" t="s">
        <v>52</v>
      </c>
      <c r="D9" s="16"/>
      <c r="E9" s="11"/>
      <c r="F9" s="11"/>
      <c r="K9" s="9"/>
      <c r="U9" s="8"/>
      <c r="V9" s="8"/>
      <c r="W9" s="8"/>
    </row>
    <row r="10" spans="1:33" x14ac:dyDescent="0.35">
      <c r="B10" s="43" t="s">
        <v>48</v>
      </c>
      <c r="C10" s="45" t="s">
        <v>61</v>
      </c>
      <c r="D10" s="13"/>
      <c r="E10" s="13"/>
      <c r="F10" s="13"/>
      <c r="K10" s="9"/>
      <c r="U10" s="8"/>
      <c r="V10" s="8"/>
      <c r="W10" s="8"/>
    </row>
    <row r="11" spans="1:33" x14ac:dyDescent="0.35">
      <c r="P11" s="10"/>
      <c r="U11" s="8"/>
      <c r="V11" s="8"/>
      <c r="W11" s="8"/>
    </row>
    <row r="12" spans="1:33" ht="40" thickBot="1" x14ac:dyDescent="0.4">
      <c r="A12" s="34" t="s">
        <v>8</v>
      </c>
      <c r="B12" s="35" t="s">
        <v>9</v>
      </c>
      <c r="C12" s="33" t="s">
        <v>10</v>
      </c>
      <c r="D12" s="33" t="s">
        <v>11</v>
      </c>
      <c r="E12" s="33" t="s">
        <v>12</v>
      </c>
      <c r="F12" s="33" t="s">
        <v>13</v>
      </c>
      <c r="G12" s="33" t="s">
        <v>14</v>
      </c>
      <c r="H12" s="33" t="s">
        <v>15</v>
      </c>
      <c r="I12" s="33" t="s">
        <v>16</v>
      </c>
      <c r="J12" s="33" t="s">
        <v>17</v>
      </c>
      <c r="K12" s="33" t="s">
        <v>18</v>
      </c>
      <c r="L12" s="33" t="s">
        <v>19</v>
      </c>
      <c r="M12" s="33" t="s">
        <v>20</v>
      </c>
      <c r="N12" s="33" t="s">
        <v>21</v>
      </c>
      <c r="O12" s="33" t="s">
        <v>22</v>
      </c>
      <c r="P12" s="33" t="s">
        <v>23</v>
      </c>
      <c r="Q12" s="33" t="s">
        <v>24</v>
      </c>
      <c r="R12" s="33" t="s">
        <v>25</v>
      </c>
      <c r="S12" s="33" t="s">
        <v>26</v>
      </c>
      <c r="T12" s="33" t="s">
        <v>27</v>
      </c>
      <c r="U12" s="33" t="s">
        <v>28</v>
      </c>
      <c r="V12" s="33" t="s">
        <v>29</v>
      </c>
      <c r="W12" s="33" t="s">
        <v>30</v>
      </c>
      <c r="X12" s="33" t="s">
        <v>31</v>
      </c>
      <c r="Y12" s="33" t="s">
        <v>32</v>
      </c>
      <c r="Z12" s="33" t="s">
        <v>33</v>
      </c>
      <c r="AA12" s="33" t="s">
        <v>34</v>
      </c>
      <c r="AB12" s="17"/>
      <c r="AC12" s="17"/>
      <c r="AD12" s="18" t="s">
        <v>35</v>
      </c>
      <c r="AE12" s="18" t="s">
        <v>36</v>
      </c>
      <c r="AG12" t="s">
        <v>53</v>
      </c>
    </row>
    <row r="13" spans="1:33" ht="15" thickTop="1" x14ac:dyDescent="0.35">
      <c r="A13" s="19">
        <v>1</v>
      </c>
      <c r="B13" s="20" t="s">
        <v>69</v>
      </c>
      <c r="C13" s="21" t="s">
        <v>70</v>
      </c>
      <c r="D13" s="20">
        <v>3050</v>
      </c>
      <c r="E13" s="20" t="s">
        <v>62</v>
      </c>
      <c r="F13" s="20" t="s">
        <v>65</v>
      </c>
      <c r="G13" s="21">
        <v>1</v>
      </c>
      <c r="H13" s="21" t="s">
        <v>54</v>
      </c>
      <c r="I13" s="22" t="s">
        <v>67</v>
      </c>
      <c r="J13" s="21" t="s">
        <v>68</v>
      </c>
      <c r="K13" s="22">
        <f>IF(I13="Split",CEILING(IF(I13="Split",(((M13+6)*2)/R13),(M13+6)/R13),1),CEILING(IF(I13="Split",(((M13+6)*2)/R13),(M13+6)/R13),0.5))</f>
        <v>5</v>
      </c>
      <c r="L13" s="22">
        <v>94</v>
      </c>
      <c r="M13" s="22">
        <f>VLOOKUP(P13,'Ripplefold Chart'!$G$1:$H$149,2,FALSE)</f>
        <v>104.5</v>
      </c>
      <c r="N13" s="22">
        <v>86.5</v>
      </c>
      <c r="O13" s="21">
        <v>5</v>
      </c>
      <c r="P13" s="22">
        <f>IF(I13="Split",VLOOKUP((L13/2),'Ripplefold Chart'!$A$1:$E$353,(HLOOKUP(Q13,'Ripplefold Chart'!$A$1:$E$353,2,FALSE)),TRUE),VLOOKUP(L13,'Ripplefold Chart'!$A$1:$E$353,(HLOOKUP(Q13,'Ripplefold Chart'!$A$1:$E$353,2,FALSE)),TRUE))</f>
        <v>23</v>
      </c>
      <c r="Q13" s="1">
        <v>100</v>
      </c>
      <c r="R13" s="22">
        <v>55</v>
      </c>
      <c r="S13" s="22">
        <v>10.5</v>
      </c>
      <c r="T13" s="22">
        <f>IF(((ROUND((N13+14)/S13,0))*S13)-N13&lt;14,((ROUND((N13+14)/S13,0))*S13)+S13,(ROUND((N13+14)/S13,0))*S13)</f>
        <v>105</v>
      </c>
      <c r="U13" s="22">
        <f>(ROUNDUP(K13,0))*G13</f>
        <v>5</v>
      </c>
      <c r="V13" s="32">
        <f>(T13*K13)/36</f>
        <v>14.583333333333334</v>
      </c>
      <c r="W13" s="32">
        <f>V13*G13*1.06</f>
        <v>15.458333333333334</v>
      </c>
      <c r="X13" s="2">
        <v>16.27</v>
      </c>
      <c r="Y13" s="3">
        <f>IF(I13="Split",CEILING(IF(I13="Split",(((M13+6)*2)/54),(M13+6)/54),2),CEILING(IF(I13="Split",(((M13+6)*2)/54),(M13+6)/54),1))</f>
        <v>6</v>
      </c>
      <c r="Z13" s="4">
        <f>Y13*X13</f>
        <v>97.62</v>
      </c>
      <c r="AA13" s="4">
        <f>Z13*G13</f>
        <v>97.62</v>
      </c>
      <c r="AD13">
        <f>IF(H13="PN",1,(IF(H13="PR",2,0)))</f>
        <v>2</v>
      </c>
      <c r="AE13">
        <f>IF(H13="PN",M13/36,(IF(H13="PR",(M13/36)*2,0)))</f>
        <v>5.8055555555555554</v>
      </c>
      <c r="AG13">
        <f>CEILING((((N13+4)*Y13)/36),0.25)</f>
        <v>15.25</v>
      </c>
    </row>
    <row r="14" spans="1:33" x14ac:dyDescent="0.35">
      <c r="A14" s="19">
        <v>2</v>
      </c>
      <c r="B14" s="20" t="s">
        <v>72</v>
      </c>
      <c r="C14" s="21" t="s">
        <v>73</v>
      </c>
      <c r="D14" s="20">
        <v>3050</v>
      </c>
      <c r="E14" s="20" t="s">
        <v>63</v>
      </c>
      <c r="F14" s="20" t="s">
        <v>66</v>
      </c>
      <c r="G14" s="21">
        <v>1</v>
      </c>
      <c r="H14" s="21" t="s">
        <v>54</v>
      </c>
      <c r="I14" s="22" t="s">
        <v>67</v>
      </c>
      <c r="J14" s="21" t="s">
        <v>68</v>
      </c>
      <c r="K14" s="22">
        <f t="shared" ref="K14:K15" si="0">IF(I14="Split",CEILING(IF(I14="Split",(((M14+6)*2)/R14),(M14+6)/R14),1),CEILING(IF(I14="Split",(((M14+6)*2)/R14),(M14+6)/R14),0.5))</f>
        <v>5</v>
      </c>
      <c r="L14" s="22">
        <v>118</v>
      </c>
      <c r="M14" s="22">
        <f>VLOOKUP(P14,'Ripplefold Chart'!$G$1:$H$149,2,FALSE)</f>
        <v>130</v>
      </c>
      <c r="N14" s="22">
        <v>93.5</v>
      </c>
      <c r="O14" s="21">
        <v>5</v>
      </c>
      <c r="P14" s="22">
        <f>IF(I14="Split",VLOOKUP((L14/2),'Ripplefold Chart'!$A$1:$E$353,(HLOOKUP(Q14,'Ripplefold Chart'!$A$1:$E$353,2,FALSE)),TRUE),VLOOKUP(L14,'Ripplefold Chart'!$A$1:$E$353,(HLOOKUP(Q14,'Ripplefold Chart'!$A$1:$E$353,2,FALSE)),TRUE))</f>
        <v>29</v>
      </c>
      <c r="Q14" s="1">
        <v>100</v>
      </c>
      <c r="R14" s="22">
        <v>55</v>
      </c>
      <c r="S14" s="22">
        <v>10.5</v>
      </c>
      <c r="T14" s="22">
        <f t="shared" ref="T14:T15" si="1">IF(((ROUND((N14+14)/S14,0))*S14)-N14&lt;14,((ROUND((N14+14)/S14,0))*S14)+S14,(ROUND((N14+14)/S14,0))*S14)</f>
        <v>115.5</v>
      </c>
      <c r="U14" s="22">
        <f t="shared" ref="U14:U15" si="2">(ROUNDUP(K14,0))*G14</f>
        <v>5</v>
      </c>
      <c r="V14" s="32">
        <f t="shared" ref="V14:V15" si="3">(T14*K14)/36</f>
        <v>16.041666666666668</v>
      </c>
      <c r="W14" s="32">
        <f t="shared" ref="W14:W15" si="4">V14*G14*1.06</f>
        <v>17.00416666666667</v>
      </c>
      <c r="X14" s="2">
        <v>16.27</v>
      </c>
      <c r="Y14" s="3">
        <f t="shared" ref="Y14:Y15" si="5">IF(I14="Split",CEILING(IF(I14="Split",(((M14+6)*2)/54),(M14+6)/54),2),CEILING(IF(I14="Split",(((M14+6)*2)/54),(M14+6)/54),1))</f>
        <v>6</v>
      </c>
      <c r="Z14" s="4">
        <f t="shared" ref="Z14:Z15" si="6">SUM(Y14*X14)</f>
        <v>97.62</v>
      </c>
      <c r="AA14" s="4">
        <f t="shared" ref="AA14:AA15" si="7">Z14*G14</f>
        <v>97.62</v>
      </c>
      <c r="AD14">
        <f t="shared" ref="AD14:AD15" si="8">IF(H14="PN",1,(IF(H14="PR",2,0)))</f>
        <v>2</v>
      </c>
      <c r="AE14">
        <f t="shared" ref="AE14:AE15" si="9">IF(H14="PN",M14/36,(IF(H14="PR",(M14/36)*2,0)))</f>
        <v>7.2222222222222223</v>
      </c>
      <c r="AG14">
        <f t="shared" ref="AG14:AG15" si="10">CEILING((((N14+4)*Y14)/36),0.25)</f>
        <v>16.25</v>
      </c>
    </row>
    <row r="15" spans="1:33" x14ac:dyDescent="0.35">
      <c r="A15" s="19">
        <v>3</v>
      </c>
      <c r="B15" s="20" t="s">
        <v>72</v>
      </c>
      <c r="C15" s="21" t="s">
        <v>73</v>
      </c>
      <c r="D15" s="20">
        <v>3050</v>
      </c>
      <c r="E15" s="20" t="s">
        <v>64</v>
      </c>
      <c r="F15" s="20" t="s">
        <v>66</v>
      </c>
      <c r="G15" s="21">
        <v>1</v>
      </c>
      <c r="H15" s="21" t="s">
        <v>54</v>
      </c>
      <c r="I15" s="22" t="s">
        <v>67</v>
      </c>
      <c r="J15" s="21" t="s">
        <v>68</v>
      </c>
      <c r="K15" s="22">
        <f t="shared" si="0"/>
        <v>5</v>
      </c>
      <c r="L15" s="22">
        <v>94</v>
      </c>
      <c r="M15" s="22">
        <f>VLOOKUP(P15,'Ripplefold Chart'!$G$1:$H$149,2,FALSE)</f>
        <v>104.5</v>
      </c>
      <c r="N15" s="22">
        <v>86.5</v>
      </c>
      <c r="O15" s="21">
        <v>5</v>
      </c>
      <c r="P15" s="22">
        <f>IF(I15="Split",VLOOKUP((L15/2),'Ripplefold Chart'!$A$1:$E$353,(HLOOKUP(Q15,'Ripplefold Chart'!$A$1:$E$353,2,FALSE)),TRUE),VLOOKUP(L15,'Ripplefold Chart'!$A$1:$E$353,(HLOOKUP(Q15,'Ripplefold Chart'!$A$1:$E$353,2,FALSE)),TRUE))</f>
        <v>23</v>
      </c>
      <c r="Q15" s="1">
        <v>100</v>
      </c>
      <c r="R15" s="22">
        <v>55</v>
      </c>
      <c r="S15" s="22">
        <v>10.5</v>
      </c>
      <c r="T15" s="22">
        <f t="shared" si="1"/>
        <v>105</v>
      </c>
      <c r="U15" s="22">
        <f t="shared" si="2"/>
        <v>5</v>
      </c>
      <c r="V15" s="32">
        <f t="shared" si="3"/>
        <v>14.583333333333334</v>
      </c>
      <c r="W15" s="32">
        <f t="shared" si="4"/>
        <v>15.458333333333334</v>
      </c>
      <c r="X15" s="2">
        <v>16.27</v>
      </c>
      <c r="Y15" s="3">
        <f t="shared" si="5"/>
        <v>6</v>
      </c>
      <c r="Z15" s="4">
        <f t="shared" si="6"/>
        <v>97.62</v>
      </c>
      <c r="AA15" s="4">
        <f t="shared" si="7"/>
        <v>97.62</v>
      </c>
      <c r="AD15">
        <f t="shared" si="8"/>
        <v>2</v>
      </c>
      <c r="AE15">
        <f t="shared" si="9"/>
        <v>5.8055555555555554</v>
      </c>
      <c r="AG15">
        <f t="shared" si="10"/>
        <v>15.25</v>
      </c>
    </row>
    <row r="16" spans="1:33" x14ac:dyDescent="0.35">
      <c r="A16" s="19"/>
      <c r="B16" s="20"/>
      <c r="C16" s="21"/>
      <c r="D16" s="20"/>
      <c r="E16" s="20"/>
      <c r="F16" s="20"/>
      <c r="G16" s="21"/>
      <c r="H16" s="21"/>
      <c r="I16" s="22"/>
      <c r="J16" s="21"/>
      <c r="K16" s="22"/>
      <c r="L16" s="22"/>
      <c r="M16" s="22"/>
      <c r="N16" s="22"/>
      <c r="O16" s="21"/>
      <c r="P16" s="22"/>
      <c r="Q16" s="1"/>
      <c r="R16" s="22"/>
      <c r="S16" s="22"/>
      <c r="T16" s="22"/>
      <c r="U16" s="22"/>
      <c r="V16" s="32"/>
      <c r="W16" s="32"/>
      <c r="X16" s="2"/>
      <c r="Y16" s="3"/>
      <c r="Z16" s="4"/>
      <c r="AA16" s="4"/>
    </row>
    <row r="17" spans="1:31" x14ac:dyDescent="0.35">
      <c r="A17" s="23"/>
      <c r="B17" s="24" t="s">
        <v>37</v>
      </c>
      <c r="C17" s="24"/>
      <c r="D17" s="24"/>
      <c r="E17" s="24"/>
      <c r="F17" s="24"/>
      <c r="G17" s="24">
        <f>SUM(G13:G16)</f>
        <v>3</v>
      </c>
      <c r="H17" s="24"/>
      <c r="I17" s="24"/>
      <c r="J17" s="24"/>
      <c r="K17" s="24">
        <f>SUM(K13:K16)</f>
        <v>15</v>
      </c>
      <c r="L17" s="24"/>
      <c r="M17" s="24"/>
      <c r="N17" s="24"/>
      <c r="O17" s="24"/>
      <c r="P17" s="24"/>
      <c r="Q17" s="24"/>
      <c r="R17" s="24"/>
      <c r="S17" s="24"/>
      <c r="T17" s="25"/>
      <c r="U17" s="24"/>
      <c r="V17" s="24"/>
      <c r="W17" s="36">
        <f>SUM(W13:W16)</f>
        <v>47.920833333333341</v>
      </c>
      <c r="X17" s="26"/>
      <c r="Y17" s="26">
        <f>SUM(Y13:Y15)</f>
        <v>18</v>
      </c>
      <c r="Z17" s="27"/>
      <c r="AA17" s="28">
        <f>SUM(AA13:AA16)</f>
        <v>292.86</v>
      </c>
      <c r="AB17" s="9"/>
      <c r="AC17" s="9"/>
      <c r="AD17" s="9"/>
      <c r="AE17" s="9"/>
    </row>
    <row r="18" spans="1:31" x14ac:dyDescent="0.35">
      <c r="B18" s="29"/>
      <c r="C18" s="29"/>
      <c r="D18" s="29"/>
      <c r="E18" s="29"/>
      <c r="F18" s="29"/>
      <c r="G18" s="29"/>
      <c r="H18" s="29"/>
      <c r="I18" s="29"/>
      <c r="J18" s="8"/>
      <c r="K18" s="8"/>
      <c r="L18" s="8"/>
      <c r="M18" s="8"/>
      <c r="N18" s="8"/>
      <c r="O18" s="8"/>
      <c r="P18" s="29"/>
      <c r="Q18" s="8"/>
      <c r="R18" s="8"/>
      <c r="S18" s="8"/>
      <c r="T18" s="8"/>
      <c r="U18" s="8"/>
      <c r="V18" s="8"/>
      <c r="W18" s="8"/>
      <c r="X18" s="8"/>
      <c r="Y18" s="8"/>
      <c r="Z18" s="30"/>
    </row>
    <row r="19" spans="1:31" x14ac:dyDescent="0.35">
      <c r="B19" s="29"/>
      <c r="C19" s="29"/>
      <c r="D19" s="31"/>
      <c r="E19" s="31"/>
      <c r="F19" s="31"/>
      <c r="G19" s="29"/>
      <c r="H19" s="29"/>
      <c r="I19" s="29"/>
      <c r="J19" s="8"/>
      <c r="K19" s="8"/>
      <c r="L19" s="8"/>
      <c r="M19" s="8"/>
      <c r="N19" s="8"/>
      <c r="O19" s="8"/>
      <c r="P19" s="29"/>
      <c r="Q19" s="8"/>
      <c r="R19" s="8"/>
      <c r="S19" s="8"/>
      <c r="T19" s="8"/>
      <c r="U19" s="8"/>
      <c r="V19" s="8"/>
      <c r="W19" s="8"/>
      <c r="X19" s="8"/>
      <c r="Y19" s="8"/>
      <c r="Z19" s="30"/>
    </row>
    <row r="20" spans="1:31" x14ac:dyDescent="0.35">
      <c r="B20" s="20"/>
      <c r="C20" s="21"/>
      <c r="E20" s="29"/>
      <c r="F20" s="29"/>
      <c r="G20" s="29"/>
      <c r="H20" s="29"/>
      <c r="I20" s="29"/>
      <c r="J20" s="8"/>
      <c r="K20" s="8"/>
      <c r="L20" s="8"/>
      <c r="M20" s="8"/>
      <c r="N20" s="8"/>
      <c r="O20" s="8"/>
      <c r="P20" s="29"/>
      <c r="Q20" s="8"/>
      <c r="R20" s="8"/>
      <c r="S20" s="8"/>
      <c r="T20" s="8"/>
      <c r="U20" s="8"/>
      <c r="V20" s="8"/>
      <c r="W20" s="8"/>
      <c r="X20" s="8"/>
      <c r="Y20" s="8"/>
      <c r="Z20" s="30"/>
    </row>
  </sheetData>
  <phoneticPr fontId="8" type="noConversion"/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353"/>
  <sheetViews>
    <sheetView workbookViewId="0">
      <pane ySplit="1" topLeftCell="A2" activePane="bottomLeft" state="frozen"/>
      <selection pane="bottomLeft" activeCell="N28" sqref="N28"/>
    </sheetView>
  </sheetViews>
  <sheetFormatPr defaultRowHeight="14.5" x14ac:dyDescent="0.35"/>
  <cols>
    <col min="1" max="1" width="10.453125" bestFit="1" customWidth="1"/>
    <col min="2" max="2" width="5" bestFit="1" customWidth="1"/>
    <col min="3" max="5" width="4" bestFit="1" customWidth="1"/>
    <col min="7" max="7" width="10.81640625" bestFit="1" customWidth="1"/>
    <col min="8" max="8" width="20.7265625" bestFit="1" customWidth="1"/>
  </cols>
  <sheetData>
    <row r="1" spans="1:53" x14ac:dyDescent="0.35">
      <c r="A1" t="s">
        <v>40</v>
      </c>
      <c r="B1" s="5">
        <v>120</v>
      </c>
      <c r="C1" s="5">
        <v>100</v>
      </c>
      <c r="D1" s="5">
        <v>80</v>
      </c>
      <c r="E1" s="5">
        <v>60</v>
      </c>
      <c r="G1" t="s">
        <v>39</v>
      </c>
      <c r="H1" t="s">
        <v>38</v>
      </c>
    </row>
    <row r="2" spans="1:53" x14ac:dyDescent="0.35">
      <c r="B2" s="5">
        <v>2</v>
      </c>
      <c r="C2" s="5">
        <v>3</v>
      </c>
      <c r="D2" s="5">
        <v>4</v>
      </c>
      <c r="E2" s="5">
        <v>5</v>
      </c>
      <c r="F2" s="5"/>
      <c r="G2" s="5">
        <v>7</v>
      </c>
      <c r="H2" s="5">
        <v>36.5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x14ac:dyDescent="0.35">
      <c r="A3">
        <v>10</v>
      </c>
      <c r="B3" s="5">
        <v>7</v>
      </c>
      <c r="C3" s="5"/>
      <c r="D3" s="5"/>
      <c r="E3" s="5"/>
      <c r="F3" s="5"/>
      <c r="G3" s="5">
        <v>9</v>
      </c>
      <c r="H3" s="5">
        <v>45</v>
      </c>
      <c r="I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3" x14ac:dyDescent="0.35">
      <c r="A4">
        <v>11</v>
      </c>
      <c r="B4" s="5">
        <v>7</v>
      </c>
      <c r="C4" s="5">
        <v>7</v>
      </c>
      <c r="D4" s="5"/>
      <c r="E4" s="5"/>
      <c r="F4" s="5"/>
      <c r="G4" s="5">
        <v>11</v>
      </c>
      <c r="H4" s="5">
        <v>53.5</v>
      </c>
      <c r="I4" s="5"/>
      <c r="K4" s="6" t="s">
        <v>40</v>
      </c>
      <c r="L4" s="5">
        <v>42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3" x14ac:dyDescent="0.35">
      <c r="A5">
        <v>12</v>
      </c>
      <c r="B5" s="5">
        <v>7</v>
      </c>
      <c r="C5" s="5">
        <v>7</v>
      </c>
      <c r="D5" s="5"/>
      <c r="E5" s="5"/>
      <c r="F5" s="5"/>
      <c r="G5" s="5">
        <v>13</v>
      </c>
      <c r="H5" s="5">
        <v>62</v>
      </c>
      <c r="I5" s="5"/>
      <c r="K5" s="5" t="s">
        <v>41</v>
      </c>
      <c r="L5" s="5">
        <v>60</v>
      </c>
      <c r="M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3" x14ac:dyDescent="0.35">
      <c r="A6">
        <v>13</v>
      </c>
      <c r="B6" s="5">
        <v>7</v>
      </c>
      <c r="C6" s="5">
        <v>7</v>
      </c>
      <c r="D6" s="5">
        <v>7</v>
      </c>
      <c r="E6" s="5"/>
      <c r="F6" s="5"/>
      <c r="G6" s="5">
        <v>15</v>
      </c>
      <c r="H6" s="5">
        <v>70.5</v>
      </c>
      <c r="I6" s="5"/>
      <c r="K6" s="7" t="s">
        <v>42</v>
      </c>
      <c r="L6" s="8">
        <f>VLOOKUP(L4,A1:E50,(HLOOKUP(L5,A1:E50,2,FALSE)),FALSE)</f>
        <v>17</v>
      </c>
      <c r="M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3" x14ac:dyDescent="0.35">
      <c r="A7">
        <v>14</v>
      </c>
      <c r="B7" s="5">
        <v>9</v>
      </c>
      <c r="C7" s="5">
        <v>7</v>
      </c>
      <c r="D7" s="5">
        <v>7</v>
      </c>
      <c r="E7" s="5">
        <v>7</v>
      </c>
      <c r="G7" s="5">
        <v>17</v>
      </c>
      <c r="H7" s="5">
        <v>79</v>
      </c>
      <c r="I7" s="5"/>
      <c r="K7" s="6" t="s">
        <v>43</v>
      </c>
      <c r="L7" s="8">
        <f>VLOOKUP(L6,G1:H13,2,FALSE)</f>
        <v>79</v>
      </c>
    </row>
    <row r="8" spans="1:53" x14ac:dyDescent="0.35">
      <c r="A8">
        <v>15</v>
      </c>
      <c r="B8" s="5">
        <v>9</v>
      </c>
      <c r="C8" s="5">
        <v>7</v>
      </c>
      <c r="D8" s="5">
        <v>7</v>
      </c>
      <c r="E8" s="5">
        <v>7</v>
      </c>
      <c r="G8" s="5">
        <v>19</v>
      </c>
      <c r="H8" s="5">
        <v>87.5</v>
      </c>
      <c r="I8" s="5"/>
    </row>
    <row r="9" spans="1:53" x14ac:dyDescent="0.35">
      <c r="A9">
        <v>16</v>
      </c>
      <c r="B9" s="5">
        <v>9</v>
      </c>
      <c r="C9" s="5">
        <v>9</v>
      </c>
      <c r="D9" s="5">
        <v>7</v>
      </c>
      <c r="E9" s="5">
        <v>7</v>
      </c>
      <c r="G9" s="5">
        <v>21</v>
      </c>
      <c r="H9" s="5">
        <v>96</v>
      </c>
      <c r="I9" s="5"/>
    </row>
    <row r="10" spans="1:53" x14ac:dyDescent="0.35">
      <c r="A10">
        <v>17</v>
      </c>
      <c r="B10" s="5">
        <v>9</v>
      </c>
      <c r="C10" s="5">
        <v>9</v>
      </c>
      <c r="D10" s="5">
        <v>9</v>
      </c>
      <c r="E10" s="5">
        <v>7</v>
      </c>
      <c r="G10" s="5">
        <v>23</v>
      </c>
      <c r="H10" s="5">
        <v>104.5</v>
      </c>
      <c r="I10" s="5"/>
    </row>
    <row r="11" spans="1:53" x14ac:dyDescent="0.35">
      <c r="A11">
        <v>18</v>
      </c>
      <c r="B11" s="5">
        <v>11</v>
      </c>
      <c r="C11" s="5">
        <v>9</v>
      </c>
      <c r="D11" s="5">
        <v>9</v>
      </c>
      <c r="E11" s="5">
        <v>7</v>
      </c>
      <c r="G11" s="5">
        <v>25</v>
      </c>
      <c r="H11" s="5">
        <v>113</v>
      </c>
      <c r="I11" s="5"/>
    </row>
    <row r="12" spans="1:53" x14ac:dyDescent="0.35">
      <c r="A12">
        <v>19</v>
      </c>
      <c r="B12" s="5">
        <v>11</v>
      </c>
      <c r="C12" s="5">
        <v>9</v>
      </c>
      <c r="D12" s="5">
        <v>9</v>
      </c>
      <c r="E12" s="5">
        <v>9</v>
      </c>
      <c r="G12" s="5">
        <v>27</v>
      </c>
      <c r="H12" s="5">
        <v>121.5</v>
      </c>
      <c r="I12" s="5"/>
    </row>
    <row r="13" spans="1:53" x14ac:dyDescent="0.35">
      <c r="A13">
        <v>20</v>
      </c>
      <c r="B13" s="5">
        <v>11</v>
      </c>
      <c r="C13" s="5">
        <v>11</v>
      </c>
      <c r="D13" s="5">
        <v>9</v>
      </c>
      <c r="E13" s="5">
        <v>9</v>
      </c>
      <c r="G13" s="5">
        <v>29</v>
      </c>
      <c r="H13" s="5">
        <v>130</v>
      </c>
      <c r="I13" s="5"/>
    </row>
    <row r="14" spans="1:53" x14ac:dyDescent="0.35">
      <c r="A14">
        <v>21</v>
      </c>
      <c r="B14" s="5">
        <v>13</v>
      </c>
      <c r="C14" s="5">
        <v>11</v>
      </c>
      <c r="D14" s="5">
        <v>9</v>
      </c>
      <c r="E14" s="5">
        <v>9</v>
      </c>
      <c r="G14" s="5">
        <v>31</v>
      </c>
      <c r="H14" s="5">
        <v>138.5</v>
      </c>
      <c r="I14" s="5"/>
    </row>
    <row r="15" spans="1:53" x14ac:dyDescent="0.35">
      <c r="A15">
        <v>22</v>
      </c>
      <c r="B15" s="5">
        <v>13</v>
      </c>
      <c r="C15" s="5">
        <v>11</v>
      </c>
      <c r="D15" s="5">
        <v>11</v>
      </c>
      <c r="E15" s="5">
        <v>9</v>
      </c>
      <c r="G15" s="5">
        <v>33</v>
      </c>
      <c r="H15" s="5">
        <v>147</v>
      </c>
      <c r="I15" s="5"/>
    </row>
    <row r="16" spans="1:53" x14ac:dyDescent="0.35">
      <c r="A16">
        <v>23</v>
      </c>
      <c r="B16" s="5">
        <v>13</v>
      </c>
      <c r="C16" s="5">
        <v>11</v>
      </c>
      <c r="D16" s="5">
        <v>11</v>
      </c>
      <c r="E16" s="5">
        <v>9</v>
      </c>
      <c r="G16" s="5">
        <v>35</v>
      </c>
      <c r="H16" s="5">
        <v>155.5</v>
      </c>
      <c r="I16" s="5"/>
    </row>
    <row r="17" spans="1:9" x14ac:dyDescent="0.35">
      <c r="A17">
        <v>24</v>
      </c>
      <c r="B17" s="5">
        <v>13</v>
      </c>
      <c r="C17" s="5">
        <v>13</v>
      </c>
      <c r="D17" s="5">
        <v>11</v>
      </c>
      <c r="E17" s="5">
        <v>11</v>
      </c>
      <c r="G17" s="5">
        <v>37</v>
      </c>
      <c r="H17" s="5">
        <v>164</v>
      </c>
      <c r="I17" s="5"/>
    </row>
    <row r="18" spans="1:9" x14ac:dyDescent="0.35">
      <c r="A18">
        <v>25</v>
      </c>
      <c r="B18" s="5">
        <v>15</v>
      </c>
      <c r="C18" s="5">
        <v>13</v>
      </c>
      <c r="D18" s="5">
        <v>11</v>
      </c>
      <c r="E18" s="5">
        <v>11</v>
      </c>
      <c r="G18" s="5">
        <v>39</v>
      </c>
      <c r="H18" s="5">
        <v>172.5</v>
      </c>
      <c r="I18" s="5"/>
    </row>
    <row r="19" spans="1:9" x14ac:dyDescent="0.35">
      <c r="A19">
        <v>26</v>
      </c>
      <c r="B19" s="5">
        <v>15</v>
      </c>
      <c r="C19" s="5">
        <v>13</v>
      </c>
      <c r="D19" s="5">
        <v>11</v>
      </c>
      <c r="E19" s="5">
        <v>11</v>
      </c>
      <c r="G19" s="5">
        <v>41</v>
      </c>
      <c r="H19" s="5">
        <v>181</v>
      </c>
      <c r="I19" s="5"/>
    </row>
    <row r="20" spans="1:9" x14ac:dyDescent="0.35">
      <c r="A20">
        <v>27</v>
      </c>
      <c r="B20" s="5">
        <v>15</v>
      </c>
      <c r="C20" s="5">
        <v>13</v>
      </c>
      <c r="D20" s="5">
        <v>13</v>
      </c>
      <c r="E20" s="5">
        <v>11</v>
      </c>
      <c r="G20" s="5">
        <v>43</v>
      </c>
      <c r="H20" s="5">
        <v>189.5</v>
      </c>
      <c r="I20" s="5"/>
    </row>
    <row r="21" spans="1:9" x14ac:dyDescent="0.35">
      <c r="A21">
        <v>28</v>
      </c>
      <c r="B21" s="5">
        <v>15</v>
      </c>
      <c r="C21" s="5">
        <v>15</v>
      </c>
      <c r="D21" s="5">
        <v>13</v>
      </c>
      <c r="E21" s="5">
        <v>11</v>
      </c>
      <c r="G21" s="5">
        <v>45</v>
      </c>
      <c r="H21" s="5">
        <v>198</v>
      </c>
      <c r="I21" s="5"/>
    </row>
    <row r="22" spans="1:9" x14ac:dyDescent="0.35">
      <c r="A22">
        <v>29</v>
      </c>
      <c r="B22" s="5">
        <v>17</v>
      </c>
      <c r="C22" s="5">
        <v>15</v>
      </c>
      <c r="D22" s="5">
        <v>13</v>
      </c>
      <c r="E22" s="5">
        <v>11</v>
      </c>
      <c r="G22" s="5">
        <v>47</v>
      </c>
      <c r="H22" s="5">
        <v>206.5</v>
      </c>
      <c r="I22" s="5"/>
    </row>
    <row r="23" spans="1:9" x14ac:dyDescent="0.35">
      <c r="A23">
        <v>30</v>
      </c>
      <c r="B23" s="5">
        <v>17</v>
      </c>
      <c r="C23" s="5">
        <v>15</v>
      </c>
      <c r="D23" s="5">
        <v>13</v>
      </c>
      <c r="E23" s="5">
        <v>13</v>
      </c>
      <c r="G23" s="5">
        <v>49</v>
      </c>
      <c r="H23" s="5">
        <v>215</v>
      </c>
      <c r="I23" s="5"/>
    </row>
    <row r="24" spans="1:9" x14ac:dyDescent="0.35">
      <c r="A24">
        <v>31</v>
      </c>
      <c r="B24" s="5">
        <v>17</v>
      </c>
      <c r="C24" s="5">
        <v>15</v>
      </c>
      <c r="D24" s="5">
        <v>13</v>
      </c>
      <c r="E24" s="5">
        <v>13</v>
      </c>
      <c r="G24" s="5">
        <v>51</v>
      </c>
      <c r="H24" s="5">
        <v>223.5</v>
      </c>
      <c r="I24" s="5"/>
    </row>
    <row r="25" spans="1:9" x14ac:dyDescent="0.35">
      <c r="A25">
        <v>32</v>
      </c>
      <c r="B25" s="5">
        <v>17</v>
      </c>
      <c r="C25" s="5">
        <v>17</v>
      </c>
      <c r="D25" s="5">
        <v>15</v>
      </c>
      <c r="E25" s="5">
        <v>13</v>
      </c>
      <c r="G25" s="5">
        <v>53</v>
      </c>
      <c r="H25" s="5">
        <v>232</v>
      </c>
      <c r="I25" s="5"/>
    </row>
    <row r="26" spans="1:9" x14ac:dyDescent="0.35">
      <c r="A26">
        <v>33</v>
      </c>
      <c r="B26" s="5">
        <v>19</v>
      </c>
      <c r="C26" s="5">
        <v>17</v>
      </c>
      <c r="D26" s="5">
        <v>15</v>
      </c>
      <c r="E26" s="5">
        <v>13</v>
      </c>
      <c r="G26" s="5">
        <v>55</v>
      </c>
      <c r="H26" s="5">
        <v>240.5</v>
      </c>
      <c r="I26" s="5"/>
    </row>
    <row r="27" spans="1:9" x14ac:dyDescent="0.35">
      <c r="A27">
        <v>34</v>
      </c>
      <c r="B27" s="5">
        <v>19</v>
      </c>
      <c r="C27" s="5">
        <v>17</v>
      </c>
      <c r="D27" s="5">
        <v>15</v>
      </c>
      <c r="E27" s="5">
        <v>13</v>
      </c>
      <c r="G27" s="5">
        <v>57</v>
      </c>
      <c r="H27" s="5">
        <v>249</v>
      </c>
      <c r="I27" s="5"/>
    </row>
    <row r="28" spans="1:9" x14ac:dyDescent="0.35">
      <c r="A28">
        <v>35</v>
      </c>
      <c r="B28" s="5">
        <v>19</v>
      </c>
      <c r="C28" s="5">
        <v>17</v>
      </c>
      <c r="D28" s="5">
        <v>15</v>
      </c>
      <c r="E28" s="5">
        <v>15</v>
      </c>
      <c r="G28" s="5">
        <v>59</v>
      </c>
      <c r="H28" s="5">
        <v>257.5</v>
      </c>
      <c r="I28" s="5"/>
    </row>
    <row r="29" spans="1:9" x14ac:dyDescent="0.35">
      <c r="A29">
        <v>36</v>
      </c>
      <c r="B29" s="5">
        <v>21</v>
      </c>
      <c r="C29" s="5">
        <v>17</v>
      </c>
      <c r="D29" s="5">
        <v>17</v>
      </c>
      <c r="E29" s="5">
        <v>15</v>
      </c>
      <c r="G29" s="5">
        <v>61</v>
      </c>
      <c r="H29" s="5">
        <v>266</v>
      </c>
      <c r="I29" s="5"/>
    </row>
    <row r="30" spans="1:9" x14ac:dyDescent="0.35">
      <c r="A30">
        <v>37</v>
      </c>
      <c r="B30" s="5">
        <v>21</v>
      </c>
      <c r="C30" s="5">
        <v>19</v>
      </c>
      <c r="D30" s="5">
        <v>17</v>
      </c>
      <c r="E30" s="5">
        <v>15</v>
      </c>
      <c r="G30" s="5">
        <v>63</v>
      </c>
      <c r="H30" s="5">
        <v>274.5</v>
      </c>
      <c r="I30" s="5"/>
    </row>
    <row r="31" spans="1:9" x14ac:dyDescent="0.35">
      <c r="A31">
        <v>38</v>
      </c>
      <c r="B31" s="5">
        <v>21</v>
      </c>
      <c r="C31" s="5">
        <v>19</v>
      </c>
      <c r="D31" s="5">
        <v>17</v>
      </c>
      <c r="E31" s="5">
        <v>15</v>
      </c>
      <c r="G31" s="5">
        <v>65</v>
      </c>
      <c r="H31" s="5">
        <v>283</v>
      </c>
      <c r="I31" s="5"/>
    </row>
    <row r="32" spans="1:9" x14ac:dyDescent="0.35">
      <c r="A32">
        <v>39</v>
      </c>
      <c r="B32" s="5">
        <v>21</v>
      </c>
      <c r="C32" s="5">
        <v>19</v>
      </c>
      <c r="D32" s="5">
        <v>17</v>
      </c>
      <c r="E32" s="5">
        <v>15</v>
      </c>
      <c r="G32" s="5">
        <v>67</v>
      </c>
      <c r="H32" s="5">
        <v>291.5</v>
      </c>
      <c r="I32" s="5"/>
    </row>
    <row r="33" spans="1:9" x14ac:dyDescent="0.35">
      <c r="A33">
        <v>40</v>
      </c>
      <c r="B33" s="5">
        <v>23</v>
      </c>
      <c r="C33" s="5">
        <v>19</v>
      </c>
      <c r="D33" s="5">
        <v>17</v>
      </c>
      <c r="E33" s="5">
        <v>17</v>
      </c>
      <c r="G33" s="5">
        <v>69</v>
      </c>
      <c r="H33" s="5">
        <v>300</v>
      </c>
      <c r="I33" s="5"/>
    </row>
    <row r="34" spans="1:9" x14ac:dyDescent="0.35">
      <c r="A34">
        <v>41</v>
      </c>
      <c r="B34" s="5">
        <v>23</v>
      </c>
      <c r="C34" s="5">
        <v>21</v>
      </c>
      <c r="D34" s="5">
        <v>19</v>
      </c>
      <c r="E34" s="5">
        <v>17</v>
      </c>
      <c r="G34" s="5">
        <v>71</v>
      </c>
      <c r="H34" s="5">
        <v>308.5</v>
      </c>
      <c r="I34" s="5"/>
    </row>
    <row r="35" spans="1:9" x14ac:dyDescent="0.35">
      <c r="A35">
        <v>42</v>
      </c>
      <c r="B35" s="5">
        <v>23</v>
      </c>
      <c r="C35" s="5">
        <v>21</v>
      </c>
      <c r="D35" s="5">
        <v>19</v>
      </c>
      <c r="E35" s="5">
        <v>17</v>
      </c>
      <c r="G35" s="5">
        <v>73</v>
      </c>
      <c r="H35" s="5">
        <v>317</v>
      </c>
      <c r="I35" s="5"/>
    </row>
    <row r="36" spans="1:9" x14ac:dyDescent="0.35">
      <c r="A36">
        <v>43</v>
      </c>
      <c r="B36" s="5">
        <v>23</v>
      </c>
      <c r="C36" s="5">
        <v>21</v>
      </c>
      <c r="D36" s="5">
        <v>19</v>
      </c>
      <c r="E36" s="5">
        <v>17</v>
      </c>
      <c r="G36" s="5">
        <v>75</v>
      </c>
      <c r="H36" s="5">
        <v>325.5</v>
      </c>
      <c r="I36" s="5"/>
    </row>
    <row r="37" spans="1:9" x14ac:dyDescent="0.35">
      <c r="A37">
        <v>44</v>
      </c>
      <c r="B37" s="5">
        <v>25</v>
      </c>
      <c r="C37" s="5">
        <v>21</v>
      </c>
      <c r="D37" s="5">
        <v>19</v>
      </c>
      <c r="E37" s="5">
        <v>17</v>
      </c>
      <c r="G37" s="5">
        <v>77</v>
      </c>
      <c r="H37" s="5">
        <v>334</v>
      </c>
      <c r="I37" s="5"/>
    </row>
    <row r="38" spans="1:9" x14ac:dyDescent="0.35">
      <c r="A38">
        <v>45</v>
      </c>
      <c r="B38" s="5">
        <v>25</v>
      </c>
      <c r="C38" s="5">
        <v>23</v>
      </c>
      <c r="D38" s="5">
        <v>19</v>
      </c>
      <c r="E38" s="5">
        <v>19</v>
      </c>
      <c r="G38" s="5">
        <v>79</v>
      </c>
      <c r="H38" s="5">
        <v>342.5</v>
      </c>
      <c r="I38" s="5"/>
    </row>
    <row r="39" spans="1:9" x14ac:dyDescent="0.35">
      <c r="A39">
        <v>46</v>
      </c>
      <c r="B39" s="5">
        <v>25</v>
      </c>
      <c r="C39" s="5">
        <v>23</v>
      </c>
      <c r="D39" s="5">
        <v>21</v>
      </c>
      <c r="E39" s="5">
        <v>19</v>
      </c>
      <c r="G39" s="5">
        <v>81</v>
      </c>
      <c r="H39" s="5">
        <v>351</v>
      </c>
      <c r="I39" s="5"/>
    </row>
    <row r="40" spans="1:9" x14ac:dyDescent="0.35">
      <c r="A40">
        <v>47</v>
      </c>
      <c r="B40" s="5">
        <v>25</v>
      </c>
      <c r="C40" s="5">
        <v>23</v>
      </c>
      <c r="D40" s="5">
        <v>21</v>
      </c>
      <c r="E40" s="5">
        <v>19</v>
      </c>
      <c r="G40" s="5">
        <v>83</v>
      </c>
      <c r="H40" s="5">
        <v>359.5</v>
      </c>
      <c r="I40" s="5"/>
    </row>
    <row r="41" spans="1:9" x14ac:dyDescent="0.35">
      <c r="A41">
        <v>48</v>
      </c>
      <c r="B41" s="5">
        <v>27</v>
      </c>
      <c r="C41" s="5">
        <v>23</v>
      </c>
      <c r="D41" s="5">
        <v>21</v>
      </c>
      <c r="E41" s="5">
        <v>19</v>
      </c>
      <c r="G41" s="5">
        <v>85</v>
      </c>
      <c r="H41" s="5">
        <v>368</v>
      </c>
      <c r="I41" s="5"/>
    </row>
    <row r="42" spans="1:9" x14ac:dyDescent="0.35">
      <c r="A42">
        <v>49</v>
      </c>
      <c r="B42" s="5">
        <v>27</v>
      </c>
      <c r="C42" s="5">
        <v>23</v>
      </c>
      <c r="D42" s="5">
        <v>21</v>
      </c>
      <c r="E42" s="5">
        <v>19</v>
      </c>
      <c r="G42" s="5">
        <v>87</v>
      </c>
      <c r="H42" s="5">
        <v>376.5</v>
      </c>
      <c r="I42" s="5"/>
    </row>
    <row r="43" spans="1:9" x14ac:dyDescent="0.35">
      <c r="A43">
        <v>50</v>
      </c>
      <c r="B43" s="5">
        <v>27</v>
      </c>
      <c r="C43" s="5">
        <v>25</v>
      </c>
      <c r="D43" s="5">
        <v>21</v>
      </c>
      <c r="E43" s="5">
        <v>19</v>
      </c>
      <c r="G43" s="5">
        <v>89</v>
      </c>
      <c r="H43" s="5">
        <v>385</v>
      </c>
      <c r="I43" s="5"/>
    </row>
    <row r="44" spans="1:9" x14ac:dyDescent="0.35">
      <c r="A44">
        <v>51</v>
      </c>
      <c r="B44" s="5">
        <v>29</v>
      </c>
      <c r="C44" s="5">
        <v>25</v>
      </c>
      <c r="D44" s="5">
        <v>23</v>
      </c>
      <c r="E44" s="5">
        <v>21</v>
      </c>
      <c r="G44" s="5">
        <v>91</v>
      </c>
      <c r="H44" s="5">
        <v>393.5</v>
      </c>
      <c r="I44" s="5"/>
    </row>
    <row r="45" spans="1:9" x14ac:dyDescent="0.35">
      <c r="A45">
        <v>52</v>
      </c>
      <c r="B45" s="5">
        <v>29</v>
      </c>
      <c r="C45" s="5">
        <v>25</v>
      </c>
      <c r="D45" s="5">
        <v>23</v>
      </c>
      <c r="E45" s="5">
        <v>21</v>
      </c>
      <c r="G45" s="5">
        <v>93</v>
      </c>
      <c r="H45" s="5">
        <v>402</v>
      </c>
      <c r="I45" s="5"/>
    </row>
    <row r="46" spans="1:9" x14ac:dyDescent="0.35">
      <c r="A46">
        <v>53</v>
      </c>
      <c r="B46" s="5">
        <v>29</v>
      </c>
      <c r="C46" s="5">
        <v>25</v>
      </c>
      <c r="D46" s="5">
        <v>23</v>
      </c>
      <c r="E46" s="5">
        <v>21</v>
      </c>
      <c r="G46" s="5">
        <v>95</v>
      </c>
      <c r="H46" s="5">
        <v>410.5</v>
      </c>
      <c r="I46" s="5"/>
    </row>
    <row r="47" spans="1:9" x14ac:dyDescent="0.35">
      <c r="A47">
        <v>54</v>
      </c>
      <c r="B47" s="5">
        <v>29</v>
      </c>
      <c r="C47" s="5">
        <v>27</v>
      </c>
      <c r="D47" s="5">
        <v>23</v>
      </c>
      <c r="E47" s="5">
        <v>21</v>
      </c>
      <c r="G47" s="5">
        <v>97</v>
      </c>
      <c r="H47" s="5">
        <v>419</v>
      </c>
      <c r="I47" s="5"/>
    </row>
    <row r="48" spans="1:9" x14ac:dyDescent="0.35">
      <c r="A48">
        <v>55</v>
      </c>
      <c r="B48" s="5">
        <v>31</v>
      </c>
      <c r="C48" s="5">
        <v>27</v>
      </c>
      <c r="D48" s="5">
        <v>25</v>
      </c>
      <c r="E48" s="5">
        <v>21</v>
      </c>
      <c r="G48" s="5">
        <v>99</v>
      </c>
      <c r="H48" s="5">
        <v>427.5</v>
      </c>
      <c r="I48" s="5"/>
    </row>
    <row r="49" spans="1:9" x14ac:dyDescent="0.35">
      <c r="A49">
        <v>56</v>
      </c>
      <c r="B49" s="5">
        <v>31</v>
      </c>
      <c r="C49" s="5">
        <v>27</v>
      </c>
      <c r="D49" s="5">
        <v>25</v>
      </c>
      <c r="E49" s="5">
        <v>23</v>
      </c>
      <c r="G49" s="5">
        <v>101</v>
      </c>
      <c r="H49" s="5">
        <v>436</v>
      </c>
      <c r="I49" s="5"/>
    </row>
    <row r="50" spans="1:9" x14ac:dyDescent="0.35">
      <c r="A50">
        <v>57</v>
      </c>
      <c r="B50" s="5">
        <v>31</v>
      </c>
      <c r="C50" s="5">
        <v>27</v>
      </c>
      <c r="D50" s="5">
        <v>25</v>
      </c>
      <c r="E50" s="5">
        <v>23</v>
      </c>
      <c r="G50" s="5">
        <v>103</v>
      </c>
      <c r="H50" s="8">
        <f>H49+8.5</f>
        <v>444.5</v>
      </c>
    </row>
    <row r="51" spans="1:9" x14ac:dyDescent="0.35">
      <c r="A51">
        <v>58</v>
      </c>
      <c r="B51" s="5">
        <v>31</v>
      </c>
      <c r="C51" s="5">
        <v>29</v>
      </c>
      <c r="D51" s="5">
        <v>25</v>
      </c>
      <c r="E51" s="5">
        <v>23</v>
      </c>
      <c r="G51" s="5">
        <v>105</v>
      </c>
      <c r="H51" s="8">
        <f t="shared" ref="H51:H99" si="0">H50+8.5</f>
        <v>453</v>
      </c>
    </row>
    <row r="52" spans="1:9" x14ac:dyDescent="0.35">
      <c r="A52">
        <v>59</v>
      </c>
      <c r="B52" s="5">
        <v>33</v>
      </c>
      <c r="C52" s="5">
        <v>29</v>
      </c>
      <c r="D52" s="5">
        <v>25</v>
      </c>
      <c r="E52" s="5">
        <v>23</v>
      </c>
      <c r="G52" s="5">
        <v>107</v>
      </c>
      <c r="H52" s="8">
        <f t="shared" si="0"/>
        <v>461.5</v>
      </c>
    </row>
    <row r="53" spans="1:9" x14ac:dyDescent="0.35">
      <c r="A53">
        <v>60</v>
      </c>
      <c r="B53" s="5">
        <v>33</v>
      </c>
      <c r="C53" s="5">
        <v>29</v>
      </c>
      <c r="D53" s="5">
        <v>27</v>
      </c>
      <c r="E53" s="5">
        <v>23</v>
      </c>
      <c r="G53" s="5">
        <v>109</v>
      </c>
      <c r="H53" s="8">
        <f t="shared" si="0"/>
        <v>470</v>
      </c>
    </row>
    <row r="54" spans="1:9" x14ac:dyDescent="0.35">
      <c r="A54">
        <v>61</v>
      </c>
      <c r="B54" s="5">
        <v>33</v>
      </c>
      <c r="C54" s="5">
        <v>29</v>
      </c>
      <c r="D54" s="5">
        <v>27</v>
      </c>
      <c r="E54" s="5">
        <v>25</v>
      </c>
      <c r="G54" s="5">
        <v>111</v>
      </c>
      <c r="H54" s="8">
        <f t="shared" si="0"/>
        <v>478.5</v>
      </c>
    </row>
    <row r="55" spans="1:9" x14ac:dyDescent="0.35">
      <c r="A55">
        <v>62</v>
      </c>
      <c r="B55" s="5">
        <v>33</v>
      </c>
      <c r="C55" s="5">
        <v>31</v>
      </c>
      <c r="D55" s="5">
        <v>27</v>
      </c>
      <c r="E55" s="5">
        <v>25</v>
      </c>
      <c r="G55" s="5">
        <v>113</v>
      </c>
      <c r="H55" s="8">
        <f t="shared" si="0"/>
        <v>487</v>
      </c>
    </row>
    <row r="56" spans="1:9" x14ac:dyDescent="0.35">
      <c r="A56">
        <v>63</v>
      </c>
      <c r="B56" s="5">
        <v>35</v>
      </c>
      <c r="C56" s="5">
        <v>31</v>
      </c>
      <c r="D56" s="5">
        <v>27</v>
      </c>
      <c r="E56" s="5">
        <v>25</v>
      </c>
      <c r="G56" s="5">
        <v>115</v>
      </c>
      <c r="H56" s="8">
        <f t="shared" si="0"/>
        <v>495.5</v>
      </c>
    </row>
    <row r="57" spans="1:9" x14ac:dyDescent="0.35">
      <c r="A57">
        <v>64</v>
      </c>
      <c r="B57" s="5">
        <v>35</v>
      </c>
      <c r="C57" s="5">
        <v>31</v>
      </c>
      <c r="D57" s="5">
        <v>27</v>
      </c>
      <c r="E57" s="5">
        <v>25</v>
      </c>
      <c r="G57" s="5">
        <v>117</v>
      </c>
      <c r="H57" s="8">
        <f t="shared" si="0"/>
        <v>504</v>
      </c>
    </row>
    <row r="58" spans="1:9" x14ac:dyDescent="0.35">
      <c r="A58">
        <v>65</v>
      </c>
      <c r="B58" s="5">
        <v>35</v>
      </c>
      <c r="C58" s="5">
        <v>31</v>
      </c>
      <c r="D58" s="5">
        <v>29</v>
      </c>
      <c r="E58" s="5">
        <v>25</v>
      </c>
      <c r="G58" s="5">
        <v>119</v>
      </c>
      <c r="H58" s="8">
        <f t="shared" si="0"/>
        <v>512.5</v>
      </c>
    </row>
    <row r="59" spans="1:9" x14ac:dyDescent="0.35">
      <c r="A59">
        <v>66</v>
      </c>
      <c r="B59" s="5">
        <v>37</v>
      </c>
      <c r="C59" s="5">
        <v>33</v>
      </c>
      <c r="D59" s="5">
        <v>29</v>
      </c>
      <c r="E59" s="5">
        <v>27</v>
      </c>
      <c r="G59" s="5">
        <v>121</v>
      </c>
      <c r="H59" s="8">
        <f t="shared" si="0"/>
        <v>521</v>
      </c>
    </row>
    <row r="60" spans="1:9" x14ac:dyDescent="0.35">
      <c r="A60">
        <v>67</v>
      </c>
      <c r="B60" s="5">
        <v>37</v>
      </c>
      <c r="C60" s="5">
        <v>33</v>
      </c>
      <c r="D60" s="5">
        <v>29</v>
      </c>
      <c r="E60" s="5">
        <v>27</v>
      </c>
      <c r="G60" s="5">
        <v>123</v>
      </c>
      <c r="H60" s="8">
        <f t="shared" si="0"/>
        <v>529.5</v>
      </c>
    </row>
    <row r="61" spans="1:9" x14ac:dyDescent="0.35">
      <c r="A61">
        <v>68</v>
      </c>
      <c r="B61" s="5">
        <v>37</v>
      </c>
      <c r="C61" s="5">
        <v>33</v>
      </c>
      <c r="D61" s="5">
        <v>29</v>
      </c>
      <c r="E61" s="5">
        <v>27</v>
      </c>
      <c r="G61" s="5">
        <v>125</v>
      </c>
      <c r="H61" s="8">
        <f t="shared" si="0"/>
        <v>538</v>
      </c>
    </row>
    <row r="62" spans="1:9" x14ac:dyDescent="0.35">
      <c r="A62">
        <v>69</v>
      </c>
      <c r="B62" s="5">
        <v>37</v>
      </c>
      <c r="C62" s="5">
        <v>33</v>
      </c>
      <c r="D62" s="5">
        <v>29</v>
      </c>
      <c r="E62" s="5">
        <v>27</v>
      </c>
      <c r="G62" s="5">
        <v>127</v>
      </c>
      <c r="H62" s="8">
        <f t="shared" si="0"/>
        <v>546.5</v>
      </c>
    </row>
    <row r="63" spans="1:9" x14ac:dyDescent="0.35">
      <c r="A63">
        <v>70</v>
      </c>
      <c r="B63" s="5">
        <v>39</v>
      </c>
      <c r="C63" s="5">
        <v>33</v>
      </c>
      <c r="D63" s="5">
        <v>31</v>
      </c>
      <c r="E63" s="5">
        <v>27</v>
      </c>
      <c r="G63" s="5">
        <v>129</v>
      </c>
      <c r="H63" s="8">
        <f t="shared" si="0"/>
        <v>555</v>
      </c>
    </row>
    <row r="64" spans="1:9" x14ac:dyDescent="0.35">
      <c r="A64">
        <v>71</v>
      </c>
      <c r="B64" s="5">
        <v>39</v>
      </c>
      <c r="C64" s="5">
        <v>35</v>
      </c>
      <c r="D64" s="5">
        <v>31</v>
      </c>
      <c r="E64" s="5">
        <v>27</v>
      </c>
      <c r="G64" s="5">
        <v>131</v>
      </c>
      <c r="H64" s="8">
        <f t="shared" si="0"/>
        <v>563.5</v>
      </c>
    </row>
    <row r="65" spans="1:8" x14ac:dyDescent="0.35">
      <c r="A65">
        <v>72</v>
      </c>
      <c r="B65" s="5">
        <v>39</v>
      </c>
      <c r="C65" s="5">
        <v>35</v>
      </c>
      <c r="D65" s="5">
        <v>31</v>
      </c>
      <c r="E65" s="5">
        <v>29</v>
      </c>
      <c r="G65" s="5">
        <v>133</v>
      </c>
      <c r="H65" s="8">
        <f t="shared" si="0"/>
        <v>572</v>
      </c>
    </row>
    <row r="66" spans="1:8" x14ac:dyDescent="0.35">
      <c r="A66">
        <v>73</v>
      </c>
      <c r="B66" s="5">
        <v>39</v>
      </c>
      <c r="C66" s="5">
        <v>35</v>
      </c>
      <c r="D66" s="5">
        <v>31</v>
      </c>
      <c r="E66" s="5">
        <v>29</v>
      </c>
      <c r="G66" s="5">
        <v>135</v>
      </c>
      <c r="H66" s="8">
        <f t="shared" si="0"/>
        <v>580.5</v>
      </c>
    </row>
    <row r="67" spans="1:8" x14ac:dyDescent="0.35">
      <c r="A67">
        <v>74</v>
      </c>
      <c r="B67" s="5">
        <v>41</v>
      </c>
      <c r="C67" s="5">
        <v>35</v>
      </c>
      <c r="D67" s="5">
        <v>33</v>
      </c>
      <c r="E67" s="5">
        <v>29</v>
      </c>
      <c r="G67" s="5">
        <v>137</v>
      </c>
      <c r="H67" s="8">
        <f t="shared" si="0"/>
        <v>589</v>
      </c>
    </row>
    <row r="68" spans="1:8" x14ac:dyDescent="0.35">
      <c r="A68">
        <v>75</v>
      </c>
      <c r="B68" s="5">
        <v>41</v>
      </c>
      <c r="C68" s="5">
        <v>37</v>
      </c>
      <c r="D68" s="5">
        <v>33</v>
      </c>
      <c r="E68" s="5">
        <v>29</v>
      </c>
      <c r="G68" s="5">
        <v>139</v>
      </c>
      <c r="H68" s="8">
        <f t="shared" si="0"/>
        <v>597.5</v>
      </c>
    </row>
    <row r="69" spans="1:8" x14ac:dyDescent="0.35">
      <c r="A69">
        <v>76</v>
      </c>
      <c r="B69" s="5">
        <v>41</v>
      </c>
      <c r="C69" s="5">
        <v>37</v>
      </c>
      <c r="D69" s="5">
        <v>33</v>
      </c>
      <c r="E69" s="5">
        <v>29</v>
      </c>
      <c r="G69" s="5">
        <v>141</v>
      </c>
      <c r="H69" s="8">
        <f t="shared" si="0"/>
        <v>606</v>
      </c>
    </row>
    <row r="70" spans="1:8" x14ac:dyDescent="0.35">
      <c r="A70">
        <v>77</v>
      </c>
      <c r="B70" s="5">
        <v>41</v>
      </c>
      <c r="C70" s="5">
        <v>37</v>
      </c>
      <c r="D70" s="5">
        <v>33</v>
      </c>
      <c r="E70" s="5">
        <v>31</v>
      </c>
      <c r="G70" s="5">
        <v>143</v>
      </c>
      <c r="H70" s="8">
        <f t="shared" si="0"/>
        <v>614.5</v>
      </c>
    </row>
    <row r="71" spans="1:8" x14ac:dyDescent="0.35">
      <c r="A71">
        <v>78</v>
      </c>
      <c r="B71" s="5">
        <v>43</v>
      </c>
      <c r="C71" s="5">
        <v>37</v>
      </c>
      <c r="D71" s="5">
        <v>33</v>
      </c>
      <c r="E71" s="5">
        <v>31</v>
      </c>
      <c r="G71" s="5">
        <v>145</v>
      </c>
      <c r="H71" s="8">
        <f t="shared" si="0"/>
        <v>623</v>
      </c>
    </row>
    <row r="72" spans="1:8" x14ac:dyDescent="0.35">
      <c r="A72">
        <v>79</v>
      </c>
      <c r="B72" s="5">
        <v>43</v>
      </c>
      <c r="C72" s="5">
        <v>39</v>
      </c>
      <c r="D72" s="5">
        <v>35</v>
      </c>
      <c r="E72" s="5">
        <v>31</v>
      </c>
      <c r="G72" s="5">
        <v>147</v>
      </c>
      <c r="H72" s="8">
        <f t="shared" si="0"/>
        <v>631.5</v>
      </c>
    </row>
    <row r="73" spans="1:8" x14ac:dyDescent="0.35">
      <c r="A73">
        <v>80</v>
      </c>
      <c r="B73" s="5">
        <v>43</v>
      </c>
      <c r="C73" s="5">
        <v>39</v>
      </c>
      <c r="D73" s="5">
        <v>35</v>
      </c>
      <c r="E73" s="5">
        <v>31</v>
      </c>
      <c r="G73" s="5">
        <v>149</v>
      </c>
      <c r="H73" s="8">
        <f t="shared" si="0"/>
        <v>640</v>
      </c>
    </row>
    <row r="74" spans="1:8" x14ac:dyDescent="0.35">
      <c r="A74">
        <v>81</v>
      </c>
      <c r="B74" s="5">
        <v>45</v>
      </c>
      <c r="C74" s="5">
        <v>39</v>
      </c>
      <c r="D74" s="5">
        <v>35</v>
      </c>
      <c r="E74" s="5">
        <v>31</v>
      </c>
      <c r="G74" s="5">
        <v>151</v>
      </c>
      <c r="H74" s="8">
        <f t="shared" si="0"/>
        <v>648.5</v>
      </c>
    </row>
    <row r="75" spans="1:8" x14ac:dyDescent="0.35">
      <c r="A75">
        <v>82</v>
      </c>
      <c r="B75" s="5">
        <v>45</v>
      </c>
      <c r="C75" s="5">
        <v>39</v>
      </c>
      <c r="D75" s="5">
        <v>35</v>
      </c>
      <c r="E75" s="5">
        <v>33</v>
      </c>
      <c r="G75" s="5">
        <v>153</v>
      </c>
      <c r="H75" s="8">
        <f t="shared" si="0"/>
        <v>657</v>
      </c>
    </row>
    <row r="76" spans="1:8" x14ac:dyDescent="0.35">
      <c r="A76">
        <v>83</v>
      </c>
      <c r="B76" s="5">
        <v>45</v>
      </c>
      <c r="C76" s="5">
        <v>39</v>
      </c>
      <c r="D76" s="5">
        <v>35</v>
      </c>
      <c r="E76" s="5">
        <v>33</v>
      </c>
      <c r="G76" s="5">
        <v>155</v>
      </c>
      <c r="H76" s="8">
        <f t="shared" si="0"/>
        <v>665.5</v>
      </c>
    </row>
    <row r="77" spans="1:8" x14ac:dyDescent="0.35">
      <c r="A77">
        <v>84</v>
      </c>
      <c r="B77" s="5">
        <v>45</v>
      </c>
      <c r="C77" s="5">
        <v>41</v>
      </c>
      <c r="D77" s="5">
        <v>37</v>
      </c>
      <c r="E77" s="5">
        <v>33</v>
      </c>
      <c r="G77" s="5">
        <v>157</v>
      </c>
      <c r="H77" s="8">
        <f t="shared" si="0"/>
        <v>674</v>
      </c>
    </row>
    <row r="78" spans="1:8" x14ac:dyDescent="0.35">
      <c r="A78">
        <v>85</v>
      </c>
      <c r="B78" s="5">
        <v>47</v>
      </c>
      <c r="C78" s="5">
        <v>41</v>
      </c>
      <c r="D78" s="5">
        <v>37</v>
      </c>
      <c r="E78" s="5">
        <v>33</v>
      </c>
      <c r="G78" s="5">
        <v>159</v>
      </c>
      <c r="H78" s="8">
        <f t="shared" si="0"/>
        <v>682.5</v>
      </c>
    </row>
    <row r="79" spans="1:8" x14ac:dyDescent="0.35">
      <c r="A79">
        <v>86</v>
      </c>
      <c r="B79" s="5">
        <v>47</v>
      </c>
      <c r="C79" s="5">
        <v>41</v>
      </c>
      <c r="D79" s="5">
        <v>37</v>
      </c>
      <c r="E79" s="5">
        <v>33</v>
      </c>
      <c r="G79" s="5">
        <v>161</v>
      </c>
      <c r="H79" s="8">
        <f t="shared" si="0"/>
        <v>691</v>
      </c>
    </row>
    <row r="80" spans="1:8" x14ac:dyDescent="0.35">
      <c r="A80">
        <v>87</v>
      </c>
      <c r="B80" s="5">
        <v>47</v>
      </c>
      <c r="C80" s="5">
        <v>41</v>
      </c>
      <c r="D80" s="5">
        <v>37</v>
      </c>
      <c r="E80" s="5">
        <v>35</v>
      </c>
      <c r="G80" s="5">
        <v>163</v>
      </c>
      <c r="H80" s="8">
        <f t="shared" si="0"/>
        <v>699.5</v>
      </c>
    </row>
    <row r="81" spans="1:8" x14ac:dyDescent="0.35">
      <c r="A81">
        <v>88</v>
      </c>
      <c r="B81" s="5">
        <v>47</v>
      </c>
      <c r="C81" s="5">
        <v>43</v>
      </c>
      <c r="D81" s="5">
        <v>37</v>
      </c>
      <c r="E81" s="5">
        <v>35</v>
      </c>
      <c r="G81" s="5">
        <v>165</v>
      </c>
      <c r="H81" s="8">
        <f t="shared" si="0"/>
        <v>708</v>
      </c>
    </row>
    <row r="82" spans="1:8" x14ac:dyDescent="0.35">
      <c r="A82">
        <v>89</v>
      </c>
      <c r="B82" s="5">
        <v>49</v>
      </c>
      <c r="C82" s="5">
        <v>43</v>
      </c>
      <c r="D82" s="5">
        <v>39</v>
      </c>
      <c r="E82" s="5">
        <v>35</v>
      </c>
      <c r="G82" s="5">
        <v>167</v>
      </c>
      <c r="H82" s="8">
        <f t="shared" si="0"/>
        <v>716.5</v>
      </c>
    </row>
    <row r="83" spans="1:8" x14ac:dyDescent="0.35">
      <c r="A83">
        <v>90</v>
      </c>
      <c r="B83" s="5">
        <v>49</v>
      </c>
      <c r="C83" s="5">
        <v>43</v>
      </c>
      <c r="D83" s="5">
        <v>39</v>
      </c>
      <c r="E83" s="5">
        <v>35</v>
      </c>
      <c r="G83" s="5">
        <v>169</v>
      </c>
      <c r="H83" s="8">
        <f t="shared" si="0"/>
        <v>725</v>
      </c>
    </row>
    <row r="84" spans="1:8" x14ac:dyDescent="0.35">
      <c r="A84">
        <v>91</v>
      </c>
      <c r="B84" s="5">
        <v>49</v>
      </c>
      <c r="C84" s="5">
        <v>43</v>
      </c>
      <c r="D84" s="5">
        <v>39</v>
      </c>
      <c r="E84" s="5">
        <v>35</v>
      </c>
      <c r="G84" s="5">
        <v>171</v>
      </c>
      <c r="H84" s="8">
        <f t="shared" si="0"/>
        <v>733.5</v>
      </c>
    </row>
    <row r="85" spans="1:8" x14ac:dyDescent="0.35">
      <c r="A85">
        <v>92</v>
      </c>
      <c r="B85" s="5">
        <v>49</v>
      </c>
      <c r="C85" s="5">
        <v>45</v>
      </c>
      <c r="D85" s="5">
        <v>39</v>
      </c>
      <c r="E85" s="5">
        <v>35</v>
      </c>
      <c r="G85" s="5">
        <v>173</v>
      </c>
      <c r="H85" s="8">
        <f t="shared" si="0"/>
        <v>742</v>
      </c>
    </row>
    <row r="86" spans="1:8" x14ac:dyDescent="0.35">
      <c r="A86">
        <v>93</v>
      </c>
      <c r="B86" s="5">
        <v>51</v>
      </c>
      <c r="C86" s="5">
        <v>45</v>
      </c>
      <c r="D86" s="5">
        <v>41</v>
      </c>
      <c r="E86" s="5">
        <v>37</v>
      </c>
      <c r="G86" s="5">
        <v>175</v>
      </c>
      <c r="H86" s="8">
        <f t="shared" si="0"/>
        <v>750.5</v>
      </c>
    </row>
    <row r="87" spans="1:8" x14ac:dyDescent="0.35">
      <c r="A87">
        <v>94</v>
      </c>
      <c r="B87" s="5">
        <v>51</v>
      </c>
      <c r="C87" s="5">
        <v>45</v>
      </c>
      <c r="D87" s="5">
        <v>41</v>
      </c>
      <c r="E87" s="5">
        <v>37</v>
      </c>
      <c r="G87" s="5">
        <v>177</v>
      </c>
      <c r="H87" s="8">
        <f t="shared" si="0"/>
        <v>759</v>
      </c>
    </row>
    <row r="88" spans="1:8" x14ac:dyDescent="0.35">
      <c r="A88">
        <v>95</v>
      </c>
      <c r="B88" s="5">
        <v>51</v>
      </c>
      <c r="C88" s="5">
        <v>45</v>
      </c>
      <c r="D88" s="5">
        <v>41</v>
      </c>
      <c r="E88" s="5">
        <v>37</v>
      </c>
      <c r="G88" s="5">
        <v>179</v>
      </c>
      <c r="H88" s="8">
        <f t="shared" si="0"/>
        <v>767.5</v>
      </c>
    </row>
    <row r="89" spans="1:8" x14ac:dyDescent="0.35">
      <c r="A89">
        <v>96</v>
      </c>
      <c r="B89" s="5">
        <v>53</v>
      </c>
      <c r="C89" s="5">
        <v>47</v>
      </c>
      <c r="D89" s="5">
        <v>41</v>
      </c>
      <c r="E89" s="5">
        <v>37</v>
      </c>
      <c r="G89" s="5">
        <v>181</v>
      </c>
      <c r="H89" s="8">
        <f t="shared" si="0"/>
        <v>776</v>
      </c>
    </row>
    <row r="90" spans="1:8" x14ac:dyDescent="0.35">
      <c r="A90">
        <v>97</v>
      </c>
      <c r="B90" s="5">
        <v>53</v>
      </c>
      <c r="C90" s="5">
        <v>47</v>
      </c>
      <c r="D90" s="5">
        <v>41</v>
      </c>
      <c r="E90" s="5">
        <v>37</v>
      </c>
      <c r="G90" s="5">
        <v>183</v>
      </c>
      <c r="H90" s="8">
        <f t="shared" si="0"/>
        <v>784.5</v>
      </c>
    </row>
    <row r="91" spans="1:8" x14ac:dyDescent="0.35">
      <c r="A91">
        <v>98</v>
      </c>
      <c r="B91" s="5">
        <v>53</v>
      </c>
      <c r="C91" s="5">
        <v>47</v>
      </c>
      <c r="D91" s="5">
        <v>43</v>
      </c>
      <c r="E91" s="5">
        <v>39</v>
      </c>
      <c r="G91" s="5">
        <v>185</v>
      </c>
      <c r="H91" s="8">
        <f t="shared" si="0"/>
        <v>793</v>
      </c>
    </row>
    <row r="92" spans="1:8" x14ac:dyDescent="0.35">
      <c r="A92">
        <v>99</v>
      </c>
      <c r="B92" s="5">
        <v>53</v>
      </c>
      <c r="C92" s="5">
        <v>47</v>
      </c>
      <c r="D92" s="5">
        <v>43</v>
      </c>
      <c r="E92" s="5">
        <v>39</v>
      </c>
      <c r="G92" s="5">
        <v>187</v>
      </c>
      <c r="H92" s="8">
        <f t="shared" si="0"/>
        <v>801.5</v>
      </c>
    </row>
    <row r="93" spans="1:8" x14ac:dyDescent="0.35">
      <c r="A93">
        <v>100</v>
      </c>
      <c r="B93" s="5">
        <v>55</v>
      </c>
      <c r="C93" s="5">
        <v>47</v>
      </c>
      <c r="D93" s="5">
        <v>43</v>
      </c>
      <c r="E93" s="5">
        <v>39</v>
      </c>
      <c r="G93" s="5">
        <v>189</v>
      </c>
      <c r="H93" s="8">
        <f t="shared" si="0"/>
        <v>810</v>
      </c>
    </row>
    <row r="94" spans="1:8" x14ac:dyDescent="0.35">
      <c r="A94">
        <v>101</v>
      </c>
      <c r="B94" s="5">
        <v>55</v>
      </c>
      <c r="C94" s="5">
        <v>49</v>
      </c>
      <c r="D94" s="5">
        <v>43</v>
      </c>
      <c r="E94" s="5">
        <v>39</v>
      </c>
      <c r="G94" s="5">
        <v>191</v>
      </c>
      <c r="H94" s="8">
        <f t="shared" si="0"/>
        <v>818.5</v>
      </c>
    </row>
    <row r="95" spans="1:8" x14ac:dyDescent="0.35">
      <c r="A95">
        <v>102</v>
      </c>
      <c r="B95" s="5">
        <v>55</v>
      </c>
      <c r="C95" s="5">
        <v>49</v>
      </c>
      <c r="D95" s="5">
        <v>43</v>
      </c>
      <c r="E95" s="5">
        <v>39</v>
      </c>
      <c r="G95" s="5">
        <v>193</v>
      </c>
      <c r="H95" s="8">
        <f t="shared" si="0"/>
        <v>827</v>
      </c>
    </row>
    <row r="96" spans="1:8" x14ac:dyDescent="0.35">
      <c r="A96">
        <v>103</v>
      </c>
      <c r="B96" s="5">
        <v>55</v>
      </c>
      <c r="C96" s="5">
        <v>49</v>
      </c>
      <c r="D96" s="5">
        <v>45</v>
      </c>
      <c r="E96" s="5">
        <v>41</v>
      </c>
      <c r="G96" s="5">
        <v>195</v>
      </c>
      <c r="H96" s="8">
        <f t="shared" si="0"/>
        <v>835.5</v>
      </c>
    </row>
    <row r="97" spans="1:8" x14ac:dyDescent="0.35">
      <c r="A97">
        <v>104</v>
      </c>
      <c r="B97" s="5">
        <v>57</v>
      </c>
      <c r="C97" s="5">
        <v>49</v>
      </c>
      <c r="D97" s="5">
        <v>45</v>
      </c>
      <c r="E97" s="5">
        <v>41</v>
      </c>
      <c r="G97" s="5">
        <v>197</v>
      </c>
      <c r="H97" s="8">
        <f t="shared" si="0"/>
        <v>844</v>
      </c>
    </row>
    <row r="98" spans="1:8" x14ac:dyDescent="0.35">
      <c r="A98">
        <v>105</v>
      </c>
      <c r="B98" s="5">
        <v>57</v>
      </c>
      <c r="C98" s="5">
        <v>51</v>
      </c>
      <c r="D98" s="5">
        <v>45</v>
      </c>
      <c r="E98" s="5">
        <v>41</v>
      </c>
      <c r="G98" s="5">
        <v>199</v>
      </c>
      <c r="H98" s="8">
        <f t="shared" si="0"/>
        <v>852.5</v>
      </c>
    </row>
    <row r="99" spans="1:8" x14ac:dyDescent="0.35">
      <c r="A99">
        <v>106</v>
      </c>
      <c r="B99" s="5">
        <v>57</v>
      </c>
      <c r="C99" s="5">
        <v>51</v>
      </c>
      <c r="D99" s="5">
        <v>45</v>
      </c>
      <c r="E99" s="5">
        <v>41</v>
      </c>
      <c r="G99" s="5">
        <v>201</v>
      </c>
      <c r="H99" s="8">
        <f t="shared" si="0"/>
        <v>861</v>
      </c>
    </row>
    <row r="100" spans="1:8" x14ac:dyDescent="0.35">
      <c r="A100">
        <v>107</v>
      </c>
      <c r="B100" s="5">
        <v>57</v>
      </c>
      <c r="C100" s="5">
        <v>51</v>
      </c>
      <c r="D100" s="5">
        <v>45</v>
      </c>
      <c r="E100" s="5">
        <v>41</v>
      </c>
      <c r="G100" s="5"/>
    </row>
    <row r="101" spans="1:8" x14ac:dyDescent="0.35">
      <c r="A101">
        <v>108</v>
      </c>
      <c r="B101" s="5">
        <v>59</v>
      </c>
      <c r="C101" s="5">
        <v>51</v>
      </c>
      <c r="D101" s="5">
        <v>47</v>
      </c>
      <c r="E101" s="5">
        <v>43</v>
      </c>
      <c r="G101" s="5"/>
    </row>
    <row r="102" spans="1:8" x14ac:dyDescent="0.35">
      <c r="A102">
        <v>109</v>
      </c>
      <c r="B102" s="5">
        <v>59</v>
      </c>
      <c r="C102" s="5">
        <v>53</v>
      </c>
      <c r="D102" s="5">
        <v>47</v>
      </c>
      <c r="E102" s="5">
        <v>43</v>
      </c>
      <c r="G102" s="5"/>
    </row>
    <row r="103" spans="1:8" x14ac:dyDescent="0.35">
      <c r="A103">
        <v>110</v>
      </c>
      <c r="B103" s="5">
        <v>59</v>
      </c>
      <c r="C103" s="5">
        <v>53</v>
      </c>
      <c r="D103" s="5">
        <v>47</v>
      </c>
      <c r="E103" s="5">
        <v>43</v>
      </c>
    </row>
    <row r="104" spans="1:8" x14ac:dyDescent="0.35">
      <c r="A104">
        <v>111</v>
      </c>
      <c r="B104" s="5">
        <v>61</v>
      </c>
      <c r="C104" s="5">
        <v>53</v>
      </c>
      <c r="D104" s="5">
        <v>47</v>
      </c>
      <c r="E104" s="5">
        <v>43</v>
      </c>
    </row>
    <row r="105" spans="1:8" x14ac:dyDescent="0.35">
      <c r="A105">
        <v>112</v>
      </c>
      <c r="B105" s="5">
        <v>61</v>
      </c>
      <c r="C105" s="5">
        <v>53</v>
      </c>
      <c r="D105" s="5">
        <v>49</v>
      </c>
      <c r="E105" s="5">
        <v>43</v>
      </c>
    </row>
    <row r="106" spans="1:8" x14ac:dyDescent="0.35">
      <c r="A106">
        <v>113</v>
      </c>
      <c r="B106" s="5">
        <v>61</v>
      </c>
      <c r="C106" s="5">
        <v>55</v>
      </c>
      <c r="D106" s="5">
        <v>49</v>
      </c>
      <c r="E106" s="5">
        <v>43</v>
      </c>
    </row>
    <row r="107" spans="1:8" x14ac:dyDescent="0.35">
      <c r="A107">
        <v>114</v>
      </c>
      <c r="B107" s="5">
        <v>61</v>
      </c>
      <c r="C107" s="5">
        <v>55</v>
      </c>
      <c r="D107" s="5">
        <v>49</v>
      </c>
      <c r="E107" s="5">
        <v>45</v>
      </c>
    </row>
    <row r="108" spans="1:8" x14ac:dyDescent="0.35">
      <c r="A108">
        <v>115</v>
      </c>
      <c r="B108" s="5">
        <v>63</v>
      </c>
      <c r="C108" s="5">
        <v>55</v>
      </c>
      <c r="D108" s="5">
        <v>49</v>
      </c>
      <c r="E108" s="5">
        <v>45</v>
      </c>
    </row>
    <row r="109" spans="1:8" x14ac:dyDescent="0.35">
      <c r="A109">
        <v>116</v>
      </c>
      <c r="B109" s="5">
        <v>63</v>
      </c>
      <c r="C109" s="5">
        <v>55</v>
      </c>
      <c r="D109" s="5">
        <v>49</v>
      </c>
      <c r="E109" s="5">
        <v>45</v>
      </c>
    </row>
    <row r="110" spans="1:8" x14ac:dyDescent="0.35">
      <c r="A110">
        <v>117</v>
      </c>
      <c r="B110" s="5">
        <v>63</v>
      </c>
      <c r="C110" s="5">
        <v>55</v>
      </c>
      <c r="D110" s="5">
        <v>51</v>
      </c>
      <c r="E110" s="5">
        <v>45</v>
      </c>
    </row>
    <row r="111" spans="1:8" x14ac:dyDescent="0.35">
      <c r="A111">
        <v>118</v>
      </c>
      <c r="B111" s="5">
        <v>63</v>
      </c>
      <c r="C111" s="5">
        <v>57</v>
      </c>
      <c r="D111" s="5">
        <v>51</v>
      </c>
      <c r="E111" s="5">
        <v>45</v>
      </c>
    </row>
    <row r="112" spans="1:8" x14ac:dyDescent="0.35">
      <c r="A112">
        <v>119</v>
      </c>
      <c r="B112" s="5">
        <v>65</v>
      </c>
      <c r="C112" s="5">
        <v>57</v>
      </c>
      <c r="D112" s="5">
        <v>51</v>
      </c>
      <c r="E112" s="5">
        <v>47</v>
      </c>
    </row>
    <row r="113" spans="1:5" x14ac:dyDescent="0.35">
      <c r="A113">
        <v>120</v>
      </c>
      <c r="B113" s="5">
        <v>65</v>
      </c>
      <c r="C113" s="5">
        <v>57</v>
      </c>
      <c r="D113" s="5">
        <v>51</v>
      </c>
      <c r="E113" s="5">
        <v>47</v>
      </c>
    </row>
    <row r="114" spans="1:5" x14ac:dyDescent="0.35">
      <c r="A114">
        <v>121</v>
      </c>
      <c r="B114" s="5">
        <v>65</v>
      </c>
      <c r="C114" s="5">
        <v>57</v>
      </c>
      <c r="D114" s="5">
        <v>51</v>
      </c>
      <c r="E114" s="5">
        <v>47</v>
      </c>
    </row>
    <row r="115" spans="1:5" x14ac:dyDescent="0.35">
      <c r="A115">
        <v>122</v>
      </c>
      <c r="B115" s="5">
        <v>65</v>
      </c>
      <c r="C115" s="5">
        <v>59</v>
      </c>
      <c r="D115" s="5">
        <v>53</v>
      </c>
      <c r="E115" s="5">
        <v>47</v>
      </c>
    </row>
    <row r="116" spans="1:5" x14ac:dyDescent="0.35">
      <c r="A116">
        <v>123</v>
      </c>
      <c r="B116" s="5">
        <v>67</v>
      </c>
      <c r="C116" s="5">
        <v>59</v>
      </c>
      <c r="D116" s="5">
        <v>53</v>
      </c>
      <c r="E116" s="5">
        <v>47</v>
      </c>
    </row>
    <row r="117" spans="1:5" x14ac:dyDescent="0.35">
      <c r="A117">
        <v>124</v>
      </c>
      <c r="B117" s="5">
        <v>67</v>
      </c>
      <c r="C117" s="5">
        <v>59</v>
      </c>
      <c r="D117" s="5">
        <v>53</v>
      </c>
      <c r="E117" s="5">
        <v>49</v>
      </c>
    </row>
    <row r="118" spans="1:5" x14ac:dyDescent="0.35">
      <c r="A118">
        <v>125</v>
      </c>
      <c r="B118" s="5">
        <v>67</v>
      </c>
      <c r="C118" s="5">
        <v>59</v>
      </c>
      <c r="D118" s="5">
        <v>53</v>
      </c>
      <c r="E118" s="5">
        <v>49</v>
      </c>
    </row>
    <row r="119" spans="1:5" x14ac:dyDescent="0.35">
      <c r="A119">
        <v>126</v>
      </c>
      <c r="B119" s="5">
        <v>69</v>
      </c>
      <c r="C119" s="5">
        <v>61</v>
      </c>
      <c r="D119" s="5">
        <v>53</v>
      </c>
      <c r="E119" s="5">
        <v>49</v>
      </c>
    </row>
    <row r="120" spans="1:5" x14ac:dyDescent="0.35">
      <c r="A120">
        <v>127</v>
      </c>
      <c r="B120" s="5">
        <v>69</v>
      </c>
      <c r="C120" s="5">
        <v>61</v>
      </c>
      <c r="D120" s="5">
        <v>55</v>
      </c>
      <c r="E120" s="5">
        <v>49</v>
      </c>
    </row>
    <row r="121" spans="1:5" x14ac:dyDescent="0.35">
      <c r="A121">
        <v>128</v>
      </c>
      <c r="B121" s="5">
        <v>69</v>
      </c>
      <c r="C121" s="5">
        <v>61</v>
      </c>
      <c r="D121" s="5">
        <v>55</v>
      </c>
      <c r="E121" s="5">
        <v>49</v>
      </c>
    </row>
    <row r="122" spans="1:5" x14ac:dyDescent="0.35">
      <c r="A122">
        <v>129</v>
      </c>
      <c r="B122" s="5">
        <v>69</v>
      </c>
      <c r="C122" s="5">
        <v>61</v>
      </c>
      <c r="D122" s="5">
        <v>55</v>
      </c>
      <c r="E122" s="5">
        <v>51</v>
      </c>
    </row>
    <row r="123" spans="1:5" x14ac:dyDescent="0.35">
      <c r="A123">
        <v>130</v>
      </c>
      <c r="B123" s="5">
        <v>71</v>
      </c>
      <c r="C123" s="5">
        <v>63</v>
      </c>
      <c r="D123" s="5">
        <v>55</v>
      </c>
      <c r="E123" s="5">
        <v>51</v>
      </c>
    </row>
    <row r="124" spans="1:5" x14ac:dyDescent="0.35">
      <c r="A124">
        <v>131</v>
      </c>
      <c r="B124" s="5">
        <v>71</v>
      </c>
      <c r="C124" s="5">
        <v>63</v>
      </c>
      <c r="D124" s="5">
        <v>57</v>
      </c>
      <c r="E124" s="5">
        <v>51</v>
      </c>
    </row>
    <row r="125" spans="1:5" x14ac:dyDescent="0.35">
      <c r="A125">
        <v>132</v>
      </c>
      <c r="B125" s="5">
        <v>71</v>
      </c>
      <c r="C125" s="5">
        <v>63</v>
      </c>
      <c r="D125" s="5">
        <v>57</v>
      </c>
      <c r="E125" s="5">
        <v>51</v>
      </c>
    </row>
    <row r="126" spans="1:5" x14ac:dyDescent="0.35">
      <c r="A126">
        <v>133</v>
      </c>
      <c r="B126" s="5">
        <v>71</v>
      </c>
      <c r="C126" s="5">
        <v>63</v>
      </c>
      <c r="D126" s="5">
        <v>57</v>
      </c>
      <c r="E126" s="5">
        <v>51</v>
      </c>
    </row>
    <row r="127" spans="1:5" x14ac:dyDescent="0.35">
      <c r="A127">
        <v>134</v>
      </c>
      <c r="B127" s="5">
        <v>73</v>
      </c>
      <c r="C127" s="5">
        <v>63</v>
      </c>
      <c r="D127" s="5">
        <v>57</v>
      </c>
      <c r="E127" s="5">
        <v>51</v>
      </c>
    </row>
    <row r="128" spans="1:5" x14ac:dyDescent="0.35">
      <c r="A128">
        <v>135</v>
      </c>
      <c r="B128" s="5">
        <v>73</v>
      </c>
      <c r="C128" s="5">
        <v>63</v>
      </c>
      <c r="D128" s="5">
        <v>57</v>
      </c>
      <c r="E128" s="5">
        <v>53</v>
      </c>
    </row>
    <row r="129" spans="1:5" x14ac:dyDescent="0.35">
      <c r="A129">
        <v>136</v>
      </c>
      <c r="B129" s="5">
        <v>73</v>
      </c>
      <c r="C129" s="5">
        <v>65</v>
      </c>
      <c r="D129" s="5">
        <v>59</v>
      </c>
      <c r="E129" s="5">
        <v>53</v>
      </c>
    </row>
    <row r="130" spans="1:5" x14ac:dyDescent="0.35">
      <c r="A130">
        <v>137</v>
      </c>
      <c r="B130" s="5">
        <v>73</v>
      </c>
      <c r="C130" s="5">
        <v>65</v>
      </c>
      <c r="D130" s="5">
        <v>59</v>
      </c>
      <c r="E130" s="5">
        <v>53</v>
      </c>
    </row>
    <row r="131" spans="1:5" x14ac:dyDescent="0.35">
      <c r="A131">
        <v>138</v>
      </c>
      <c r="B131" s="5">
        <v>75</v>
      </c>
      <c r="C131" s="5">
        <v>65</v>
      </c>
      <c r="D131" s="5">
        <v>59</v>
      </c>
      <c r="E131" s="5">
        <v>53</v>
      </c>
    </row>
    <row r="132" spans="1:5" x14ac:dyDescent="0.35">
      <c r="A132">
        <v>139</v>
      </c>
      <c r="B132" s="5">
        <v>75</v>
      </c>
      <c r="C132" s="5">
        <v>67</v>
      </c>
      <c r="D132" s="5">
        <v>59</v>
      </c>
      <c r="E132" s="5">
        <v>53</v>
      </c>
    </row>
    <row r="133" spans="1:5" x14ac:dyDescent="0.35">
      <c r="A133">
        <v>140</v>
      </c>
      <c r="B133" s="5">
        <v>75</v>
      </c>
      <c r="C133" s="5">
        <v>67</v>
      </c>
      <c r="D133" s="5">
        <v>59</v>
      </c>
      <c r="E133" s="5">
        <v>55</v>
      </c>
    </row>
    <row r="134" spans="1:5" x14ac:dyDescent="0.35">
      <c r="A134">
        <v>141</v>
      </c>
      <c r="B134" s="5">
        <v>77</v>
      </c>
      <c r="C134" s="5">
        <v>67</v>
      </c>
      <c r="D134" s="5">
        <v>61</v>
      </c>
      <c r="E134" s="5">
        <v>55</v>
      </c>
    </row>
    <row r="135" spans="1:5" x14ac:dyDescent="0.35">
      <c r="A135">
        <v>142</v>
      </c>
      <c r="B135" s="5">
        <v>77</v>
      </c>
      <c r="C135" s="5">
        <v>67</v>
      </c>
      <c r="D135" s="5">
        <v>61</v>
      </c>
      <c r="E135" s="5">
        <v>55</v>
      </c>
    </row>
    <row r="136" spans="1:5" x14ac:dyDescent="0.35">
      <c r="A136">
        <v>143</v>
      </c>
      <c r="B136" s="5">
        <v>77</v>
      </c>
      <c r="C136" s="5">
        <v>69</v>
      </c>
      <c r="D136" s="5">
        <v>61</v>
      </c>
      <c r="E136" s="5">
        <v>55</v>
      </c>
    </row>
    <row r="137" spans="1:5" x14ac:dyDescent="0.35">
      <c r="A137">
        <v>144</v>
      </c>
      <c r="B137" s="5">
        <v>77</v>
      </c>
      <c r="C137" s="5">
        <v>69</v>
      </c>
      <c r="D137" s="5">
        <v>61</v>
      </c>
      <c r="E137" s="5">
        <v>55</v>
      </c>
    </row>
    <row r="138" spans="1:5" x14ac:dyDescent="0.35">
      <c r="A138">
        <v>145</v>
      </c>
      <c r="B138" s="5">
        <v>79</v>
      </c>
      <c r="C138" s="5">
        <v>69</v>
      </c>
      <c r="D138" s="5">
        <v>61</v>
      </c>
      <c r="E138" s="5">
        <v>57</v>
      </c>
    </row>
    <row r="139" spans="1:5" x14ac:dyDescent="0.35">
      <c r="A139">
        <v>146</v>
      </c>
      <c r="B139" s="5">
        <v>79</v>
      </c>
      <c r="C139" s="5">
        <v>69</v>
      </c>
      <c r="D139" s="5">
        <v>63</v>
      </c>
      <c r="E139" s="5">
        <v>57</v>
      </c>
    </row>
    <row r="140" spans="1:5" x14ac:dyDescent="0.35">
      <c r="A140">
        <v>147</v>
      </c>
      <c r="B140" s="5">
        <v>79</v>
      </c>
      <c r="C140" s="5">
        <v>71</v>
      </c>
      <c r="D140" s="5">
        <v>63</v>
      </c>
      <c r="E140" s="5">
        <v>57</v>
      </c>
    </row>
    <row r="141" spans="1:5" x14ac:dyDescent="0.35">
      <c r="A141">
        <v>148</v>
      </c>
      <c r="B141" s="5">
        <v>79</v>
      </c>
      <c r="C141" s="5">
        <v>71</v>
      </c>
      <c r="D141" s="5">
        <v>63</v>
      </c>
      <c r="E141" s="5">
        <v>57</v>
      </c>
    </row>
    <row r="142" spans="1:5" x14ac:dyDescent="0.35">
      <c r="A142">
        <v>149</v>
      </c>
      <c r="B142" s="5">
        <v>81</v>
      </c>
      <c r="C142" s="5">
        <v>71</v>
      </c>
      <c r="D142" s="5">
        <v>63</v>
      </c>
      <c r="E142" s="5">
        <v>57</v>
      </c>
    </row>
    <row r="143" spans="1:5" x14ac:dyDescent="0.35">
      <c r="A143">
        <v>150</v>
      </c>
      <c r="B143" s="5">
        <v>81</v>
      </c>
      <c r="C143" s="5">
        <v>71</v>
      </c>
      <c r="D143" s="5">
        <v>65</v>
      </c>
      <c r="E143" s="5">
        <v>59</v>
      </c>
    </row>
    <row r="144" spans="1:5" x14ac:dyDescent="0.35">
      <c r="A144">
        <v>151</v>
      </c>
      <c r="B144" s="5">
        <v>81</v>
      </c>
      <c r="C144" s="5">
        <v>71</v>
      </c>
      <c r="D144" s="5">
        <v>65</v>
      </c>
      <c r="E144" s="5">
        <v>59</v>
      </c>
    </row>
    <row r="145" spans="1:5" x14ac:dyDescent="0.35">
      <c r="A145">
        <v>152</v>
      </c>
      <c r="B145" s="5">
        <v>81</v>
      </c>
      <c r="C145" s="5">
        <v>73</v>
      </c>
      <c r="D145" s="5">
        <v>65</v>
      </c>
      <c r="E145" s="5">
        <v>59</v>
      </c>
    </row>
    <row r="146" spans="1:5" x14ac:dyDescent="0.35">
      <c r="A146">
        <v>153</v>
      </c>
      <c r="B146" s="5">
        <v>83</v>
      </c>
      <c r="C146" s="5">
        <v>73</v>
      </c>
      <c r="D146" s="5">
        <v>65</v>
      </c>
      <c r="E146" s="5">
        <v>59</v>
      </c>
    </row>
    <row r="147" spans="1:5" x14ac:dyDescent="0.35">
      <c r="A147">
        <v>154</v>
      </c>
      <c r="B147" s="5">
        <v>83</v>
      </c>
      <c r="C147" s="5">
        <v>73</v>
      </c>
      <c r="D147" s="5">
        <v>65</v>
      </c>
      <c r="E147" s="5">
        <v>59</v>
      </c>
    </row>
    <row r="148" spans="1:5" x14ac:dyDescent="0.35">
      <c r="A148">
        <v>155</v>
      </c>
      <c r="B148" s="5">
        <v>83</v>
      </c>
      <c r="C148" s="5">
        <v>73</v>
      </c>
      <c r="D148" s="5">
        <v>67</v>
      </c>
      <c r="E148" s="5">
        <v>59</v>
      </c>
    </row>
    <row r="149" spans="1:5" x14ac:dyDescent="0.35">
      <c r="A149">
        <v>156</v>
      </c>
      <c r="B149" s="5">
        <v>85</v>
      </c>
      <c r="C149" s="5">
        <v>75</v>
      </c>
      <c r="D149" s="5">
        <v>67</v>
      </c>
      <c r="E149" s="5">
        <v>61</v>
      </c>
    </row>
    <row r="150" spans="1:5" x14ac:dyDescent="0.35">
      <c r="A150">
        <v>157</v>
      </c>
      <c r="B150" s="5">
        <v>85</v>
      </c>
      <c r="C150" s="5">
        <v>75</v>
      </c>
      <c r="D150" s="5">
        <v>67</v>
      </c>
      <c r="E150" s="5">
        <v>61</v>
      </c>
    </row>
    <row r="151" spans="1:5" x14ac:dyDescent="0.35">
      <c r="A151">
        <v>158</v>
      </c>
      <c r="B151" s="5">
        <v>85</v>
      </c>
      <c r="C151" s="5">
        <v>75</v>
      </c>
      <c r="D151" s="5">
        <v>67</v>
      </c>
      <c r="E151" s="5">
        <v>61</v>
      </c>
    </row>
    <row r="152" spans="1:5" x14ac:dyDescent="0.35">
      <c r="A152">
        <v>159</v>
      </c>
      <c r="B152" s="5">
        <v>85</v>
      </c>
      <c r="C152" s="5">
        <v>75</v>
      </c>
      <c r="D152" s="5">
        <v>67</v>
      </c>
      <c r="E152" s="5">
        <v>61</v>
      </c>
    </row>
    <row r="153" spans="1:5" x14ac:dyDescent="0.35">
      <c r="A153">
        <v>160</v>
      </c>
      <c r="B153" s="5">
        <v>87</v>
      </c>
      <c r="C153" s="5">
        <v>77</v>
      </c>
      <c r="D153" s="5">
        <v>69</v>
      </c>
      <c r="E153" s="5">
        <v>61</v>
      </c>
    </row>
    <row r="154" spans="1:5" x14ac:dyDescent="0.35">
      <c r="A154">
        <v>161</v>
      </c>
      <c r="B154" s="5">
        <v>87</v>
      </c>
      <c r="C154" s="5">
        <v>77</v>
      </c>
      <c r="D154" s="5">
        <v>69</v>
      </c>
      <c r="E154" s="5">
        <v>63</v>
      </c>
    </row>
    <row r="155" spans="1:5" x14ac:dyDescent="0.35">
      <c r="A155">
        <v>162</v>
      </c>
      <c r="B155" s="5">
        <v>87</v>
      </c>
      <c r="C155" s="5">
        <v>77</v>
      </c>
      <c r="D155" s="5">
        <v>69</v>
      </c>
      <c r="E155" s="5">
        <v>63</v>
      </c>
    </row>
    <row r="156" spans="1:5" x14ac:dyDescent="0.35">
      <c r="A156">
        <v>163</v>
      </c>
      <c r="B156" s="5">
        <v>87</v>
      </c>
      <c r="C156" s="5">
        <v>77</v>
      </c>
      <c r="D156" s="5">
        <v>69</v>
      </c>
      <c r="E156" s="5">
        <v>63</v>
      </c>
    </row>
    <row r="157" spans="1:5" x14ac:dyDescent="0.35">
      <c r="A157">
        <v>164</v>
      </c>
      <c r="B157" s="5">
        <v>89</v>
      </c>
      <c r="C157" s="5">
        <v>79</v>
      </c>
      <c r="D157" s="5">
        <v>69</v>
      </c>
      <c r="E157" s="5">
        <v>63</v>
      </c>
    </row>
    <row r="158" spans="1:5" x14ac:dyDescent="0.35">
      <c r="A158">
        <v>165</v>
      </c>
      <c r="B158" s="5">
        <v>89</v>
      </c>
      <c r="C158" s="5">
        <v>79</v>
      </c>
      <c r="D158" s="5">
        <v>71</v>
      </c>
      <c r="E158" s="5">
        <v>63</v>
      </c>
    </row>
    <row r="159" spans="1:5" x14ac:dyDescent="0.35">
      <c r="A159">
        <v>166</v>
      </c>
      <c r="B159" s="5">
        <v>89</v>
      </c>
      <c r="C159" s="5">
        <v>79</v>
      </c>
      <c r="D159" s="5">
        <v>71</v>
      </c>
      <c r="E159" s="5">
        <v>65</v>
      </c>
    </row>
    <row r="160" spans="1:5" x14ac:dyDescent="0.35">
      <c r="A160">
        <v>167</v>
      </c>
      <c r="B160" s="5">
        <v>89</v>
      </c>
      <c r="C160" s="5">
        <v>79</v>
      </c>
      <c r="D160" s="5">
        <v>71</v>
      </c>
      <c r="E160" s="5">
        <v>65</v>
      </c>
    </row>
    <row r="161" spans="1:5" x14ac:dyDescent="0.35">
      <c r="A161">
        <v>168</v>
      </c>
      <c r="B161" s="5">
        <v>91</v>
      </c>
      <c r="C161" s="5">
        <v>81</v>
      </c>
      <c r="D161" s="5">
        <v>71</v>
      </c>
      <c r="E161" s="5">
        <v>65</v>
      </c>
    </row>
    <row r="162" spans="1:5" x14ac:dyDescent="0.35">
      <c r="A162">
        <v>169</v>
      </c>
      <c r="B162" s="5">
        <v>91</v>
      </c>
      <c r="C162" s="5">
        <v>81</v>
      </c>
      <c r="D162" s="5">
        <v>73</v>
      </c>
      <c r="E162" s="5">
        <v>65</v>
      </c>
    </row>
    <row r="163" spans="1:5" x14ac:dyDescent="0.35">
      <c r="A163">
        <v>170</v>
      </c>
      <c r="B163" s="5">
        <v>91</v>
      </c>
      <c r="C163" s="5">
        <v>81</v>
      </c>
      <c r="D163" s="5">
        <v>73</v>
      </c>
      <c r="E163" s="5">
        <v>65</v>
      </c>
    </row>
    <row r="164" spans="1:5" x14ac:dyDescent="0.35">
      <c r="A164">
        <v>171</v>
      </c>
      <c r="B164" s="5">
        <v>93</v>
      </c>
      <c r="C164" s="5">
        <v>81</v>
      </c>
      <c r="D164" s="5">
        <v>73</v>
      </c>
      <c r="E164" s="5">
        <v>67</v>
      </c>
    </row>
    <row r="165" spans="1:5" x14ac:dyDescent="0.35">
      <c r="A165">
        <v>172</v>
      </c>
      <c r="B165" s="5">
        <v>93</v>
      </c>
      <c r="C165" s="5">
        <v>81</v>
      </c>
      <c r="D165" s="5">
        <v>73</v>
      </c>
      <c r="E165" s="5">
        <v>67</v>
      </c>
    </row>
    <row r="166" spans="1:5" x14ac:dyDescent="0.35">
      <c r="A166">
        <v>173</v>
      </c>
      <c r="B166" s="5">
        <v>93</v>
      </c>
      <c r="C166" s="5">
        <v>83</v>
      </c>
      <c r="D166" s="5">
        <v>73</v>
      </c>
      <c r="E166" s="5">
        <v>67</v>
      </c>
    </row>
    <row r="167" spans="1:5" x14ac:dyDescent="0.35">
      <c r="A167">
        <v>174</v>
      </c>
      <c r="B167" s="5">
        <v>93</v>
      </c>
      <c r="C167" s="5">
        <v>83</v>
      </c>
      <c r="D167" s="5">
        <v>75</v>
      </c>
      <c r="E167" s="5">
        <v>67</v>
      </c>
    </row>
    <row r="168" spans="1:5" x14ac:dyDescent="0.35">
      <c r="A168">
        <v>175</v>
      </c>
      <c r="B168" s="5">
        <v>95</v>
      </c>
      <c r="C168" s="5">
        <v>83</v>
      </c>
      <c r="D168" s="5">
        <v>75</v>
      </c>
      <c r="E168" s="5">
        <v>67</v>
      </c>
    </row>
    <row r="169" spans="1:5" x14ac:dyDescent="0.35">
      <c r="A169">
        <v>176</v>
      </c>
      <c r="B169" s="5">
        <v>95</v>
      </c>
      <c r="C169" s="5">
        <v>83</v>
      </c>
      <c r="D169" s="5">
        <v>75</v>
      </c>
      <c r="E169" s="5">
        <v>69</v>
      </c>
    </row>
    <row r="170" spans="1:5" x14ac:dyDescent="0.35">
      <c r="A170">
        <v>177</v>
      </c>
      <c r="B170" s="5">
        <v>95</v>
      </c>
      <c r="C170" s="5">
        <v>85</v>
      </c>
      <c r="D170" s="5">
        <v>75</v>
      </c>
      <c r="E170" s="5">
        <v>69</v>
      </c>
    </row>
    <row r="171" spans="1:5" x14ac:dyDescent="0.35">
      <c r="A171">
        <v>178</v>
      </c>
      <c r="B171" s="5">
        <v>95</v>
      </c>
      <c r="C171" s="5">
        <v>85</v>
      </c>
      <c r="D171" s="5">
        <v>75</v>
      </c>
      <c r="E171" s="5">
        <v>69</v>
      </c>
    </row>
    <row r="172" spans="1:5" x14ac:dyDescent="0.35">
      <c r="A172">
        <v>179</v>
      </c>
      <c r="B172" s="5">
        <v>97</v>
      </c>
      <c r="C172" s="5">
        <v>85</v>
      </c>
      <c r="D172" s="5">
        <v>77</v>
      </c>
      <c r="E172" s="5">
        <v>69</v>
      </c>
    </row>
    <row r="173" spans="1:5" x14ac:dyDescent="0.35">
      <c r="A173">
        <v>180</v>
      </c>
      <c r="B173" s="5">
        <v>97</v>
      </c>
      <c r="C173" s="5">
        <v>85</v>
      </c>
      <c r="D173" s="5">
        <v>77</v>
      </c>
      <c r="E173" s="5">
        <v>69</v>
      </c>
    </row>
    <row r="174" spans="1:5" x14ac:dyDescent="0.35">
      <c r="A174">
        <v>181</v>
      </c>
      <c r="B174" s="5">
        <v>97</v>
      </c>
      <c r="C174" s="5">
        <v>87</v>
      </c>
      <c r="D174" s="5">
        <v>77</v>
      </c>
      <c r="E174" s="5">
        <v>69</v>
      </c>
    </row>
    <row r="175" spans="1:5" x14ac:dyDescent="0.35">
      <c r="A175">
        <v>182</v>
      </c>
      <c r="B175" s="5">
        <v>97</v>
      </c>
      <c r="C175" s="5">
        <v>87</v>
      </c>
      <c r="D175" s="5">
        <v>77</v>
      </c>
      <c r="E175" s="5">
        <v>71</v>
      </c>
    </row>
    <row r="176" spans="1:5" x14ac:dyDescent="0.35">
      <c r="A176">
        <v>183</v>
      </c>
      <c r="B176" s="5">
        <v>99</v>
      </c>
      <c r="C176" s="5">
        <v>87</v>
      </c>
      <c r="D176" s="5">
        <v>77</v>
      </c>
      <c r="E176" s="5">
        <v>71</v>
      </c>
    </row>
    <row r="177" spans="1:5" x14ac:dyDescent="0.35">
      <c r="A177">
        <v>184</v>
      </c>
      <c r="B177" s="5">
        <v>99</v>
      </c>
      <c r="C177" s="5">
        <v>87</v>
      </c>
      <c r="D177" s="5">
        <v>79</v>
      </c>
      <c r="E177" s="5">
        <v>71</v>
      </c>
    </row>
    <row r="178" spans="1:5" x14ac:dyDescent="0.35">
      <c r="A178">
        <v>185</v>
      </c>
      <c r="B178" s="5">
        <v>99</v>
      </c>
      <c r="C178" s="5">
        <v>87</v>
      </c>
      <c r="D178" s="5">
        <v>79</v>
      </c>
      <c r="E178" s="5">
        <v>71</v>
      </c>
    </row>
    <row r="179" spans="1:5" x14ac:dyDescent="0.35">
      <c r="A179">
        <v>186</v>
      </c>
      <c r="B179" s="5">
        <v>101</v>
      </c>
      <c r="C179" s="5">
        <v>89</v>
      </c>
      <c r="D179" s="5">
        <v>79</v>
      </c>
      <c r="E179" s="5">
        <v>71</v>
      </c>
    </row>
    <row r="180" spans="1:5" x14ac:dyDescent="0.35">
      <c r="A180">
        <v>187</v>
      </c>
      <c r="B180" s="5">
        <v>101</v>
      </c>
      <c r="C180" s="5">
        <v>89</v>
      </c>
      <c r="D180" s="5">
        <v>79</v>
      </c>
      <c r="E180" s="5">
        <v>73</v>
      </c>
    </row>
    <row r="181" spans="1:5" x14ac:dyDescent="0.35">
      <c r="A181">
        <v>188</v>
      </c>
      <c r="B181" s="5">
        <v>101</v>
      </c>
      <c r="C181" s="5">
        <v>89</v>
      </c>
      <c r="D181" s="5">
        <v>81</v>
      </c>
      <c r="E181" s="5">
        <v>73</v>
      </c>
    </row>
    <row r="182" spans="1:5" x14ac:dyDescent="0.35">
      <c r="A182">
        <v>189</v>
      </c>
      <c r="B182" s="5">
        <v>101</v>
      </c>
      <c r="C182" s="5">
        <v>89</v>
      </c>
      <c r="D182" s="5">
        <v>81</v>
      </c>
      <c r="E182" s="5">
        <v>73</v>
      </c>
    </row>
    <row r="183" spans="1:5" x14ac:dyDescent="0.35">
      <c r="A183">
        <v>190</v>
      </c>
      <c r="B183" s="5">
        <v>103</v>
      </c>
      <c r="C183" s="5">
        <v>91</v>
      </c>
      <c r="D183" s="5">
        <v>81</v>
      </c>
      <c r="E183" s="5">
        <v>73</v>
      </c>
    </row>
    <row r="184" spans="1:5" x14ac:dyDescent="0.35">
      <c r="A184">
        <v>191</v>
      </c>
      <c r="B184" s="5">
        <v>103</v>
      </c>
      <c r="C184" s="5">
        <v>91</v>
      </c>
      <c r="D184" s="5">
        <v>81</v>
      </c>
      <c r="E184" s="5">
        <v>73</v>
      </c>
    </row>
    <row r="185" spans="1:5" x14ac:dyDescent="0.35">
      <c r="A185">
        <v>192</v>
      </c>
      <c r="B185" s="5">
        <v>103</v>
      </c>
      <c r="C185" s="5">
        <v>91</v>
      </c>
      <c r="D185" s="5">
        <v>81</v>
      </c>
      <c r="E185" s="5">
        <v>75</v>
      </c>
    </row>
    <row r="186" spans="1:5" x14ac:dyDescent="0.35">
      <c r="A186">
        <v>193</v>
      </c>
      <c r="B186" s="5">
        <v>103</v>
      </c>
      <c r="C186" s="5">
        <v>91</v>
      </c>
      <c r="D186" s="5">
        <v>83</v>
      </c>
      <c r="E186" s="5">
        <v>75</v>
      </c>
    </row>
    <row r="187" spans="1:5" x14ac:dyDescent="0.35">
      <c r="A187">
        <v>194</v>
      </c>
      <c r="B187" s="5">
        <v>105</v>
      </c>
      <c r="C187" s="5">
        <v>93</v>
      </c>
      <c r="D187" s="5">
        <v>83</v>
      </c>
      <c r="E187" s="5">
        <v>75</v>
      </c>
    </row>
    <row r="188" spans="1:5" x14ac:dyDescent="0.35">
      <c r="A188">
        <v>195</v>
      </c>
      <c r="B188" s="5">
        <v>105</v>
      </c>
      <c r="C188" s="5">
        <v>93</v>
      </c>
      <c r="D188" s="5">
        <v>83</v>
      </c>
      <c r="E188" s="5">
        <v>75</v>
      </c>
    </row>
    <row r="189" spans="1:5" x14ac:dyDescent="0.35">
      <c r="A189">
        <v>196</v>
      </c>
      <c r="B189" s="5">
        <v>105</v>
      </c>
      <c r="C189" s="5">
        <v>93</v>
      </c>
      <c r="D189" s="5">
        <v>83</v>
      </c>
      <c r="E189" s="5">
        <v>75</v>
      </c>
    </row>
    <row r="190" spans="1:5" x14ac:dyDescent="0.35">
      <c r="A190">
        <v>197</v>
      </c>
      <c r="B190" s="5">
        <v>107</v>
      </c>
      <c r="C190" s="5">
        <v>93</v>
      </c>
      <c r="D190" s="5">
        <v>83</v>
      </c>
      <c r="E190" s="5">
        <v>77</v>
      </c>
    </row>
    <row r="191" spans="1:5" x14ac:dyDescent="0.35">
      <c r="A191">
        <v>198</v>
      </c>
      <c r="B191" s="5">
        <v>107</v>
      </c>
      <c r="C191" s="5">
        <v>95</v>
      </c>
      <c r="D191" s="5">
        <v>85</v>
      </c>
      <c r="E191" s="5">
        <v>77</v>
      </c>
    </row>
    <row r="192" spans="1:5" x14ac:dyDescent="0.35">
      <c r="A192">
        <v>199</v>
      </c>
      <c r="B192" s="5">
        <v>107</v>
      </c>
      <c r="C192" s="5">
        <v>95</v>
      </c>
      <c r="D192" s="5">
        <v>85</v>
      </c>
      <c r="E192" s="5">
        <v>77</v>
      </c>
    </row>
    <row r="193" spans="1:5" x14ac:dyDescent="0.35">
      <c r="A193">
        <v>200</v>
      </c>
      <c r="B193" s="5">
        <v>107</v>
      </c>
      <c r="C193" s="5">
        <v>95</v>
      </c>
      <c r="D193" s="5">
        <v>85</v>
      </c>
      <c r="E193" s="5">
        <v>77</v>
      </c>
    </row>
    <row r="194" spans="1:5" x14ac:dyDescent="0.35">
      <c r="A194">
        <v>201</v>
      </c>
      <c r="B194" s="5">
        <v>109</v>
      </c>
      <c r="C194" s="5">
        <v>95</v>
      </c>
      <c r="D194" s="5">
        <v>85</v>
      </c>
      <c r="E194" s="5">
        <v>77</v>
      </c>
    </row>
    <row r="195" spans="1:5" x14ac:dyDescent="0.35">
      <c r="A195">
        <v>202</v>
      </c>
      <c r="B195" s="5">
        <v>109</v>
      </c>
      <c r="C195" s="5">
        <v>97</v>
      </c>
      <c r="D195" s="5">
        <v>85</v>
      </c>
      <c r="E195" s="5">
        <v>79</v>
      </c>
    </row>
    <row r="196" spans="1:5" x14ac:dyDescent="0.35">
      <c r="A196">
        <v>203</v>
      </c>
      <c r="B196" s="5">
        <v>109</v>
      </c>
      <c r="C196" s="5">
        <v>97</v>
      </c>
      <c r="D196" s="5">
        <v>87</v>
      </c>
      <c r="E196" s="5">
        <v>79</v>
      </c>
    </row>
    <row r="197" spans="1:5" x14ac:dyDescent="0.35">
      <c r="A197">
        <v>204</v>
      </c>
      <c r="B197" s="5">
        <v>109</v>
      </c>
      <c r="C197" s="5">
        <v>97</v>
      </c>
      <c r="D197" s="5">
        <v>87</v>
      </c>
      <c r="E197" s="5">
        <v>79</v>
      </c>
    </row>
    <row r="198" spans="1:5" x14ac:dyDescent="0.35">
      <c r="A198">
        <v>205</v>
      </c>
      <c r="B198" s="5">
        <v>111</v>
      </c>
      <c r="C198" s="5">
        <v>97</v>
      </c>
      <c r="D198" s="5">
        <v>87</v>
      </c>
      <c r="E198" s="5">
        <v>79</v>
      </c>
    </row>
    <row r="199" spans="1:5" x14ac:dyDescent="0.35">
      <c r="A199">
        <v>206</v>
      </c>
      <c r="B199" s="5">
        <v>111</v>
      </c>
      <c r="C199" s="5">
        <v>99</v>
      </c>
      <c r="D199" s="5">
        <v>87</v>
      </c>
      <c r="E199" s="5">
        <v>79</v>
      </c>
    </row>
    <row r="200" spans="1:5" x14ac:dyDescent="0.35">
      <c r="A200">
        <v>207</v>
      </c>
      <c r="B200" s="5">
        <v>111</v>
      </c>
      <c r="C200" s="5">
        <v>99</v>
      </c>
      <c r="D200" s="5">
        <v>87</v>
      </c>
      <c r="E200" s="5">
        <v>81</v>
      </c>
    </row>
    <row r="201" spans="1:5" x14ac:dyDescent="0.35">
      <c r="A201">
        <v>208</v>
      </c>
      <c r="B201" s="5">
        <v>111</v>
      </c>
      <c r="C201" s="5">
        <v>99</v>
      </c>
      <c r="D201" s="5">
        <v>89</v>
      </c>
      <c r="E201" s="5">
        <v>81</v>
      </c>
    </row>
    <row r="202" spans="1:5" x14ac:dyDescent="0.35">
      <c r="A202">
        <v>209</v>
      </c>
      <c r="B202" s="5">
        <v>113</v>
      </c>
      <c r="C202" s="5">
        <v>99</v>
      </c>
      <c r="D202" s="5">
        <v>89</v>
      </c>
      <c r="E202" s="5">
        <v>81</v>
      </c>
    </row>
    <row r="203" spans="1:5" x14ac:dyDescent="0.35">
      <c r="A203">
        <v>210</v>
      </c>
      <c r="B203" s="5">
        <v>113</v>
      </c>
      <c r="C203" s="5">
        <v>101</v>
      </c>
      <c r="D203" s="5">
        <v>89</v>
      </c>
      <c r="E203" s="5">
        <v>81</v>
      </c>
    </row>
    <row r="204" spans="1:5" x14ac:dyDescent="0.35">
      <c r="A204">
        <v>211</v>
      </c>
      <c r="B204" s="5">
        <v>113</v>
      </c>
      <c r="C204" s="5">
        <v>101</v>
      </c>
      <c r="D204" s="5">
        <v>89</v>
      </c>
      <c r="E204" s="5">
        <v>81</v>
      </c>
    </row>
    <row r="205" spans="1:5" x14ac:dyDescent="0.35">
      <c r="A205">
        <v>212</v>
      </c>
      <c r="B205" s="5">
        <v>115</v>
      </c>
      <c r="C205" s="5">
        <v>101</v>
      </c>
      <c r="D205" s="5">
        <v>89</v>
      </c>
      <c r="E205" s="5">
        <v>83</v>
      </c>
    </row>
    <row r="206" spans="1:5" x14ac:dyDescent="0.35">
      <c r="A206">
        <v>213</v>
      </c>
      <c r="B206" s="5">
        <v>115</v>
      </c>
      <c r="C206" s="5">
        <v>101</v>
      </c>
      <c r="D206" s="5">
        <v>91</v>
      </c>
      <c r="E206" s="5">
        <v>83</v>
      </c>
    </row>
    <row r="207" spans="1:5" x14ac:dyDescent="0.35">
      <c r="A207">
        <v>214</v>
      </c>
      <c r="B207" s="5">
        <v>115</v>
      </c>
      <c r="C207" s="5">
        <v>103</v>
      </c>
      <c r="D207" s="5">
        <v>91</v>
      </c>
      <c r="E207" s="5">
        <v>83</v>
      </c>
    </row>
    <row r="208" spans="1:5" x14ac:dyDescent="0.35">
      <c r="A208">
        <v>215</v>
      </c>
      <c r="B208" s="5">
        <v>115</v>
      </c>
      <c r="C208" s="5">
        <v>103</v>
      </c>
      <c r="D208" s="5">
        <v>91</v>
      </c>
      <c r="E208" s="5">
        <v>83</v>
      </c>
    </row>
    <row r="209" spans="1:5" x14ac:dyDescent="0.35">
      <c r="A209">
        <v>216</v>
      </c>
      <c r="B209" s="5">
        <v>117</v>
      </c>
      <c r="C209" s="5">
        <v>103</v>
      </c>
      <c r="D209" s="5">
        <v>91</v>
      </c>
      <c r="E209" s="5">
        <v>83</v>
      </c>
    </row>
    <row r="210" spans="1:5" x14ac:dyDescent="0.35">
      <c r="A210">
        <v>217</v>
      </c>
      <c r="B210" s="5">
        <v>117</v>
      </c>
      <c r="C210" s="5">
        <v>103</v>
      </c>
      <c r="D210" s="5">
        <v>91</v>
      </c>
      <c r="E210" s="5">
        <v>85</v>
      </c>
    </row>
    <row r="211" spans="1:5" x14ac:dyDescent="0.35">
      <c r="A211">
        <v>218</v>
      </c>
      <c r="B211" s="5">
        <v>117</v>
      </c>
      <c r="C211" s="5">
        <v>105</v>
      </c>
      <c r="D211" s="5">
        <v>93</v>
      </c>
      <c r="E211" s="5">
        <v>85</v>
      </c>
    </row>
    <row r="212" spans="1:5" x14ac:dyDescent="0.35">
      <c r="A212">
        <v>219</v>
      </c>
      <c r="B212" s="5">
        <v>117</v>
      </c>
      <c r="C212" s="5">
        <v>105</v>
      </c>
      <c r="D212" s="5">
        <v>93</v>
      </c>
      <c r="E212" s="5">
        <v>85</v>
      </c>
    </row>
    <row r="213" spans="1:5" x14ac:dyDescent="0.35">
      <c r="A213">
        <v>220</v>
      </c>
      <c r="B213" s="5">
        <v>119</v>
      </c>
      <c r="C213" s="5">
        <v>105</v>
      </c>
      <c r="D213" s="5">
        <v>93</v>
      </c>
      <c r="E213" s="5">
        <v>85</v>
      </c>
    </row>
    <row r="214" spans="1:5" x14ac:dyDescent="0.35">
      <c r="A214">
        <v>221</v>
      </c>
      <c r="B214" s="5">
        <v>119</v>
      </c>
      <c r="C214" s="5">
        <v>105</v>
      </c>
      <c r="D214" s="5">
        <v>93</v>
      </c>
      <c r="E214" s="5">
        <v>85</v>
      </c>
    </row>
    <row r="215" spans="1:5" x14ac:dyDescent="0.35">
      <c r="A215">
        <v>222</v>
      </c>
      <c r="B215" s="5">
        <v>119</v>
      </c>
      <c r="C215" s="5">
        <v>107</v>
      </c>
      <c r="D215" s="5">
        <v>93</v>
      </c>
      <c r="E215" s="5">
        <v>87</v>
      </c>
    </row>
    <row r="216" spans="1:5" x14ac:dyDescent="0.35">
      <c r="A216">
        <v>223</v>
      </c>
      <c r="B216" s="5">
        <v>119</v>
      </c>
      <c r="C216" s="5">
        <v>107</v>
      </c>
      <c r="D216" s="5">
        <v>95</v>
      </c>
      <c r="E216" s="5">
        <v>87</v>
      </c>
    </row>
    <row r="217" spans="1:5" x14ac:dyDescent="0.35">
      <c r="A217">
        <v>224</v>
      </c>
      <c r="B217" s="5">
        <v>121</v>
      </c>
      <c r="C217" s="5">
        <v>107</v>
      </c>
      <c r="D217" s="5">
        <v>95</v>
      </c>
      <c r="E217" s="5">
        <v>87</v>
      </c>
    </row>
    <row r="218" spans="1:5" x14ac:dyDescent="0.35">
      <c r="A218">
        <v>225</v>
      </c>
      <c r="B218" s="5">
        <v>121</v>
      </c>
      <c r="C218" s="5">
        <v>107</v>
      </c>
      <c r="D218" s="5">
        <v>95</v>
      </c>
      <c r="E218" s="5">
        <v>87</v>
      </c>
    </row>
    <row r="219" spans="1:5" x14ac:dyDescent="0.35">
      <c r="A219">
        <v>226</v>
      </c>
      <c r="B219" s="5">
        <v>121</v>
      </c>
      <c r="C219" s="5">
        <v>109</v>
      </c>
      <c r="D219" s="5">
        <v>95</v>
      </c>
      <c r="E219" s="5">
        <v>87</v>
      </c>
    </row>
    <row r="220" spans="1:5" x14ac:dyDescent="0.35">
      <c r="A220">
        <v>227</v>
      </c>
      <c r="B220" s="5">
        <v>123</v>
      </c>
      <c r="C220" s="5">
        <v>109</v>
      </c>
      <c r="D220" s="5">
        <v>95</v>
      </c>
      <c r="E220" s="5">
        <v>89</v>
      </c>
    </row>
    <row r="221" spans="1:5" x14ac:dyDescent="0.35">
      <c r="A221">
        <v>228</v>
      </c>
      <c r="B221" s="5">
        <v>123</v>
      </c>
      <c r="C221" s="5">
        <v>109</v>
      </c>
      <c r="D221" s="5">
        <v>97</v>
      </c>
      <c r="E221" s="5">
        <v>89</v>
      </c>
    </row>
    <row r="222" spans="1:5" x14ac:dyDescent="0.35">
      <c r="A222">
        <v>229</v>
      </c>
      <c r="B222" s="5">
        <v>123</v>
      </c>
      <c r="C222" s="5">
        <v>109</v>
      </c>
      <c r="D222" s="5">
        <v>97</v>
      </c>
      <c r="E222" s="5">
        <v>89</v>
      </c>
    </row>
    <row r="223" spans="1:5" x14ac:dyDescent="0.35">
      <c r="A223">
        <v>230</v>
      </c>
      <c r="B223" s="5">
        <v>123</v>
      </c>
      <c r="C223" s="5">
        <v>111</v>
      </c>
      <c r="D223" s="5">
        <v>97</v>
      </c>
      <c r="E223" s="5">
        <v>89</v>
      </c>
    </row>
    <row r="224" spans="1:5" x14ac:dyDescent="0.35">
      <c r="A224">
        <v>231</v>
      </c>
      <c r="B224" s="5">
        <v>125</v>
      </c>
      <c r="C224" s="5">
        <v>111</v>
      </c>
      <c r="D224" s="5">
        <v>97</v>
      </c>
      <c r="E224" s="5">
        <v>89</v>
      </c>
    </row>
    <row r="225" spans="1:5" x14ac:dyDescent="0.35">
      <c r="A225">
        <v>232</v>
      </c>
      <c r="B225" s="5">
        <v>125</v>
      </c>
      <c r="C225" s="5">
        <v>111</v>
      </c>
      <c r="D225" s="5">
        <v>97</v>
      </c>
      <c r="E225" s="5">
        <v>91</v>
      </c>
    </row>
    <row r="226" spans="1:5" x14ac:dyDescent="0.35">
      <c r="A226">
        <v>233</v>
      </c>
      <c r="B226" s="5">
        <v>125</v>
      </c>
      <c r="C226" s="5">
        <v>111</v>
      </c>
      <c r="D226" s="5">
        <v>99</v>
      </c>
      <c r="E226" s="5">
        <v>91</v>
      </c>
    </row>
    <row r="227" spans="1:5" x14ac:dyDescent="0.35">
      <c r="A227">
        <v>234</v>
      </c>
      <c r="B227" s="5">
        <v>125</v>
      </c>
      <c r="C227" s="5">
        <v>113</v>
      </c>
      <c r="D227" s="5">
        <v>99</v>
      </c>
      <c r="E227" s="5">
        <v>91</v>
      </c>
    </row>
    <row r="228" spans="1:5" x14ac:dyDescent="0.35">
      <c r="A228">
        <v>235</v>
      </c>
      <c r="B228" s="5">
        <v>127</v>
      </c>
      <c r="C228" s="5">
        <v>113</v>
      </c>
      <c r="D228" s="5">
        <v>99</v>
      </c>
      <c r="E228" s="5">
        <v>91</v>
      </c>
    </row>
    <row r="229" spans="1:5" x14ac:dyDescent="0.35">
      <c r="A229">
        <v>236</v>
      </c>
      <c r="B229" s="5">
        <v>127</v>
      </c>
      <c r="C229" s="5">
        <v>113</v>
      </c>
      <c r="D229" s="5">
        <v>99</v>
      </c>
      <c r="E229" s="5">
        <v>91</v>
      </c>
    </row>
    <row r="230" spans="1:5" x14ac:dyDescent="0.35">
      <c r="A230">
        <v>237</v>
      </c>
      <c r="B230" s="5">
        <v>127</v>
      </c>
      <c r="C230" s="5">
        <v>113</v>
      </c>
      <c r="D230" s="5">
        <v>99</v>
      </c>
      <c r="E230" s="5">
        <v>93</v>
      </c>
    </row>
    <row r="231" spans="1:5" x14ac:dyDescent="0.35">
      <c r="A231">
        <v>238</v>
      </c>
      <c r="B231" s="5">
        <v>127</v>
      </c>
      <c r="C231" s="5">
        <v>115</v>
      </c>
      <c r="D231" s="5">
        <v>101</v>
      </c>
      <c r="E231" s="5">
        <v>93</v>
      </c>
    </row>
    <row r="232" spans="1:5" x14ac:dyDescent="0.35">
      <c r="A232">
        <v>239</v>
      </c>
      <c r="B232" s="5">
        <v>129</v>
      </c>
      <c r="C232" s="5">
        <v>115</v>
      </c>
      <c r="D232" s="5">
        <v>101</v>
      </c>
      <c r="E232" s="5">
        <v>93</v>
      </c>
    </row>
    <row r="233" spans="1:5" x14ac:dyDescent="0.35">
      <c r="A233">
        <v>240</v>
      </c>
      <c r="B233" s="5">
        <v>129</v>
      </c>
      <c r="C233" s="5">
        <v>115</v>
      </c>
      <c r="D233" s="5">
        <v>101</v>
      </c>
      <c r="E233" s="5">
        <v>93</v>
      </c>
    </row>
    <row r="234" spans="1:5" x14ac:dyDescent="0.35">
      <c r="A234">
        <v>241</v>
      </c>
      <c r="B234" s="5">
        <v>129</v>
      </c>
      <c r="C234" s="5">
        <v>115</v>
      </c>
      <c r="D234" s="5">
        <v>101</v>
      </c>
      <c r="E234" s="5">
        <v>93</v>
      </c>
    </row>
    <row r="235" spans="1:5" x14ac:dyDescent="0.35">
      <c r="A235">
        <v>242</v>
      </c>
      <c r="B235" s="5">
        <v>131</v>
      </c>
      <c r="C235" s="5">
        <v>117</v>
      </c>
      <c r="D235" s="5">
        <v>101</v>
      </c>
      <c r="E235" s="5">
        <v>95</v>
      </c>
    </row>
    <row r="236" spans="1:5" x14ac:dyDescent="0.35">
      <c r="A236">
        <v>243</v>
      </c>
      <c r="B236" s="5">
        <v>131</v>
      </c>
      <c r="C236" s="5">
        <v>117</v>
      </c>
      <c r="D236" s="5">
        <v>103</v>
      </c>
      <c r="E236" s="5">
        <v>95</v>
      </c>
    </row>
    <row r="237" spans="1:5" x14ac:dyDescent="0.35">
      <c r="A237">
        <v>244</v>
      </c>
      <c r="B237" s="5">
        <v>131</v>
      </c>
      <c r="C237" s="5">
        <v>117</v>
      </c>
      <c r="D237" s="5">
        <v>103</v>
      </c>
      <c r="E237" s="5">
        <v>95</v>
      </c>
    </row>
    <row r="238" spans="1:5" x14ac:dyDescent="0.35">
      <c r="A238">
        <v>245</v>
      </c>
      <c r="B238" s="5">
        <v>131</v>
      </c>
      <c r="C238" s="5">
        <v>117</v>
      </c>
      <c r="D238" s="5">
        <v>103</v>
      </c>
      <c r="E238" s="5">
        <v>95</v>
      </c>
    </row>
    <row r="239" spans="1:5" x14ac:dyDescent="0.35">
      <c r="A239">
        <v>246</v>
      </c>
      <c r="B239" s="5">
        <v>133</v>
      </c>
      <c r="C239" s="5">
        <v>119</v>
      </c>
      <c r="D239" s="5">
        <v>103</v>
      </c>
      <c r="E239" s="5">
        <v>95</v>
      </c>
    </row>
    <row r="240" spans="1:5" x14ac:dyDescent="0.35">
      <c r="A240">
        <v>247</v>
      </c>
      <c r="B240" s="5">
        <v>133</v>
      </c>
      <c r="C240" s="5">
        <v>119</v>
      </c>
      <c r="D240" s="5">
        <v>103</v>
      </c>
      <c r="E240" s="5">
        <v>97</v>
      </c>
    </row>
    <row r="241" spans="1:5" x14ac:dyDescent="0.35">
      <c r="A241">
        <v>248</v>
      </c>
      <c r="B241" s="5">
        <v>133</v>
      </c>
      <c r="C241" s="5">
        <v>119</v>
      </c>
      <c r="D241" s="5">
        <v>105</v>
      </c>
      <c r="E241" s="5">
        <v>97</v>
      </c>
    </row>
    <row r="242" spans="1:5" x14ac:dyDescent="0.35">
      <c r="A242">
        <v>249</v>
      </c>
      <c r="B242" s="5">
        <v>133</v>
      </c>
      <c r="C242" s="5">
        <v>119</v>
      </c>
      <c r="D242" s="5">
        <v>105</v>
      </c>
      <c r="E242" s="5">
        <v>97</v>
      </c>
    </row>
    <row r="243" spans="1:5" x14ac:dyDescent="0.35">
      <c r="A243">
        <v>250</v>
      </c>
      <c r="B243" s="5">
        <v>135</v>
      </c>
      <c r="C243" s="5">
        <v>121</v>
      </c>
      <c r="D243" s="5">
        <v>105</v>
      </c>
      <c r="E243" s="5">
        <v>97</v>
      </c>
    </row>
    <row r="244" spans="1:5" x14ac:dyDescent="0.35">
      <c r="A244">
        <v>251</v>
      </c>
      <c r="B244" s="5">
        <v>135</v>
      </c>
      <c r="C244" s="5">
        <v>121</v>
      </c>
      <c r="D244" s="5">
        <v>105</v>
      </c>
      <c r="E244" s="5">
        <v>97</v>
      </c>
    </row>
    <row r="245" spans="1:5" x14ac:dyDescent="0.35">
      <c r="A245">
        <v>252</v>
      </c>
      <c r="B245" s="5">
        <v>135</v>
      </c>
      <c r="C245" s="5">
        <v>121</v>
      </c>
      <c r="D245" s="5">
        <v>105</v>
      </c>
      <c r="E245" s="5">
        <v>99</v>
      </c>
    </row>
    <row r="246" spans="1:5" x14ac:dyDescent="0.35">
      <c r="A246">
        <v>253</v>
      </c>
      <c r="B246" s="5">
        <v>135</v>
      </c>
      <c r="C246" s="5">
        <v>121</v>
      </c>
      <c r="D246" s="5">
        <v>107</v>
      </c>
      <c r="E246" s="5">
        <v>99</v>
      </c>
    </row>
    <row r="247" spans="1:5" x14ac:dyDescent="0.35">
      <c r="A247">
        <v>254</v>
      </c>
      <c r="B247" s="5">
        <v>137</v>
      </c>
      <c r="C247" s="5">
        <v>123</v>
      </c>
      <c r="D247" s="5">
        <v>107</v>
      </c>
      <c r="E247" s="5">
        <v>99</v>
      </c>
    </row>
    <row r="248" spans="1:5" x14ac:dyDescent="0.35">
      <c r="A248">
        <v>255</v>
      </c>
      <c r="B248" s="5">
        <v>137</v>
      </c>
      <c r="C248" s="5">
        <v>123</v>
      </c>
      <c r="D248" s="5">
        <v>107</v>
      </c>
      <c r="E248" s="5">
        <v>99</v>
      </c>
    </row>
    <row r="249" spans="1:5" x14ac:dyDescent="0.35">
      <c r="A249">
        <v>256</v>
      </c>
      <c r="B249" s="5">
        <v>137</v>
      </c>
      <c r="C249" s="5">
        <v>123</v>
      </c>
      <c r="D249" s="5">
        <v>107</v>
      </c>
      <c r="E249" s="5">
        <v>99</v>
      </c>
    </row>
    <row r="250" spans="1:5" x14ac:dyDescent="0.35">
      <c r="A250">
        <v>257</v>
      </c>
      <c r="B250" s="5">
        <v>139</v>
      </c>
      <c r="C250" s="5">
        <v>123</v>
      </c>
      <c r="D250" s="5">
        <v>107</v>
      </c>
      <c r="E250" s="5">
        <v>99</v>
      </c>
    </row>
    <row r="251" spans="1:5" x14ac:dyDescent="0.35">
      <c r="A251">
        <v>258</v>
      </c>
      <c r="B251" s="5">
        <v>139</v>
      </c>
      <c r="C251" s="5">
        <v>125</v>
      </c>
      <c r="D251" s="5">
        <v>109</v>
      </c>
      <c r="E251" s="5">
        <v>101</v>
      </c>
    </row>
    <row r="252" spans="1:5" x14ac:dyDescent="0.35">
      <c r="A252">
        <v>259</v>
      </c>
      <c r="B252" s="5">
        <v>139</v>
      </c>
      <c r="C252" s="5">
        <v>125</v>
      </c>
      <c r="D252" s="5">
        <v>109</v>
      </c>
      <c r="E252" s="5">
        <v>101</v>
      </c>
    </row>
    <row r="253" spans="1:5" x14ac:dyDescent="0.35">
      <c r="A253">
        <v>260</v>
      </c>
      <c r="B253" s="5">
        <v>139</v>
      </c>
      <c r="C253" s="5">
        <v>125</v>
      </c>
      <c r="D253" s="5">
        <v>109</v>
      </c>
      <c r="E253" s="5">
        <v>101</v>
      </c>
    </row>
    <row r="254" spans="1:5" x14ac:dyDescent="0.35">
      <c r="A254">
        <v>261</v>
      </c>
      <c r="B254" s="5">
        <v>141</v>
      </c>
      <c r="C254" s="5">
        <v>125</v>
      </c>
      <c r="D254" s="5">
        <v>109</v>
      </c>
      <c r="E254" s="5">
        <v>101</v>
      </c>
    </row>
    <row r="255" spans="1:5" x14ac:dyDescent="0.35">
      <c r="A255">
        <v>262</v>
      </c>
      <c r="B255" s="5">
        <v>141</v>
      </c>
      <c r="C255" s="5">
        <v>127</v>
      </c>
      <c r="D255" s="5">
        <v>109</v>
      </c>
      <c r="E255" s="5">
        <v>101</v>
      </c>
    </row>
    <row r="256" spans="1:5" x14ac:dyDescent="0.35">
      <c r="A256">
        <v>263</v>
      </c>
      <c r="B256" s="5">
        <v>141</v>
      </c>
      <c r="C256" s="5">
        <v>127</v>
      </c>
      <c r="D256" s="5">
        <v>111</v>
      </c>
      <c r="E256" s="5">
        <v>103</v>
      </c>
    </row>
    <row r="257" spans="1:5" x14ac:dyDescent="0.35">
      <c r="A257">
        <v>264</v>
      </c>
      <c r="B257" s="5">
        <v>141</v>
      </c>
      <c r="C257" s="5">
        <v>127</v>
      </c>
      <c r="D257" s="5">
        <v>111</v>
      </c>
      <c r="E257" s="5">
        <v>103</v>
      </c>
    </row>
    <row r="258" spans="1:5" x14ac:dyDescent="0.35">
      <c r="A258">
        <v>265</v>
      </c>
      <c r="B258" s="5">
        <v>143</v>
      </c>
      <c r="C258" s="5">
        <v>127</v>
      </c>
      <c r="D258" s="5">
        <v>111</v>
      </c>
      <c r="E258" s="5">
        <v>103</v>
      </c>
    </row>
    <row r="259" spans="1:5" x14ac:dyDescent="0.35">
      <c r="A259">
        <v>266</v>
      </c>
      <c r="B259" s="5">
        <v>143</v>
      </c>
      <c r="C259" s="5">
        <v>129</v>
      </c>
      <c r="D259" s="5">
        <v>111</v>
      </c>
      <c r="E259" s="5">
        <v>103</v>
      </c>
    </row>
    <row r="260" spans="1:5" x14ac:dyDescent="0.35">
      <c r="A260">
        <v>267</v>
      </c>
      <c r="B260" s="5">
        <v>143</v>
      </c>
      <c r="C260" s="5">
        <v>129</v>
      </c>
      <c r="D260" s="5">
        <v>111</v>
      </c>
      <c r="E260" s="5">
        <v>103</v>
      </c>
    </row>
    <row r="261" spans="1:5" x14ac:dyDescent="0.35">
      <c r="A261">
        <v>268</v>
      </c>
      <c r="B261" s="5">
        <v>143</v>
      </c>
      <c r="C261" s="5">
        <v>129</v>
      </c>
      <c r="D261" s="5">
        <v>113</v>
      </c>
      <c r="E261" s="5">
        <v>105</v>
      </c>
    </row>
    <row r="262" spans="1:5" x14ac:dyDescent="0.35">
      <c r="A262">
        <v>269</v>
      </c>
      <c r="B262" s="5">
        <v>145</v>
      </c>
      <c r="C262" s="5">
        <v>129</v>
      </c>
      <c r="D262" s="5">
        <v>113</v>
      </c>
      <c r="E262" s="5">
        <v>105</v>
      </c>
    </row>
    <row r="263" spans="1:5" x14ac:dyDescent="0.35">
      <c r="A263">
        <v>270</v>
      </c>
      <c r="B263" s="5">
        <v>145</v>
      </c>
      <c r="C263" s="5">
        <v>131</v>
      </c>
      <c r="D263" s="5">
        <v>113</v>
      </c>
      <c r="E263" s="5">
        <v>105</v>
      </c>
    </row>
    <row r="264" spans="1:5" x14ac:dyDescent="0.35">
      <c r="A264">
        <v>271</v>
      </c>
      <c r="B264" s="5">
        <v>145</v>
      </c>
      <c r="C264" s="5">
        <v>131</v>
      </c>
      <c r="D264" s="5">
        <v>113</v>
      </c>
      <c r="E264" s="5">
        <v>105</v>
      </c>
    </row>
    <row r="265" spans="1:5" x14ac:dyDescent="0.35">
      <c r="A265">
        <v>272</v>
      </c>
      <c r="B265" s="5">
        <v>147</v>
      </c>
      <c r="C265" s="5">
        <v>131</v>
      </c>
      <c r="D265" s="5">
        <v>113</v>
      </c>
      <c r="E265" s="5">
        <v>105</v>
      </c>
    </row>
    <row r="266" spans="1:5" x14ac:dyDescent="0.35">
      <c r="A266">
        <v>273</v>
      </c>
      <c r="B266" s="5">
        <v>147</v>
      </c>
      <c r="C266" s="5">
        <v>131</v>
      </c>
      <c r="D266" s="5">
        <v>115</v>
      </c>
      <c r="E266" s="5">
        <v>107</v>
      </c>
    </row>
    <row r="267" spans="1:5" x14ac:dyDescent="0.35">
      <c r="A267">
        <v>274</v>
      </c>
      <c r="B267" s="5">
        <v>147</v>
      </c>
      <c r="C267" s="5">
        <v>133</v>
      </c>
      <c r="D267" s="5">
        <v>115</v>
      </c>
      <c r="E267" s="5">
        <v>107</v>
      </c>
    </row>
    <row r="268" spans="1:5" x14ac:dyDescent="0.35">
      <c r="A268">
        <v>275</v>
      </c>
      <c r="B268" s="5">
        <v>147</v>
      </c>
      <c r="C268" s="5">
        <v>133</v>
      </c>
      <c r="D268" s="5">
        <v>115</v>
      </c>
      <c r="E268" s="5">
        <v>107</v>
      </c>
    </row>
    <row r="269" spans="1:5" x14ac:dyDescent="0.35">
      <c r="A269">
        <v>276</v>
      </c>
      <c r="B269" s="5">
        <v>149</v>
      </c>
      <c r="C269" s="5">
        <v>133</v>
      </c>
      <c r="D269" s="5">
        <v>115</v>
      </c>
      <c r="E269" s="5">
        <v>107</v>
      </c>
    </row>
    <row r="270" spans="1:5" x14ac:dyDescent="0.35">
      <c r="A270">
        <v>277</v>
      </c>
      <c r="B270" s="5">
        <v>149</v>
      </c>
      <c r="C270" s="5">
        <v>133</v>
      </c>
      <c r="D270" s="5">
        <v>115</v>
      </c>
      <c r="E270" s="5">
        <v>107</v>
      </c>
    </row>
    <row r="271" spans="1:5" x14ac:dyDescent="0.35">
      <c r="A271">
        <v>278</v>
      </c>
      <c r="B271" s="5">
        <v>149</v>
      </c>
      <c r="C271" s="5">
        <v>135</v>
      </c>
      <c r="D271" s="5">
        <v>117</v>
      </c>
      <c r="E271" s="5">
        <v>107</v>
      </c>
    </row>
    <row r="272" spans="1:5" x14ac:dyDescent="0.35">
      <c r="A272">
        <v>279</v>
      </c>
      <c r="B272" s="5">
        <v>149</v>
      </c>
      <c r="C272" s="5">
        <v>135</v>
      </c>
      <c r="D272" s="5">
        <v>117</v>
      </c>
      <c r="E272" s="5">
        <v>109</v>
      </c>
    </row>
    <row r="273" spans="1:5" x14ac:dyDescent="0.35">
      <c r="A273">
        <v>280</v>
      </c>
      <c r="B273" s="5">
        <v>151</v>
      </c>
      <c r="C273" s="5">
        <v>135</v>
      </c>
      <c r="D273" s="5">
        <v>117</v>
      </c>
      <c r="E273" s="5">
        <v>109</v>
      </c>
    </row>
    <row r="274" spans="1:5" x14ac:dyDescent="0.35">
      <c r="A274">
        <v>281</v>
      </c>
      <c r="B274" s="5">
        <v>151</v>
      </c>
      <c r="C274" s="5">
        <v>135</v>
      </c>
      <c r="D274" s="5">
        <v>117</v>
      </c>
      <c r="E274" s="5">
        <v>109</v>
      </c>
    </row>
    <row r="275" spans="1:5" x14ac:dyDescent="0.35">
      <c r="A275">
        <v>282</v>
      </c>
      <c r="B275" s="5">
        <v>151</v>
      </c>
      <c r="C275" s="5">
        <v>137</v>
      </c>
      <c r="D275" s="5">
        <v>117</v>
      </c>
      <c r="E275" s="5">
        <v>109</v>
      </c>
    </row>
    <row r="276" spans="1:5" x14ac:dyDescent="0.35">
      <c r="A276">
        <v>283</v>
      </c>
      <c r="B276" s="5">
        <v>151</v>
      </c>
      <c r="C276" s="5">
        <v>137</v>
      </c>
      <c r="D276" s="5">
        <v>119</v>
      </c>
      <c r="E276" s="5">
        <v>109</v>
      </c>
    </row>
    <row r="277" spans="1:5" x14ac:dyDescent="0.35">
      <c r="A277">
        <v>284</v>
      </c>
      <c r="B277" s="5">
        <v>153</v>
      </c>
      <c r="C277" s="5">
        <v>137</v>
      </c>
      <c r="D277" s="5">
        <v>119</v>
      </c>
      <c r="E277" s="5">
        <v>111</v>
      </c>
    </row>
    <row r="278" spans="1:5" x14ac:dyDescent="0.35">
      <c r="A278">
        <v>285</v>
      </c>
      <c r="B278" s="5">
        <v>153</v>
      </c>
      <c r="C278" s="5">
        <v>137</v>
      </c>
      <c r="D278" s="5">
        <v>119</v>
      </c>
      <c r="E278" s="5">
        <v>111</v>
      </c>
    </row>
    <row r="279" spans="1:5" x14ac:dyDescent="0.35">
      <c r="A279">
        <v>286</v>
      </c>
      <c r="B279" s="5">
        <v>153</v>
      </c>
      <c r="C279" s="5">
        <v>139</v>
      </c>
      <c r="D279" s="5">
        <v>119</v>
      </c>
      <c r="E279" s="5">
        <v>111</v>
      </c>
    </row>
    <row r="280" spans="1:5" x14ac:dyDescent="0.35">
      <c r="A280">
        <v>287</v>
      </c>
      <c r="B280" s="5">
        <v>155</v>
      </c>
      <c r="C280" s="5">
        <v>139</v>
      </c>
      <c r="D280" s="5">
        <v>119</v>
      </c>
      <c r="E280" s="5">
        <v>111</v>
      </c>
    </row>
    <row r="281" spans="1:5" x14ac:dyDescent="0.35">
      <c r="A281">
        <v>288</v>
      </c>
      <c r="B281" s="5">
        <v>155</v>
      </c>
      <c r="C281" s="5">
        <v>139</v>
      </c>
      <c r="D281" s="5">
        <v>121</v>
      </c>
      <c r="E281" s="5">
        <v>111</v>
      </c>
    </row>
    <row r="282" spans="1:5" x14ac:dyDescent="0.35">
      <c r="A282">
        <v>289</v>
      </c>
      <c r="B282" s="5">
        <v>155</v>
      </c>
      <c r="C282" s="5">
        <v>139</v>
      </c>
      <c r="D282" s="5">
        <v>121</v>
      </c>
      <c r="E282" s="5">
        <v>113</v>
      </c>
    </row>
    <row r="283" spans="1:5" x14ac:dyDescent="0.35">
      <c r="A283">
        <v>290</v>
      </c>
      <c r="B283" s="5">
        <v>155</v>
      </c>
      <c r="C283" s="5">
        <v>141</v>
      </c>
      <c r="D283" s="5">
        <v>121</v>
      </c>
      <c r="E283" s="5">
        <v>113</v>
      </c>
    </row>
    <row r="284" spans="1:5" x14ac:dyDescent="0.35">
      <c r="A284">
        <v>291</v>
      </c>
      <c r="B284" s="5">
        <v>157</v>
      </c>
      <c r="C284" s="5">
        <v>141</v>
      </c>
      <c r="D284" s="5">
        <v>121</v>
      </c>
      <c r="E284" s="5">
        <v>113</v>
      </c>
    </row>
    <row r="285" spans="1:5" x14ac:dyDescent="0.35">
      <c r="A285">
        <v>292</v>
      </c>
      <c r="B285" s="5">
        <v>157</v>
      </c>
      <c r="C285" s="5">
        <v>141</v>
      </c>
      <c r="D285" s="5">
        <v>121</v>
      </c>
      <c r="E285" s="5">
        <v>113</v>
      </c>
    </row>
    <row r="286" spans="1:5" x14ac:dyDescent="0.35">
      <c r="A286">
        <v>293</v>
      </c>
      <c r="B286" s="5">
        <v>157</v>
      </c>
      <c r="C286" s="5">
        <v>141</v>
      </c>
      <c r="D286" s="5">
        <v>123</v>
      </c>
      <c r="E286" s="5">
        <v>113</v>
      </c>
    </row>
    <row r="287" spans="1:5" x14ac:dyDescent="0.35">
      <c r="A287">
        <v>294</v>
      </c>
      <c r="B287" s="5">
        <v>157</v>
      </c>
      <c r="C287" s="5">
        <v>143</v>
      </c>
      <c r="D287" s="5">
        <v>123</v>
      </c>
      <c r="E287" s="5">
        <v>115</v>
      </c>
    </row>
    <row r="288" spans="1:5" x14ac:dyDescent="0.35">
      <c r="A288">
        <v>295</v>
      </c>
      <c r="B288" s="5">
        <v>159</v>
      </c>
      <c r="C288" s="5">
        <v>143</v>
      </c>
      <c r="D288" s="5">
        <v>123</v>
      </c>
      <c r="E288" s="5">
        <v>115</v>
      </c>
    </row>
    <row r="289" spans="1:5" x14ac:dyDescent="0.35">
      <c r="A289">
        <v>296</v>
      </c>
      <c r="B289" s="5">
        <v>159</v>
      </c>
      <c r="C289" s="5">
        <v>143</v>
      </c>
      <c r="D289" s="5">
        <v>123</v>
      </c>
      <c r="E289" s="5">
        <v>115</v>
      </c>
    </row>
    <row r="290" spans="1:5" x14ac:dyDescent="0.35">
      <c r="A290">
        <v>297</v>
      </c>
      <c r="B290" s="5">
        <v>159</v>
      </c>
      <c r="C290" s="5">
        <v>143</v>
      </c>
      <c r="D290" s="5">
        <v>123</v>
      </c>
      <c r="E290" s="5">
        <v>115</v>
      </c>
    </row>
    <row r="291" spans="1:5" x14ac:dyDescent="0.35">
      <c r="A291">
        <v>298</v>
      </c>
      <c r="B291" s="5">
        <v>159</v>
      </c>
      <c r="C291" s="5">
        <v>145</v>
      </c>
      <c r="D291" s="5">
        <v>125</v>
      </c>
      <c r="E291" s="5">
        <v>115</v>
      </c>
    </row>
    <row r="292" spans="1:5" x14ac:dyDescent="0.35">
      <c r="A292">
        <v>299</v>
      </c>
      <c r="B292" s="5">
        <v>161</v>
      </c>
      <c r="C292" s="5">
        <v>145</v>
      </c>
      <c r="D292" s="5">
        <v>125</v>
      </c>
      <c r="E292" s="5">
        <v>115</v>
      </c>
    </row>
    <row r="293" spans="1:5" x14ac:dyDescent="0.35">
      <c r="A293">
        <v>300</v>
      </c>
      <c r="B293" s="5">
        <v>161</v>
      </c>
      <c r="C293" s="5">
        <v>145</v>
      </c>
      <c r="D293" s="5">
        <v>125</v>
      </c>
      <c r="E293" s="5">
        <v>117</v>
      </c>
    </row>
    <row r="294" spans="1:5" x14ac:dyDescent="0.35">
      <c r="A294">
        <v>301</v>
      </c>
      <c r="B294" s="5">
        <v>161</v>
      </c>
      <c r="C294" s="5">
        <v>145</v>
      </c>
      <c r="D294" s="5">
        <v>125</v>
      </c>
      <c r="E294" s="5">
        <v>117</v>
      </c>
    </row>
    <row r="295" spans="1:5" x14ac:dyDescent="0.35">
      <c r="A295">
        <v>302</v>
      </c>
      <c r="B295" s="5">
        <v>163</v>
      </c>
      <c r="D295" s="5">
        <v>125</v>
      </c>
      <c r="E295" s="5">
        <v>117</v>
      </c>
    </row>
    <row r="296" spans="1:5" x14ac:dyDescent="0.35">
      <c r="A296">
        <v>303</v>
      </c>
      <c r="B296" s="5">
        <v>163</v>
      </c>
      <c r="D296" s="5">
        <v>127</v>
      </c>
      <c r="E296" s="5">
        <v>117</v>
      </c>
    </row>
    <row r="297" spans="1:5" x14ac:dyDescent="0.35">
      <c r="A297">
        <v>304</v>
      </c>
      <c r="B297" s="5">
        <v>163</v>
      </c>
      <c r="D297" s="5">
        <v>127</v>
      </c>
      <c r="E297" s="5">
        <v>117</v>
      </c>
    </row>
    <row r="298" spans="1:5" x14ac:dyDescent="0.35">
      <c r="A298">
        <v>305</v>
      </c>
      <c r="B298" s="5">
        <v>163</v>
      </c>
      <c r="D298" s="5">
        <v>127</v>
      </c>
      <c r="E298" s="5">
        <v>119</v>
      </c>
    </row>
    <row r="299" spans="1:5" x14ac:dyDescent="0.35">
      <c r="A299">
        <v>306</v>
      </c>
      <c r="B299" s="5">
        <v>165</v>
      </c>
      <c r="D299" s="5">
        <v>127</v>
      </c>
      <c r="E299" s="5">
        <v>119</v>
      </c>
    </row>
    <row r="300" spans="1:5" x14ac:dyDescent="0.35">
      <c r="A300">
        <v>307</v>
      </c>
      <c r="B300" s="5">
        <v>165</v>
      </c>
      <c r="D300" s="5">
        <v>127</v>
      </c>
      <c r="E300" s="5">
        <v>119</v>
      </c>
    </row>
    <row r="301" spans="1:5" x14ac:dyDescent="0.35">
      <c r="A301">
        <v>308</v>
      </c>
      <c r="B301" s="5">
        <v>165</v>
      </c>
      <c r="E301" s="5">
        <v>119</v>
      </c>
    </row>
    <row r="302" spans="1:5" x14ac:dyDescent="0.35">
      <c r="A302">
        <v>309</v>
      </c>
      <c r="B302" s="5">
        <v>165</v>
      </c>
      <c r="E302" s="5">
        <v>119</v>
      </c>
    </row>
    <row r="303" spans="1:5" x14ac:dyDescent="0.35">
      <c r="A303">
        <v>310</v>
      </c>
      <c r="B303" s="5">
        <v>167</v>
      </c>
      <c r="E303" s="5">
        <v>121</v>
      </c>
    </row>
    <row r="304" spans="1:5" x14ac:dyDescent="0.35">
      <c r="A304">
        <v>311</v>
      </c>
      <c r="B304" s="5">
        <v>167</v>
      </c>
      <c r="E304" s="5">
        <v>121</v>
      </c>
    </row>
    <row r="305" spans="1:5" x14ac:dyDescent="0.35">
      <c r="A305">
        <v>312</v>
      </c>
      <c r="B305" s="5">
        <v>167</v>
      </c>
      <c r="E305" s="5">
        <v>121</v>
      </c>
    </row>
    <row r="306" spans="1:5" x14ac:dyDescent="0.35">
      <c r="A306">
        <v>313</v>
      </c>
      <c r="B306" s="5">
        <v>167</v>
      </c>
      <c r="E306" s="5">
        <v>121</v>
      </c>
    </row>
    <row r="307" spans="1:5" x14ac:dyDescent="0.35">
      <c r="A307">
        <v>314</v>
      </c>
      <c r="B307" s="5">
        <v>169</v>
      </c>
      <c r="E307" s="5">
        <v>121</v>
      </c>
    </row>
    <row r="308" spans="1:5" x14ac:dyDescent="0.35">
      <c r="A308">
        <v>315</v>
      </c>
      <c r="B308" s="5">
        <v>169</v>
      </c>
      <c r="E308" s="5">
        <v>123</v>
      </c>
    </row>
    <row r="309" spans="1:5" x14ac:dyDescent="0.35">
      <c r="A309">
        <v>316</v>
      </c>
      <c r="B309" s="5">
        <v>169</v>
      </c>
      <c r="E309" s="5">
        <v>123</v>
      </c>
    </row>
    <row r="310" spans="1:5" x14ac:dyDescent="0.35">
      <c r="A310">
        <v>317</v>
      </c>
      <c r="B310" s="5">
        <v>171</v>
      </c>
      <c r="E310" s="5">
        <v>123</v>
      </c>
    </row>
    <row r="311" spans="1:5" x14ac:dyDescent="0.35">
      <c r="A311">
        <v>318</v>
      </c>
      <c r="B311" s="5">
        <v>171</v>
      </c>
      <c r="E311" s="5">
        <v>123</v>
      </c>
    </row>
    <row r="312" spans="1:5" x14ac:dyDescent="0.35">
      <c r="A312">
        <v>319</v>
      </c>
      <c r="B312" s="5">
        <v>171</v>
      </c>
      <c r="E312" s="5">
        <v>123</v>
      </c>
    </row>
    <row r="313" spans="1:5" x14ac:dyDescent="0.35">
      <c r="A313">
        <v>320</v>
      </c>
      <c r="B313" s="5">
        <v>171</v>
      </c>
      <c r="E313" s="5">
        <v>123</v>
      </c>
    </row>
    <row r="314" spans="1:5" x14ac:dyDescent="0.35">
      <c r="A314">
        <v>321</v>
      </c>
      <c r="B314" s="5">
        <v>173</v>
      </c>
    </row>
    <row r="315" spans="1:5" x14ac:dyDescent="0.35">
      <c r="A315">
        <v>322</v>
      </c>
      <c r="B315" s="5">
        <v>173</v>
      </c>
    </row>
    <row r="316" spans="1:5" x14ac:dyDescent="0.35">
      <c r="A316">
        <v>323</v>
      </c>
      <c r="B316" s="5">
        <v>173</v>
      </c>
    </row>
    <row r="317" spans="1:5" x14ac:dyDescent="0.35">
      <c r="A317">
        <v>324</v>
      </c>
      <c r="B317" s="5">
        <v>173</v>
      </c>
    </row>
    <row r="318" spans="1:5" x14ac:dyDescent="0.35">
      <c r="A318">
        <v>325</v>
      </c>
      <c r="B318" s="5">
        <v>175</v>
      </c>
    </row>
    <row r="319" spans="1:5" x14ac:dyDescent="0.35">
      <c r="A319">
        <v>326</v>
      </c>
      <c r="B319" s="5">
        <v>175</v>
      </c>
    </row>
    <row r="320" spans="1:5" x14ac:dyDescent="0.35">
      <c r="A320">
        <v>327</v>
      </c>
      <c r="B320" s="5">
        <v>175</v>
      </c>
    </row>
    <row r="321" spans="1:2" x14ac:dyDescent="0.35">
      <c r="A321">
        <v>328</v>
      </c>
      <c r="B321" s="5">
        <v>175</v>
      </c>
    </row>
    <row r="322" spans="1:2" x14ac:dyDescent="0.35">
      <c r="A322">
        <v>329</v>
      </c>
      <c r="B322" s="5">
        <v>177</v>
      </c>
    </row>
    <row r="323" spans="1:2" x14ac:dyDescent="0.35">
      <c r="A323">
        <v>330</v>
      </c>
      <c r="B323" s="5">
        <v>177</v>
      </c>
    </row>
    <row r="324" spans="1:2" x14ac:dyDescent="0.35">
      <c r="A324">
        <v>331</v>
      </c>
      <c r="B324" s="5">
        <v>177</v>
      </c>
    </row>
    <row r="325" spans="1:2" x14ac:dyDescent="0.35">
      <c r="A325">
        <v>332</v>
      </c>
      <c r="B325" s="5">
        <v>179</v>
      </c>
    </row>
    <row r="326" spans="1:2" x14ac:dyDescent="0.35">
      <c r="A326">
        <v>333</v>
      </c>
      <c r="B326" s="5">
        <v>179</v>
      </c>
    </row>
    <row r="327" spans="1:2" x14ac:dyDescent="0.35">
      <c r="A327">
        <v>334</v>
      </c>
      <c r="B327" s="5">
        <v>179</v>
      </c>
    </row>
    <row r="328" spans="1:2" x14ac:dyDescent="0.35">
      <c r="A328">
        <v>335</v>
      </c>
      <c r="B328" s="5">
        <v>179</v>
      </c>
    </row>
    <row r="329" spans="1:2" x14ac:dyDescent="0.35">
      <c r="A329">
        <v>336</v>
      </c>
      <c r="B329" s="5">
        <v>181</v>
      </c>
    </row>
    <row r="330" spans="1:2" x14ac:dyDescent="0.35">
      <c r="A330">
        <v>337</v>
      </c>
      <c r="B330" s="5">
        <v>181</v>
      </c>
    </row>
    <row r="331" spans="1:2" x14ac:dyDescent="0.35">
      <c r="A331">
        <v>338</v>
      </c>
      <c r="B331" s="5">
        <v>181</v>
      </c>
    </row>
    <row r="332" spans="1:2" x14ac:dyDescent="0.35">
      <c r="A332">
        <v>339</v>
      </c>
      <c r="B332" s="5">
        <v>181</v>
      </c>
    </row>
    <row r="333" spans="1:2" x14ac:dyDescent="0.35">
      <c r="A333">
        <v>340</v>
      </c>
      <c r="B333" s="5">
        <v>183</v>
      </c>
    </row>
    <row r="334" spans="1:2" x14ac:dyDescent="0.35">
      <c r="A334">
        <v>341</v>
      </c>
      <c r="B334" s="5">
        <v>183</v>
      </c>
    </row>
    <row r="335" spans="1:2" x14ac:dyDescent="0.35">
      <c r="A335">
        <v>342</v>
      </c>
      <c r="B335" s="5">
        <v>183</v>
      </c>
    </row>
    <row r="336" spans="1:2" x14ac:dyDescent="0.35">
      <c r="A336">
        <v>343</v>
      </c>
      <c r="B336" s="5">
        <v>183</v>
      </c>
    </row>
    <row r="337" spans="1:2" x14ac:dyDescent="0.35">
      <c r="A337">
        <v>344</v>
      </c>
      <c r="B337" s="5">
        <v>185</v>
      </c>
    </row>
    <row r="338" spans="1:2" x14ac:dyDescent="0.35">
      <c r="A338">
        <v>345</v>
      </c>
      <c r="B338" s="5">
        <v>185</v>
      </c>
    </row>
    <row r="339" spans="1:2" x14ac:dyDescent="0.35">
      <c r="A339">
        <v>346</v>
      </c>
      <c r="B339" s="5">
        <v>185</v>
      </c>
    </row>
    <row r="340" spans="1:2" x14ac:dyDescent="0.35">
      <c r="A340">
        <v>347</v>
      </c>
      <c r="B340" s="5">
        <v>187</v>
      </c>
    </row>
    <row r="341" spans="1:2" x14ac:dyDescent="0.35">
      <c r="A341">
        <v>348</v>
      </c>
      <c r="B341" s="5">
        <v>187</v>
      </c>
    </row>
    <row r="342" spans="1:2" x14ac:dyDescent="0.35">
      <c r="A342">
        <v>349</v>
      </c>
      <c r="B342" s="5">
        <v>187</v>
      </c>
    </row>
    <row r="343" spans="1:2" x14ac:dyDescent="0.35">
      <c r="A343">
        <v>350</v>
      </c>
      <c r="B343" s="5">
        <v>187</v>
      </c>
    </row>
    <row r="344" spans="1:2" x14ac:dyDescent="0.35">
      <c r="A344">
        <v>351</v>
      </c>
      <c r="B344" s="5">
        <v>189</v>
      </c>
    </row>
    <row r="345" spans="1:2" x14ac:dyDescent="0.35">
      <c r="A345">
        <v>352</v>
      </c>
      <c r="B345" s="5">
        <v>189</v>
      </c>
    </row>
    <row r="346" spans="1:2" x14ac:dyDescent="0.35">
      <c r="A346">
        <v>353</v>
      </c>
      <c r="B346" s="5">
        <v>189</v>
      </c>
    </row>
    <row r="347" spans="1:2" x14ac:dyDescent="0.35">
      <c r="A347">
        <v>354</v>
      </c>
      <c r="B347" s="5">
        <v>189</v>
      </c>
    </row>
    <row r="348" spans="1:2" x14ac:dyDescent="0.35">
      <c r="A348">
        <v>355</v>
      </c>
      <c r="B348" s="5">
        <v>191</v>
      </c>
    </row>
    <row r="349" spans="1:2" x14ac:dyDescent="0.35">
      <c r="A349">
        <v>356</v>
      </c>
      <c r="B349" s="5">
        <v>191</v>
      </c>
    </row>
    <row r="350" spans="1:2" x14ac:dyDescent="0.35">
      <c r="A350">
        <v>357</v>
      </c>
      <c r="B350" s="5">
        <v>191</v>
      </c>
    </row>
    <row r="351" spans="1:2" x14ac:dyDescent="0.35">
      <c r="A351">
        <v>358</v>
      </c>
      <c r="B351" s="5">
        <v>191</v>
      </c>
    </row>
    <row r="352" spans="1:2" x14ac:dyDescent="0.35">
      <c r="A352">
        <v>359</v>
      </c>
      <c r="B352" s="5">
        <v>201</v>
      </c>
    </row>
    <row r="353" spans="1:2" x14ac:dyDescent="0.35">
      <c r="A353">
        <v>360</v>
      </c>
      <c r="B353" s="5">
        <v>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F8152D06-B933-41B5-ACD7-A52045FE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4DB33-4173-4218-B930-0921DDA2D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FBFB4-5D9F-40A8-967D-691006DC1A6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Drapery</vt:lpstr>
      <vt:lpstr>Ripplefold Chart</vt:lpstr>
      <vt:lpstr>Drapery!Print_Area</vt:lpstr>
      <vt:lpstr>Drapery!Print_Titles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Kelly Caldwell</cp:lastModifiedBy>
  <cp:lastPrinted>2022-04-04T20:38:35Z</cp:lastPrinted>
  <dcterms:created xsi:type="dcterms:W3CDTF">2019-09-06T17:49:14Z</dcterms:created>
  <dcterms:modified xsi:type="dcterms:W3CDTF">2025-06-24T19:57:17Z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3811000</vt:r8>
  </property>
  <property fmtid="{D5CDD505-2E9C-101B-9397-08002B2CF9AE}" pid="4" name="MediaServiceImageTags">
    <vt:lpwstr/>
  </property>
</Properties>
</file>