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vidStorm\Culp, Inc\Read Window Products File Share - General\2025 Jobs\25-122 FRB Memphis Window Replacement\01. Quotes\Proposals\"/>
    </mc:Choice>
  </mc:AlternateContent>
  <xr:revisionPtr revIDLastSave="0" documentId="13_ncr:1_{77587424-FCE1-4F2F-B39C-513B00AE47E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id Form" sheetId="13" r:id="rId1"/>
    <sheet name="Original SOV  " sheetId="31" r:id="rId2"/>
    <sheet name="SOV RWP Updated 5-29-2025" sheetId="35" r:id="rId3"/>
    <sheet name="Glossary" sheetId="25" r:id="rId4"/>
    <sheet name="WT Description" sheetId="26" r:id="rId5"/>
    <sheet name="Products" sheetId="27" r:id="rId6"/>
  </sheets>
  <definedNames>
    <definedName name="_xlnm.Print_Area" localSheetId="0">'Bid Form'!$A$1:$J$65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3" l="1"/>
  <c r="I24" i="31"/>
  <c r="I26" i="35"/>
  <c r="J26" i="35"/>
  <c r="L24" i="35"/>
  <c r="M13" i="35"/>
  <c r="M16" i="35"/>
  <c r="M17" i="35" l="1"/>
  <c r="G17" i="35" s="1"/>
  <c r="H17" i="35" s="1"/>
  <c r="R13" i="35"/>
  <c r="P13" i="35"/>
  <c r="H13" i="35"/>
  <c r="I13" i="35" s="1"/>
  <c r="J24" i="31"/>
  <c r="G16" i="35"/>
  <c r="H16" i="35" s="1"/>
  <c r="R14" i="35"/>
  <c r="P14" i="35"/>
  <c r="M14" i="35"/>
  <c r="R15" i="35"/>
  <c r="P15" i="35"/>
  <c r="M15" i="35"/>
  <c r="P25" i="35"/>
  <c r="M25" i="35"/>
  <c r="H25" i="35"/>
  <c r="J25" i="35" s="1"/>
  <c r="P24" i="35"/>
  <c r="H24" i="35"/>
  <c r="J24" i="35" s="1"/>
  <c r="L23" i="35"/>
  <c r="P23" i="35" s="1"/>
  <c r="H23" i="35"/>
  <c r="J23" i="35" s="1"/>
  <c r="P22" i="35"/>
  <c r="M22" i="35"/>
  <c r="H22" i="35"/>
  <c r="J22" i="35" s="1"/>
  <c r="M21" i="35"/>
  <c r="H21" i="35"/>
  <c r="J21" i="35" s="1"/>
  <c r="P20" i="35"/>
  <c r="M20" i="35"/>
  <c r="H20" i="35"/>
  <c r="J20" i="35" s="1"/>
  <c r="P19" i="35"/>
  <c r="M19" i="35"/>
  <c r="H19" i="35"/>
  <c r="J19" i="35" s="1"/>
  <c r="R18" i="35"/>
  <c r="P18" i="35"/>
  <c r="R17" i="35"/>
  <c r="P17" i="35"/>
  <c r="R16" i="35"/>
  <c r="P16" i="35"/>
  <c r="R12" i="35"/>
  <c r="P12" i="35"/>
  <c r="M12" i="35"/>
  <c r="A1" i="35"/>
  <c r="L19" i="31"/>
  <c r="L22" i="31"/>
  <c r="G14" i="35" l="1"/>
  <c r="H14" i="35" s="1"/>
  <c r="I14" i="35" s="1"/>
  <c r="J14" i="35" s="1"/>
  <c r="H12" i="35"/>
  <c r="H15" i="35"/>
  <c r="G15" i="35"/>
  <c r="I16" i="35"/>
  <c r="J16" i="35" s="1"/>
  <c r="I15" i="35"/>
  <c r="J15" i="35" s="1"/>
  <c r="I17" i="35"/>
  <c r="J17" i="35" s="1"/>
  <c r="J13" i="35"/>
  <c r="P21" i="35"/>
  <c r="R11" i="35" s="1"/>
  <c r="N1" i="35"/>
  <c r="O2" i="35" s="1"/>
  <c r="M23" i="35"/>
  <c r="M24" i="35"/>
  <c r="L21" i="31"/>
  <c r="P17" i="31"/>
  <c r="M17" i="31"/>
  <c r="H17" i="31"/>
  <c r="J17" i="31" s="1"/>
  <c r="P22" i="31"/>
  <c r="R14" i="31"/>
  <c r="P14" i="31"/>
  <c r="M14" i="31"/>
  <c r="G14" i="31" s="1"/>
  <c r="H14" i="31" s="1"/>
  <c r="M21" i="31"/>
  <c r="M19" i="31"/>
  <c r="P18" i="31"/>
  <c r="M18" i="31"/>
  <c r="H18" i="31"/>
  <c r="J18" i="31" s="1"/>
  <c r="M20" i="31"/>
  <c r="P20" i="31"/>
  <c r="H20" i="31"/>
  <c r="J20" i="31" s="1"/>
  <c r="H15" i="13"/>
  <c r="H14" i="13"/>
  <c r="P23" i="31"/>
  <c r="M23" i="31"/>
  <c r="H23" i="31"/>
  <c r="J23" i="31" s="1"/>
  <c r="H22" i="31"/>
  <c r="J22" i="31" s="1"/>
  <c r="H21" i="31"/>
  <c r="J21" i="31" s="1"/>
  <c r="H19" i="31"/>
  <c r="J19" i="31" s="1"/>
  <c r="P16" i="31"/>
  <c r="M16" i="31"/>
  <c r="H16" i="31"/>
  <c r="J16" i="31" s="1"/>
  <c r="R15" i="31"/>
  <c r="P15" i="31"/>
  <c r="M15" i="31"/>
  <c r="G15" i="31" s="1"/>
  <c r="R13" i="31"/>
  <c r="P13" i="31"/>
  <c r="M13" i="31"/>
  <c r="G13" i="31" s="1"/>
  <c r="H13" i="31" s="1"/>
  <c r="R12" i="31"/>
  <c r="P12" i="31"/>
  <c r="M12" i="31"/>
  <c r="G12" i="31" s="1"/>
  <c r="A1" i="31"/>
  <c r="I12" i="35" l="1"/>
  <c r="J12" i="35" s="1"/>
  <c r="Q7" i="35"/>
  <c r="T11" i="35" s="1"/>
  <c r="O3" i="35"/>
  <c r="O4" i="35" s="1"/>
  <c r="I14" i="31"/>
  <c r="J14" i="31" s="1"/>
  <c r="H15" i="31"/>
  <c r="I15" i="31" s="1"/>
  <c r="J15" i="31" s="1"/>
  <c r="H12" i="31"/>
  <c r="I12" i="31" s="1"/>
  <c r="P19" i="31"/>
  <c r="P21" i="31"/>
  <c r="N1" i="31"/>
  <c r="O2" i="31" s="1"/>
  <c r="O3" i="31" s="1"/>
  <c r="O4" i="31" s="1"/>
  <c r="I13" i="31"/>
  <c r="J13" i="31" s="1"/>
  <c r="M22" i="31"/>
  <c r="S11" i="35" l="1"/>
  <c r="J12" i="31"/>
  <c r="J25" i="13" s="1"/>
  <c r="Q7" i="31"/>
  <c r="R11" i="31"/>
  <c r="T11" i="31" l="1"/>
  <c r="S11" i="31"/>
  <c r="I11" i="13"/>
</calcChain>
</file>

<file path=xl/sharedStrings.xml><?xml version="1.0" encoding="utf-8"?>
<sst xmlns="http://schemas.openxmlformats.org/spreadsheetml/2006/main" count="342" uniqueCount="230">
  <si>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</si>
  <si>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</si>
  <si>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</si>
  <si>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</si>
  <si>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</si>
  <si>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</si>
  <si>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</si>
  <si>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</si>
  <si>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</si>
  <si>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</si>
  <si>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</si>
  <si>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</si>
  <si>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</si>
  <si>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</si>
  <si>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Total w/ Tax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</si>
  <si>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</si>
  <si>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</si>
  <si>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</si>
  <si>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</si>
  <si>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</si>
  <si>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</si>
  <si>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</si>
  <si>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</si>
  <si>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</si>
  <si>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</si>
  <si>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</si>
  <si>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</si>
  <si>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</si>
  <si>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</si>
  <si>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</si>
  <si>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</si>
  <si>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</si>
  <si>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</si>
  <si>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</si>
  <si>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</si>
  <si>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</si>
  <si>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</si>
  <si>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</si>
  <si>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</si>
  <si>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</si>
  <si>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</si>
  <si>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</si>
  <si>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</si>
  <si>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</si>
  <si>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</si>
  <si>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</si>
  <si>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</si>
  <si>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</si>
  <si>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</si>
  <si>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</si>
  <si>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</si>
  <si>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</si>
  <si>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</si>
  <si>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</si>
  <si>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</si>
  <si>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</si>
  <si>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</si>
  <si>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</si>
  <si>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</si>
  <si>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</si>
  <si>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</si>
  <si>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</si>
  <si>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</si>
  <si>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</si>
  <si>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</si>
  <si>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</si>
  <si>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</si>
  <si>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</si>
  <si>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</si>
  <si>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</si>
  <si>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</si>
  <si>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</si>
  <si>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</si>
  <si>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</si>
  <si>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</si>
  <si>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</si>
  <si>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</si>
  <si>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</si>
  <si>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</si>
  <si>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</si>
  <si>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</si>
  <si>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</si>
  <si>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</si>
  <si>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</si>
  <si>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</si>
  <si>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</si>
  <si>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</si>
  <si>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</si>
  <si>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</si>
  <si>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</si>
  <si>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</si>
  <si>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</si>
  <si>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</si>
  <si>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</si>
  <si>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</si>
  <si>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</si>
  <si>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</si>
  <si>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</si>
  <si>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</si>
  <si>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</si>
  <si>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</si>
  <si>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</si>
  <si>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</si>
  <si>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</si>
  <si>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</si>
  <si>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</si>
  <si>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</si>
  <si>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</si>
  <si>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</si>
  <si>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</si>
  <si>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</si>
  <si>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</si>
  <si>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</si>
  <si>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</si>
  <si>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</si>
  <si>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</si>
  <si>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</si>
  <si>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</si>
  <si>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</si>
  <si>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</si>
  <si>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</si>
  <si>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</si>
  <si>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</si>
  <si>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</si>
  <si>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</si>
  <si>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</si>
  <si>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</si>
  <si>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</si>
  <si>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</si>
  <si>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</si>
  <si>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</si>
  <si>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</si>
  <si>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</si>
  <si>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</si>
  <si>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</si>
  <si>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</si>
  <si>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</si>
  <si>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</si>
  <si>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</si>
  <si>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</si>
  <si>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</si>
  <si>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</si>
  <si>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</si>
  <si>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</si>
  <si>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</si>
  <si>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</si>
  <si>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</si>
  <si>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</si>
  <si>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</si>
  <si>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</si>
  <si>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</si>
  <si>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</si>
  <si>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</si>
  <si>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</si>
  <si>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</si>
  <si>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</si>
  <si>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</si>
  <si>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</si>
  <si>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</si>
  <si>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</si>
  <si>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</si>
  <si>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</si>
  <si>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</si>
  <si>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</si>
  <si>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</si>
  <si>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</si>
  <si>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</si>
  <si>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</si>
  <si>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</si>
  <si>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</si>
  <si>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</si>
  <si>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</si>
  <si>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</si>
  <si>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</si>
  <si>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>Extra materials and Mockups are NOT included in above proposal</t>
  </si>
  <si>
    <t xml:space="preserve">David Storm </t>
  </si>
  <si>
    <t>PH: 865-770-5812</t>
  </si>
  <si>
    <t>865-770-5812</t>
  </si>
  <si>
    <t xml:space="preserve">dstorm@readwindow.com </t>
  </si>
  <si>
    <t>David Storm</t>
  </si>
  <si>
    <t>dstorm@readwindow.com</t>
  </si>
  <si>
    <t xml:space="preserve">Measure Trip Charge Budget                                                                           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</si>
  <si>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</si>
  <si>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</si>
  <si>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r>
      <t>Delivery approximately</t>
    </r>
    <r>
      <rPr>
        <b/>
        <sz val="11"/>
        <rFont val="Garamond"/>
        <family val="1"/>
      </rPr>
      <t xml:space="preserve"> 5 to 6 weeks </t>
    </r>
    <r>
      <rPr>
        <sz val="11"/>
        <rFont val="Garamond"/>
        <family val="1"/>
      </rPr>
      <t>from receipt of purchase order &amp; all field measurements</t>
    </r>
  </si>
  <si>
    <t>Motorized Shade Installation(Per Panel)</t>
  </si>
  <si>
    <t>Programing Fee</t>
  </si>
  <si>
    <t>White</t>
  </si>
  <si>
    <t>Motorized roller shades will require 120v power via J-box within 5' of each motor location. 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</si>
  <si>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Installation based on fastening shades to aluminum window system. Any change in mount substrate or location is subject to surcharge.</t>
  </si>
  <si>
    <t xml:space="preserve">Fascia Color: TBD </t>
  </si>
  <si>
    <t xml:space="preserve">4th, 3rd &amp; 2nd Floor Manual </t>
  </si>
  <si>
    <t xml:space="preserve">RWP Manual Roller Shades with Fascia </t>
  </si>
  <si>
    <t>3rd Floor Motorized Conference RM</t>
  </si>
  <si>
    <t>5 Channel Handheld remote</t>
  </si>
  <si>
    <t>Manual Shade Installation</t>
  </si>
  <si>
    <t xml:space="preserve">Memphis TN </t>
  </si>
  <si>
    <t>Estimate For: Manual &amp; Motorized Shades 4th, 3rd, &amp; 2nd Floors</t>
  </si>
  <si>
    <t xml:space="preserve">RWP Manual Roller Shades w/Fascia </t>
  </si>
  <si>
    <t>Motorized Roller Shades 3rd Floor Conference RM</t>
  </si>
  <si>
    <t>Included Above</t>
  </si>
  <si>
    <t>Sales Tax, Freight and Installation included</t>
  </si>
  <si>
    <t>Standard Cluch Controls with Stainless Steel Chain Loop</t>
  </si>
  <si>
    <t>5 Channel Cut In Remote</t>
  </si>
  <si>
    <t>Mount in existing pocket</t>
  </si>
  <si>
    <t>Labor to Reinstall 4th Floor Motorized</t>
  </si>
  <si>
    <t xml:space="preserve">Draper Motorized Line Voltage RTS w/ Fascia, to inlcude plug in cord </t>
  </si>
  <si>
    <t>FRB Memphis</t>
  </si>
  <si>
    <t>Note: Pricing does not inlcude side channel or headbox</t>
  </si>
  <si>
    <t>25-122 REV1</t>
  </si>
  <si>
    <t>(4 measure Trips Included)</t>
  </si>
  <si>
    <t>(10 Install Trips Included)</t>
  </si>
  <si>
    <t>Fabric: Sparta 0% Screen Color: Pewter/Pewter</t>
  </si>
  <si>
    <t>Fabric: Jumble 3% Screen Color: Charcoal/Gray</t>
  </si>
  <si>
    <t xml:space="preserve">Fabric Jumble 3%   Color:TBD       </t>
  </si>
  <si>
    <t xml:space="preserve">Fabric Sparta 0%  Color: TBD           </t>
  </si>
  <si>
    <t xml:space="preserve">Fabric Jumble 3%   Color:Charcoal/Gray    </t>
  </si>
  <si>
    <t>59a</t>
  </si>
  <si>
    <t>59b</t>
  </si>
  <si>
    <t>Extra Blinds for Stock</t>
  </si>
  <si>
    <t xml:space="preserve">Fabric Sparta 0%  Color: Pewter/Pewter       </t>
  </si>
  <si>
    <t>Draper Motorized Line Voltage Intelliflex IO motors with Large Fascia</t>
  </si>
  <si>
    <t xml:space="preserve">Intelliflex Parts Kit (Includes LV Data Cables, AV Gateway, IR Transmitter with IR Reciever, Additional IR Transmitter, NDC's and Installation Kit. Also includes 6 motor leads @ 11' long. </t>
  </si>
  <si>
    <t>Motorized Shade Installation</t>
  </si>
  <si>
    <t>Motorized Programing Fee</t>
  </si>
  <si>
    <t>7 Install Trips Included</t>
  </si>
  <si>
    <t>4 measure Trips Included</t>
  </si>
  <si>
    <t>25-122 REV1 Updated 5-29-2025</t>
  </si>
  <si>
    <t>Wall Switch &amp; Handheld Remote Included</t>
  </si>
  <si>
    <t xml:space="preserve">Motorized Roller Shades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</si>
</sst>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1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b/>
      <i/>
      <sz val="1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165" fontId="15" fillId="0" borderId="14" xfId="0" applyNumberFormat="1" applyFont="1" applyBorder="1" applyAlignment="1">
      <alignment horizontal="center"/>
    </xf>
    <xf numFmtId="165" fontId="7" fillId="0" borderId="15" xfId="3" applyNumberFormat="1" applyFont="1" applyFill="1" applyBorder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49" fontId="3" fillId="0" borderId="0" xfId="0" quotePrefix="1" applyNumberFormat="1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9" fontId="2" fillId="0" borderId="1" xfId="0" applyNumberFormat="1" applyFont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4" fillId="0" borderId="2" xfId="5" applyBorder="1" applyAlignment="1" applyProtection="1"/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0" fontId="1" fillId="0" borderId="0" xfId="0" quotePrefix="1" applyFont="1" applyAlignment="1">
      <alignment horizontal="center"/>
    </xf>
    <xf numFmtId="0" fontId="0" fillId="0" borderId="12" xfId="0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44" fontId="5" fillId="0" borderId="12" xfId="1" applyFont="1" applyFill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9" fontId="23" fillId="0" borderId="0" xfId="0" applyNumberFormat="1" applyFont="1" applyAlignment="1">
      <alignment horizontal="center"/>
    </xf>
    <xf numFmtId="0" fontId="30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/>
    </xf>
    <xf numFmtId="9" fontId="30" fillId="2" borderId="0" xfId="0" applyNumberFormat="1" applyFont="1" applyFill="1" applyAlignment="1">
      <alignment horizontal="center"/>
    </xf>
    <xf numFmtId="0" fontId="0" fillId="5" borderId="11" xfId="0" applyFill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75CBA02-068E-4B93-9C3B-BC1BE7C1F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68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48DF550-C71F-4B0C-999B-B9925346F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98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48C8D361-E160-4802-B031-5B357AEE2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292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705E7CE-092E-4E25-B0D4-D42E4FC22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88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1A865E2-EA4A-4487-9BA5-420D1218D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97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B342583-F9E4-4052-BBB6-67DEDEEEB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27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AEA3F359-594A-47DE-8AC9-0551334C6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721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E5AAAEB-BBDA-41EE-817B-0DCF7172D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17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storm@readwindow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6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73"/>
  <sheetViews>
    <sheetView tabSelected="1" zoomScale="110" zoomScaleNormal="110" workbookViewId="0">
      <selection activeCell="J11" sqref="J11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8.85546875" style="2" customWidth="1"/>
    <col min="12" max="12" width="9.7109375" bestFit="1" customWidth="1"/>
  </cols>
  <sheetData>
    <row r="7" spans="2:15">
      <c r="H7" s="7"/>
      <c r="I7" s="19"/>
    </row>
    <row r="8" spans="2:15">
      <c r="H8" s="7"/>
      <c r="L8" s="2"/>
      <c r="M8" s="2"/>
      <c r="N8" s="2"/>
      <c r="O8" s="2"/>
    </row>
    <row r="9" spans="2:15">
      <c r="B9" s="1" t="s">
        <v>23</v>
      </c>
      <c r="H9" s="7" t="s">
        <v>36</v>
      </c>
      <c r="I9" s="87" t="str">
        <f>'SOV RWP Updated 5-29-2025'!F1</f>
        <v>25-122 REV1 Updated 5-29-2025</v>
      </c>
      <c r="J9" s="87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2" t="s">
        <v>37</v>
      </c>
      <c r="H11" s="7" t="s">
        <v>21</v>
      </c>
      <c r="I11" s="88">
        <f ca="1">TODAY()</f>
        <v>45806</v>
      </c>
    </row>
    <row r="12" spans="2:15">
      <c r="B12" s="1"/>
      <c r="H12" s="7"/>
    </row>
    <row r="13" spans="2:15">
      <c r="B13" s="1" t="s">
        <v>2</v>
      </c>
      <c r="D13" s="87" t="s">
        <v>52</v>
      </c>
      <c r="H13" s="7" t="s">
        <v>1</v>
      </c>
    </row>
    <row r="14" spans="2:15">
      <c r="B14" s="1"/>
      <c r="D14" s="2" t="s">
        <v>19</v>
      </c>
      <c r="H14" s="2" t="str">
        <f>'Original SOV  '!F3</f>
        <v>FRB Memphis</v>
      </c>
    </row>
    <row r="15" spans="2:15">
      <c r="B15" s="1"/>
      <c r="D15" s="2" t="s">
        <v>20</v>
      </c>
      <c r="H15" s="4" t="str">
        <f>'Original SOV  '!F4</f>
        <v xml:space="preserve">Memphis TN </v>
      </c>
    </row>
    <row r="16" spans="2:15">
      <c r="B16" s="1"/>
    </row>
    <row r="17" spans="2:10">
      <c r="B17" s="7" t="s">
        <v>3</v>
      </c>
      <c r="D17" s="87" t="s">
        <v>175</v>
      </c>
      <c r="H17" s="1" t="s">
        <v>16</v>
      </c>
    </row>
    <row r="18" spans="2:10">
      <c r="D18" s="87" t="s">
        <v>176</v>
      </c>
      <c r="H18" s="2" t="s">
        <v>38</v>
      </c>
    </row>
    <row r="19" spans="2:10">
      <c r="D19" s="2" t="s">
        <v>15</v>
      </c>
    </row>
    <row r="20" spans="2:10" ht="15.75" thickBot="1">
      <c r="B20" s="14"/>
      <c r="C20" s="14"/>
      <c r="D20" s="126" t="s">
        <v>180</v>
      </c>
      <c r="E20" s="14"/>
      <c r="F20" s="14"/>
      <c r="G20" s="14"/>
      <c r="H20" s="14"/>
      <c r="I20" s="126"/>
      <c r="J20" s="14"/>
    </row>
    <row r="21" spans="2:10" ht="15.75" thickTop="1">
      <c r="B21" s="5"/>
      <c r="C21" s="5"/>
      <c r="D21" s="5"/>
      <c r="E21" s="5"/>
      <c r="F21" s="5"/>
      <c r="G21" s="5"/>
      <c r="H21" s="6"/>
      <c r="I21" s="5"/>
    </row>
    <row r="22" spans="2:10" ht="15" customHeight="1">
      <c r="B22" s="142" t="s">
        <v>197</v>
      </c>
      <c r="C22" s="142"/>
      <c r="D22" s="142"/>
      <c r="E22" s="142"/>
      <c r="F22" s="142"/>
      <c r="G22" s="142"/>
      <c r="H22" s="142"/>
      <c r="I22" s="142"/>
      <c r="J22" s="142"/>
    </row>
    <row r="23" spans="2:10">
      <c r="B23" s="142"/>
      <c r="C23" s="142"/>
      <c r="D23" s="142"/>
      <c r="E23" s="142"/>
      <c r="F23" s="142"/>
      <c r="G23" s="142"/>
      <c r="H23" s="142"/>
      <c r="I23" s="142"/>
      <c r="J23" s="142"/>
    </row>
    <row r="24" spans="2:10">
      <c r="B24" s="9" t="s">
        <v>4</v>
      </c>
      <c r="C24" s="8"/>
      <c r="D24" s="134" t="s">
        <v>172</v>
      </c>
      <c r="E24" s="135"/>
      <c r="F24" s="8"/>
      <c r="H24" s="6"/>
      <c r="I24" s="5"/>
      <c r="J24" s="124" t="s">
        <v>14</v>
      </c>
    </row>
    <row r="25" spans="2:10">
      <c r="B25" s="8">
        <v>154</v>
      </c>
      <c r="C25" s="8" t="s">
        <v>5</v>
      </c>
      <c r="D25" s="89" t="s">
        <v>198</v>
      </c>
      <c r="E25" s="8"/>
      <c r="F25" s="8"/>
      <c r="G25" s="8"/>
      <c r="I25" s="20"/>
      <c r="J25" s="101">
        <f>'Original SOV  '!J24</f>
        <v>123830</v>
      </c>
    </row>
    <row r="26" spans="2:10">
      <c r="D26" s="89" t="s">
        <v>190</v>
      </c>
      <c r="E26" s="8"/>
      <c r="F26" s="8"/>
      <c r="G26" s="8"/>
      <c r="I26" s="20"/>
      <c r="J26" s="21"/>
    </row>
    <row r="27" spans="2:10">
      <c r="D27" s="87" t="s">
        <v>213</v>
      </c>
      <c r="E27" s="8"/>
      <c r="F27" s="8"/>
      <c r="G27" s="8"/>
      <c r="I27" s="20"/>
      <c r="J27" s="21"/>
    </row>
    <row r="28" spans="2:10">
      <c r="D28" s="87" t="s">
        <v>202</v>
      </c>
      <c r="E28" s="8"/>
      <c r="F28" s="8"/>
      <c r="G28" s="8"/>
      <c r="I28" s="20"/>
      <c r="J28" s="21"/>
    </row>
    <row r="29" spans="2:10">
      <c r="D29" s="89" t="s">
        <v>201</v>
      </c>
      <c r="E29" s="8"/>
      <c r="F29" s="8"/>
      <c r="G29" s="8"/>
      <c r="H29" s="6"/>
      <c r="I29" s="5"/>
    </row>
    <row r="30" spans="2:10">
      <c r="D30" s="4"/>
      <c r="E30" s="8"/>
      <c r="F30" s="8"/>
      <c r="G30" s="8"/>
      <c r="H30" s="6"/>
      <c r="I30" s="5"/>
    </row>
    <row r="31" spans="2:10">
      <c r="B31" s="9" t="s">
        <v>4</v>
      </c>
      <c r="C31" s="8"/>
      <c r="D31" s="136" t="s">
        <v>199</v>
      </c>
      <c r="E31" s="135"/>
      <c r="F31" s="135"/>
      <c r="G31" s="134"/>
      <c r="H31" s="137"/>
      <c r="I31" s="5"/>
      <c r="J31" s="124" t="s">
        <v>14</v>
      </c>
    </row>
    <row r="32" spans="2:10">
      <c r="B32" s="8">
        <v>6</v>
      </c>
      <c r="C32" s="8" t="s">
        <v>5</v>
      </c>
      <c r="D32" s="89" t="s">
        <v>229</v>
      </c>
      <c r="E32" s="8"/>
      <c r="F32" s="8"/>
      <c r="G32" s="8"/>
      <c r="I32" s="20"/>
      <c r="J32" s="101" t="s">
        <v>200</v>
      </c>
    </row>
    <row r="33" spans="1:10">
      <c r="D33" s="89" t="s">
        <v>204</v>
      </c>
      <c r="E33" s="8"/>
      <c r="F33" s="8"/>
      <c r="G33" s="8"/>
      <c r="I33" s="20"/>
      <c r="J33" s="21"/>
    </row>
    <row r="34" spans="1:10">
      <c r="D34" s="87" t="s">
        <v>212</v>
      </c>
      <c r="E34" s="8"/>
      <c r="F34" s="8"/>
      <c r="G34" s="8"/>
      <c r="I34" s="20"/>
      <c r="J34" s="21"/>
    </row>
    <row r="35" spans="1:10">
      <c r="D35" s="87" t="s">
        <v>228</v>
      </c>
      <c r="E35" s="8"/>
      <c r="F35" s="8"/>
      <c r="G35" s="8"/>
      <c r="I35" s="20"/>
      <c r="J35" s="21"/>
    </row>
    <row r="36" spans="1:10">
      <c r="D36" s="89" t="s">
        <v>201</v>
      </c>
      <c r="E36" s="8"/>
      <c r="F36" s="8"/>
      <c r="G36" s="8"/>
      <c r="H36" s="6"/>
      <c r="I36" s="5"/>
    </row>
    <row r="37" spans="1:10">
      <c r="D37" s="138" t="s">
        <v>208</v>
      </c>
      <c r="E37" s="139"/>
      <c r="F37" s="139"/>
      <c r="G37" s="139"/>
      <c r="H37" s="140"/>
      <c r="I37" s="139"/>
    </row>
    <row r="38" spans="1:10">
      <c r="D38" s="4"/>
      <c r="E38" s="8"/>
      <c r="F38" s="8"/>
      <c r="G38" s="8"/>
      <c r="H38" s="6"/>
      <c r="I38" s="5"/>
    </row>
    <row r="39" spans="1:10">
      <c r="D39" s="4"/>
      <c r="E39" s="8"/>
      <c r="F39" s="8"/>
      <c r="G39" s="8"/>
      <c r="H39" s="6"/>
      <c r="I39" s="5"/>
    </row>
    <row r="40" spans="1:10">
      <c r="A40" s="87"/>
      <c r="B40" s="89" t="s">
        <v>49</v>
      </c>
      <c r="C40" s="128"/>
      <c r="D40" s="87"/>
      <c r="E40" s="128"/>
      <c r="F40" s="128"/>
      <c r="G40" s="128"/>
      <c r="H40" s="129"/>
      <c r="I40" s="5"/>
      <c r="J40" s="87"/>
    </row>
    <row r="41" spans="1:10" ht="15.75" customHeight="1">
      <c r="A41" s="87"/>
      <c r="B41" s="130" t="s">
        <v>7</v>
      </c>
      <c r="C41" s="143" t="s">
        <v>188</v>
      </c>
      <c r="D41" s="144"/>
      <c r="E41" s="144"/>
      <c r="F41" s="144"/>
      <c r="G41" s="144"/>
      <c r="H41" s="144"/>
      <c r="I41" s="144"/>
      <c r="J41" s="144"/>
    </row>
    <row r="42" spans="1:10" ht="0.75" customHeight="1">
      <c r="A42" s="87"/>
      <c r="B42" s="130"/>
      <c r="C42" s="143"/>
      <c r="D42" s="144"/>
      <c r="E42" s="144"/>
      <c r="F42" s="144"/>
      <c r="G42" s="144"/>
      <c r="H42" s="144"/>
      <c r="I42" s="144"/>
      <c r="J42" s="144"/>
    </row>
    <row r="43" spans="1:10">
      <c r="A43" s="87"/>
      <c r="B43" s="130"/>
      <c r="C43" s="143"/>
      <c r="D43" s="144"/>
      <c r="E43" s="144"/>
      <c r="F43" s="144"/>
      <c r="G43" s="144"/>
      <c r="H43" s="144"/>
      <c r="I43" s="144"/>
      <c r="J43" s="144"/>
    </row>
    <row r="44" spans="1:10">
      <c r="A44" s="87"/>
      <c r="B44" s="130"/>
      <c r="C44" s="143"/>
      <c r="D44" s="144"/>
      <c r="E44" s="144"/>
      <c r="F44" s="144"/>
      <c r="G44" s="144"/>
      <c r="H44" s="144"/>
      <c r="I44" s="144"/>
      <c r="J44" s="144"/>
    </row>
    <row r="45" spans="1:10">
      <c r="A45" s="87"/>
      <c r="B45" s="130"/>
      <c r="C45" s="143"/>
      <c r="D45" s="144"/>
      <c r="E45" s="144"/>
      <c r="F45" s="144"/>
      <c r="G45" s="144"/>
      <c r="H45" s="144"/>
      <c r="I45" s="144"/>
      <c r="J45" s="144"/>
    </row>
    <row r="46" spans="1:10">
      <c r="A46" s="87"/>
      <c r="B46" s="128"/>
      <c r="C46" s="144"/>
      <c r="D46" s="144"/>
      <c r="E46" s="144"/>
      <c r="F46" s="144"/>
      <c r="G46" s="144"/>
      <c r="H46" s="144"/>
      <c r="I46" s="144"/>
      <c r="J46" s="144"/>
    </row>
    <row r="47" spans="1:10">
      <c r="B47" s="121" t="s">
        <v>9</v>
      </c>
      <c r="C47" s="145" t="s">
        <v>189</v>
      </c>
      <c r="D47" s="144"/>
      <c r="E47" s="144"/>
      <c r="F47" s="144"/>
      <c r="G47" s="144"/>
      <c r="H47" s="144"/>
      <c r="I47" s="144"/>
      <c r="J47" s="144"/>
    </row>
    <row r="48" spans="1:10">
      <c r="B48" s="120"/>
      <c r="C48" s="144"/>
      <c r="D48" s="144"/>
      <c r="E48" s="144"/>
      <c r="F48" s="144"/>
      <c r="G48" s="144"/>
      <c r="H48" s="144"/>
      <c r="I48" s="144"/>
      <c r="J48" s="144"/>
    </row>
    <row r="49" spans="1:21">
      <c r="B49" s="121" t="s">
        <v>9</v>
      </c>
      <c r="C49" s="145" t="s">
        <v>174</v>
      </c>
      <c r="D49" s="145"/>
      <c r="E49" s="145"/>
      <c r="F49" s="145"/>
      <c r="G49" s="145"/>
      <c r="H49" s="145"/>
      <c r="I49" s="145"/>
      <c r="J49" s="145"/>
    </row>
    <row r="50" spans="1:21" ht="15.75" thickBot="1">
      <c r="B50" s="16"/>
      <c r="C50" s="15"/>
      <c r="D50" s="16"/>
      <c r="E50" s="15"/>
      <c r="F50" s="15"/>
      <c r="G50" s="15"/>
      <c r="H50" s="17"/>
      <c r="I50" s="18"/>
      <c r="J50" s="14"/>
    </row>
    <row r="51" spans="1:21" ht="15" customHeight="1" thickTop="1">
      <c r="A51" s="11"/>
      <c r="B51" s="1" t="s">
        <v>51</v>
      </c>
      <c r="K51" s="2"/>
      <c r="L51" s="2"/>
    </row>
    <row r="52" spans="1:21" ht="15" customHeight="1">
      <c r="A52" s="13"/>
      <c r="B52" s="12" t="s">
        <v>7</v>
      </c>
      <c r="C52" s="4" t="s">
        <v>8</v>
      </c>
      <c r="K52" s="2"/>
      <c r="L52" s="2"/>
      <c r="M52" s="12"/>
      <c r="N52" s="144"/>
      <c r="O52" s="144"/>
      <c r="P52" s="144"/>
      <c r="Q52" s="144"/>
      <c r="R52" s="144"/>
      <c r="S52" s="144"/>
      <c r="T52" s="144"/>
      <c r="U52" s="144"/>
    </row>
    <row r="53" spans="1:21" ht="15" customHeight="1">
      <c r="A53" s="13"/>
      <c r="B53" s="12"/>
      <c r="C53" s="89" t="s">
        <v>182</v>
      </c>
      <c r="K53" s="2"/>
      <c r="L53" s="2"/>
    </row>
    <row r="54" spans="1:21" ht="15" customHeight="1">
      <c r="A54" s="13"/>
      <c r="B54" s="12" t="s">
        <v>9</v>
      </c>
      <c r="C54" s="145" t="s">
        <v>184</v>
      </c>
      <c r="D54" s="144"/>
      <c r="E54" s="144"/>
      <c r="F54" s="144"/>
      <c r="G54" s="144"/>
      <c r="H54" s="144"/>
      <c r="I54" s="144"/>
      <c r="J54" s="144"/>
      <c r="K54" s="2"/>
      <c r="L54" s="2"/>
    </row>
    <row r="55" spans="1:21" ht="15" customHeight="1">
      <c r="A55" s="13"/>
      <c r="B55" s="12" t="s">
        <v>10</v>
      </c>
      <c r="C55" s="146" t="s">
        <v>22</v>
      </c>
      <c r="D55" s="144"/>
      <c r="E55" s="144"/>
      <c r="F55" s="144"/>
      <c r="G55" s="144"/>
      <c r="H55" s="144"/>
      <c r="I55" s="144"/>
      <c r="J55" s="144"/>
      <c r="K55" s="2"/>
      <c r="L55" s="2"/>
    </row>
    <row r="56" spans="1:21" ht="15" customHeight="1">
      <c r="A56" s="13"/>
      <c r="B56" s="12"/>
      <c r="C56" s="144"/>
      <c r="D56" s="144"/>
      <c r="E56" s="144"/>
      <c r="F56" s="144"/>
      <c r="G56" s="144"/>
      <c r="H56" s="144"/>
      <c r="I56" s="144"/>
      <c r="J56" s="144"/>
      <c r="K56" s="2"/>
      <c r="L56" s="2"/>
    </row>
    <row r="57" spans="1:21" ht="15" customHeight="1">
      <c r="A57" s="13"/>
      <c r="B57" s="12" t="s">
        <v>11</v>
      </c>
      <c r="C57" s="147" t="s">
        <v>183</v>
      </c>
      <c r="D57" s="148"/>
      <c r="E57" s="148"/>
      <c r="F57" s="148"/>
      <c r="G57" s="148"/>
      <c r="H57" s="148"/>
      <c r="I57" s="148"/>
      <c r="J57" s="148"/>
      <c r="K57" s="2"/>
      <c r="L57" s="2"/>
    </row>
    <row r="58" spans="1:21" ht="15" customHeight="1">
      <c r="A58" s="13"/>
      <c r="B58" s="12"/>
      <c r="C58" s="148"/>
      <c r="D58" s="148"/>
      <c r="E58" s="148"/>
      <c r="F58" s="148"/>
      <c r="G58" s="148"/>
      <c r="H58" s="148"/>
      <c r="I58" s="148"/>
      <c r="J58" s="148"/>
      <c r="K58" s="2"/>
      <c r="L58" s="2"/>
    </row>
    <row r="59" spans="1:21">
      <c r="A59" s="13"/>
      <c r="B59" s="12" t="s">
        <v>17</v>
      </c>
      <c r="C59" s="145" t="s">
        <v>53</v>
      </c>
      <c r="D59" s="144"/>
      <c r="E59" s="144"/>
      <c r="F59" s="144"/>
      <c r="G59" s="144"/>
      <c r="H59" s="144"/>
      <c r="I59" s="144"/>
      <c r="J59" s="144"/>
      <c r="K59" s="2"/>
      <c r="L59" s="2"/>
    </row>
    <row r="60" spans="1:21">
      <c r="A60" s="13"/>
      <c r="B60" s="12"/>
      <c r="C60" s="144"/>
      <c r="D60" s="144"/>
      <c r="E60" s="144"/>
      <c r="F60" s="144"/>
      <c r="G60" s="144"/>
      <c r="H60" s="144"/>
      <c r="I60" s="144"/>
      <c r="J60" s="144"/>
      <c r="K60" s="2"/>
      <c r="L60" s="2"/>
    </row>
    <row r="61" spans="1:21">
      <c r="A61" s="13"/>
      <c r="B61" s="12"/>
      <c r="K61" s="2"/>
      <c r="L61" s="2"/>
    </row>
    <row r="62" spans="1:21">
      <c r="A62" s="13"/>
      <c r="B62" s="4" t="s">
        <v>12</v>
      </c>
      <c r="K62" s="2"/>
      <c r="L62" s="2"/>
    </row>
    <row r="63" spans="1:21" ht="15" customHeight="1">
      <c r="A63" s="13"/>
      <c r="B63" s="8"/>
      <c r="K63" s="2"/>
      <c r="L63" s="2"/>
    </row>
    <row r="64" spans="1:21" ht="15" customHeight="1">
      <c r="A64" s="13"/>
      <c r="B64" s="89" t="s">
        <v>179</v>
      </c>
      <c r="K64" s="2"/>
      <c r="L64" s="2"/>
    </row>
    <row r="65" spans="1:12" ht="15" customHeight="1">
      <c r="A65" s="13"/>
      <c r="B65" s="1" t="s">
        <v>52</v>
      </c>
      <c r="K65" s="2"/>
      <c r="L65" s="2"/>
    </row>
    <row r="66" spans="1:12" ht="15" customHeight="1">
      <c r="A66" s="13"/>
      <c r="K66" s="2"/>
      <c r="L66" s="2"/>
    </row>
    <row r="67" spans="1:12" ht="15" customHeight="1">
      <c r="A67" s="13"/>
      <c r="B67" s="12"/>
      <c r="K67" s="2"/>
      <c r="L67" s="2"/>
    </row>
    <row r="68" spans="1:12" ht="15" customHeight="1">
      <c r="A68" s="13"/>
      <c r="K68" s="2"/>
      <c r="L68" s="2"/>
    </row>
    <row r="69" spans="1:12" ht="15" customHeight="1">
      <c r="A69" s="13"/>
      <c r="K69" s="2"/>
      <c r="L69" s="2"/>
    </row>
    <row r="70" spans="1:12" ht="15" customHeight="1">
      <c r="A70" s="13"/>
      <c r="B70" s="12"/>
      <c r="K70" s="2"/>
      <c r="L70" s="2"/>
    </row>
    <row r="71" spans="1:12" ht="15" customHeight="1">
      <c r="A71" s="13"/>
      <c r="K71" s="2"/>
      <c r="L71" s="2"/>
    </row>
    <row r="72" spans="1:12" ht="15" customHeight="1">
      <c r="A72" s="13"/>
      <c r="K72" s="2"/>
      <c r="L72" s="2"/>
    </row>
    <row r="73" spans="1:12" ht="15" customHeight="1">
      <c r="A73" s="13"/>
      <c r="B73" s="12"/>
      <c r="K73" s="2"/>
      <c r="L73" s="2"/>
    </row>
  </sheetData>
  <mergeCells count="9">
    <mergeCell ref="N52:U52"/>
    <mergeCell ref="C55:J56"/>
    <mergeCell ref="C57:J58"/>
    <mergeCell ref="C54:J54"/>
    <mergeCell ref="B22:J23"/>
    <mergeCell ref="C41:J46"/>
    <mergeCell ref="C47:J48"/>
    <mergeCell ref="C49:J49"/>
    <mergeCell ref="C59:J60"/>
  </mergeCells>
  <hyperlinks>
    <hyperlink ref="D20" r:id="rId1" xr:uid="{6D5BFB26-98F7-4983-B069-731A3917E5A7}"/>
  </hyperlinks>
  <pageMargins left="0.7" right="0.7" top="0.75" bottom="0.75" header="0.3" footer="0.3"/>
  <pageSetup scale="7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05B91-2AFE-4AAE-B139-E05B6595E240}">
  <dimension ref="A1:T196"/>
  <sheetViews>
    <sheetView topLeftCell="C7" zoomScale="90" zoomScaleNormal="90" workbookViewId="0">
      <selection activeCell="E26" sqref="E26"/>
    </sheetView>
  </sheetViews>
  <sheetFormatPr defaultColWidth="9.42578125" defaultRowHeight="15"/>
  <cols>
    <col min="1" max="1" width="5.5703125" style="25" customWidth="1"/>
    <col min="2" max="2" width="29.42578125" style="25" customWidth="1"/>
    <col min="3" max="3" width="15.7109375" style="25" customWidth="1"/>
    <col min="4" max="4" width="10.5703125" style="25" customWidth="1"/>
    <col min="5" max="5" width="50.5703125" style="25" customWidth="1"/>
    <col min="6" max="6" width="48.140625" style="25" customWidth="1"/>
    <col min="7" max="9" width="13.42578125" style="25" customWidth="1"/>
    <col min="10" max="10" width="16.85546875" customWidth="1"/>
    <col min="11" max="11" width="12.85546875" customWidth="1"/>
    <col min="14" max="14" width="12" customWidth="1"/>
    <col min="15" max="15" width="13.140625" customWidth="1"/>
    <col min="16" max="16" width="11.7109375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9">
        <f ca="1">TODAY()</f>
        <v>45806</v>
      </c>
      <c r="B1" s="149"/>
      <c r="C1" s="149"/>
      <c r="D1" s="149"/>
      <c r="E1" s="23" t="s">
        <v>18</v>
      </c>
      <c r="F1" s="24" t="s">
        <v>209</v>
      </c>
      <c r="G1"/>
      <c r="M1" s="26" t="s">
        <v>27</v>
      </c>
      <c r="N1" s="59">
        <f>SUM(P12:P15)</f>
        <v>36022.99</v>
      </c>
      <c r="O1" s="27"/>
      <c r="R1" s="2"/>
    </row>
    <row r="2" spans="1:20" ht="16.350000000000001" customHeight="1">
      <c r="A2" s="22"/>
      <c r="B2" s="22"/>
      <c r="C2" s="22"/>
      <c r="E2"/>
      <c r="G2" s="28"/>
      <c r="M2" s="26" t="s">
        <v>28</v>
      </c>
      <c r="N2" s="60">
        <v>0.45</v>
      </c>
      <c r="O2" s="29">
        <f>SUM(N1/(1-N2))</f>
        <v>65496.35</v>
      </c>
      <c r="R2" s="73"/>
    </row>
    <row r="3" spans="1:20" s="31" customFormat="1" ht="25.15" customHeight="1" thickBot="1">
      <c r="A3" s="30" t="s">
        <v>52</v>
      </c>
      <c r="B3" s="30"/>
      <c r="C3" s="30"/>
      <c r="D3" s="23"/>
      <c r="E3" s="23" t="s">
        <v>1</v>
      </c>
      <c r="F3" s="24" t="s">
        <v>207</v>
      </c>
      <c r="G3" s="30"/>
      <c r="H3" s="23"/>
      <c r="I3" s="23"/>
      <c r="M3" s="26" t="s">
        <v>24</v>
      </c>
      <c r="N3" s="60">
        <v>9.5000000000000001E-2</v>
      </c>
      <c r="O3" s="32">
        <f>SUM(O2*N3)</f>
        <v>6222.15</v>
      </c>
    </row>
    <row r="4" spans="1:20" s="31" customFormat="1" ht="25.15" customHeight="1" thickTop="1">
      <c r="A4" s="30" t="s">
        <v>19</v>
      </c>
      <c r="B4" s="23"/>
      <c r="C4" s="23"/>
      <c r="D4" s="23"/>
      <c r="E4" s="23"/>
      <c r="F4" s="24" t="s">
        <v>196</v>
      </c>
      <c r="G4" s="30"/>
      <c r="H4" s="23"/>
      <c r="I4" s="23"/>
      <c r="M4" s="27"/>
      <c r="N4" s="27"/>
      <c r="O4" s="33">
        <f>SUM(O2:O3)</f>
        <v>71718.5</v>
      </c>
    </row>
    <row r="5" spans="1:20" s="31" customFormat="1" ht="25.15" customHeight="1">
      <c r="A5" s="30" t="s">
        <v>20</v>
      </c>
      <c r="B5" s="23"/>
      <c r="C5" s="23"/>
      <c r="D5" s="23"/>
      <c r="E5" s="23" t="s">
        <v>3</v>
      </c>
      <c r="F5" s="30" t="s">
        <v>175</v>
      </c>
      <c r="G5" s="30"/>
      <c r="H5" s="23"/>
      <c r="I5" s="23"/>
    </row>
    <row r="6" spans="1:20" s="31" customFormat="1" ht="25.15" customHeight="1">
      <c r="A6" s="23"/>
      <c r="B6" s="23"/>
      <c r="C6" s="23"/>
      <c r="D6" s="23"/>
      <c r="E6" s="23"/>
      <c r="F6" s="31" t="s">
        <v>177</v>
      </c>
      <c r="G6" s="23"/>
      <c r="H6" s="23"/>
      <c r="I6" s="23"/>
    </row>
    <row r="7" spans="1:20" s="31" customFormat="1" ht="25.15" customHeight="1">
      <c r="A7" s="23"/>
      <c r="B7" s="23"/>
      <c r="C7" s="23"/>
      <c r="D7" s="23"/>
      <c r="E7" s="23"/>
      <c r="F7" s="102" t="s">
        <v>178</v>
      </c>
      <c r="G7" s="23"/>
      <c r="H7" s="23"/>
      <c r="I7" s="23"/>
      <c r="P7" s="74" t="s">
        <v>46</v>
      </c>
      <c r="Q7" s="73">
        <f>SUM(H12:H23)</f>
        <v>117444.15</v>
      </c>
    </row>
    <row r="8" spans="1:20" ht="18" customHeight="1" thickBot="1">
      <c r="A8" s="34"/>
      <c r="D8" s="35"/>
      <c r="F8" s="34"/>
      <c r="G8" s="36"/>
    </row>
    <row r="9" spans="1:20" ht="30" customHeight="1">
      <c r="A9" s="37"/>
      <c r="B9" s="37"/>
      <c r="C9" s="37"/>
      <c r="D9" s="28"/>
      <c r="E9" s="28"/>
      <c r="Q9" s="75" t="s">
        <v>47</v>
      </c>
      <c r="R9" s="76"/>
      <c r="S9" s="76"/>
      <c r="T9" s="77"/>
    </row>
    <row r="10" spans="1:20" s="42" customFormat="1" ht="14.45" customHeight="1">
      <c r="A10" s="38"/>
      <c r="B10" s="38"/>
      <c r="C10" s="38"/>
      <c r="D10" s="38"/>
      <c r="E10" s="38"/>
      <c r="F10" s="38" t="s">
        <v>29</v>
      </c>
      <c r="G10" s="39" t="s">
        <v>30</v>
      </c>
      <c r="H10" s="39" t="s">
        <v>31</v>
      </c>
      <c r="I10" s="96" t="s">
        <v>32</v>
      </c>
      <c r="J10" s="39" t="s">
        <v>30</v>
      </c>
      <c r="K10" s="40"/>
      <c r="L10"/>
      <c r="M10" s="41">
        <v>0.45</v>
      </c>
      <c r="Q10" s="78"/>
      <c r="R10" s="46" t="s">
        <v>43</v>
      </c>
      <c r="S10" s="46" t="s">
        <v>44</v>
      </c>
      <c r="T10" s="79" t="s">
        <v>45</v>
      </c>
    </row>
    <row r="11" spans="1:20" s="42" customFormat="1" ht="24.95" customHeight="1" thickBot="1">
      <c r="A11" s="85" t="s">
        <v>0</v>
      </c>
      <c r="B11" s="85" t="s">
        <v>50</v>
      </c>
      <c r="C11" s="85" t="s">
        <v>39</v>
      </c>
      <c r="D11" s="86" t="s">
        <v>40</v>
      </c>
      <c r="E11" s="86" t="s">
        <v>33</v>
      </c>
      <c r="F11" s="85" t="s">
        <v>34</v>
      </c>
      <c r="G11" s="85" t="s">
        <v>5</v>
      </c>
      <c r="H11" s="85" t="s">
        <v>6</v>
      </c>
      <c r="I11" s="97">
        <v>9.7500000000000003E-2</v>
      </c>
      <c r="J11" s="85" t="s">
        <v>6</v>
      </c>
      <c r="K11" s="40"/>
      <c r="L11" t="s">
        <v>26</v>
      </c>
      <c r="M11" t="s">
        <v>25</v>
      </c>
      <c r="P11" s="42" t="s">
        <v>42</v>
      </c>
      <c r="Q11" s="80"/>
      <c r="R11" s="81">
        <f>SUM(P12:P23)</f>
        <v>73703.990000000005</v>
      </c>
      <c r="S11" s="81">
        <f>SUM(Q7-R11)</f>
        <v>43740.160000000003</v>
      </c>
      <c r="T11" s="84">
        <f>SUM(Q7-R11)/Q7</f>
        <v>0.37</v>
      </c>
    </row>
    <row r="12" spans="1:20" s="46" customFormat="1" ht="30" customHeight="1" thickTop="1">
      <c r="A12" s="57">
        <v>161</v>
      </c>
      <c r="B12" s="57" t="s">
        <v>191</v>
      </c>
      <c r="C12" s="57">
        <v>92</v>
      </c>
      <c r="D12" s="57">
        <v>108</v>
      </c>
      <c r="E12" s="127" t="s">
        <v>192</v>
      </c>
      <c r="F12" s="127" t="s">
        <v>214</v>
      </c>
      <c r="G12" s="82">
        <f>ROUNDUP(M12,2)</f>
        <v>358.27</v>
      </c>
      <c r="H12" s="82">
        <f t="shared" ref="H12" si="0">G12*A12</f>
        <v>57681.47</v>
      </c>
      <c r="I12" s="82">
        <f t="shared" ref="I12" si="1">SUM(H12*$I$11)</f>
        <v>5623.94</v>
      </c>
      <c r="J12" s="82">
        <f t="shared" ref="J12" si="2">SUM(H12:I12)</f>
        <v>63305.41</v>
      </c>
      <c r="K12" s="44"/>
      <c r="L12" s="45">
        <v>197.05</v>
      </c>
      <c r="M12" s="61">
        <f t="shared" ref="M12:M15" si="3">SUM(L12/(1-$M$10))</f>
        <v>358.27</v>
      </c>
      <c r="P12" s="65">
        <f t="shared" ref="P12:P15" si="4">L12*A12</f>
        <v>31725.05</v>
      </c>
      <c r="R12" s="83">
        <f t="shared" ref="R12:R15" si="5">SUM(((C12*D12)/144)*A12)</f>
        <v>11109</v>
      </c>
      <c r="S12" s="46" t="s">
        <v>48</v>
      </c>
    </row>
    <row r="13" spans="1:20" s="46" customFormat="1" ht="30" customHeight="1">
      <c r="A13" s="57">
        <v>6</v>
      </c>
      <c r="B13" s="125" t="s">
        <v>193</v>
      </c>
      <c r="C13" s="57">
        <v>92</v>
      </c>
      <c r="D13" s="57">
        <v>120</v>
      </c>
      <c r="E13" s="127" t="s">
        <v>206</v>
      </c>
      <c r="F13" s="127" t="s">
        <v>215</v>
      </c>
      <c r="G13" s="82">
        <f t="shared" ref="G13:G15" si="6">ROUNDUP(M13,2)</f>
        <v>1233.6199999999999</v>
      </c>
      <c r="H13" s="82">
        <f t="shared" ref="H13:H16" si="7">G13*A13</f>
        <v>7401.72</v>
      </c>
      <c r="I13" s="82">
        <f t="shared" ref="I13:I15" si="8">SUM(H13*$I$11)</f>
        <v>721.67</v>
      </c>
      <c r="J13" s="82">
        <f t="shared" ref="J13:J15" si="9">SUM(H13:I13)</f>
        <v>8123.39</v>
      </c>
      <c r="K13" s="44"/>
      <c r="L13" s="45">
        <v>678.49</v>
      </c>
      <c r="M13" s="61">
        <f t="shared" si="3"/>
        <v>1233.6199999999999</v>
      </c>
      <c r="P13" s="65">
        <f t="shared" si="4"/>
        <v>4070.94</v>
      </c>
      <c r="R13" s="83">
        <f t="shared" si="5"/>
        <v>460</v>
      </c>
      <c r="S13" s="46" t="s">
        <v>48</v>
      </c>
    </row>
    <row r="14" spans="1:20" s="46" customFormat="1" ht="30" customHeight="1">
      <c r="A14" s="56">
        <v>1</v>
      </c>
      <c r="B14" s="56"/>
      <c r="C14" s="56"/>
      <c r="D14" s="56"/>
      <c r="E14" s="64" t="s">
        <v>203</v>
      </c>
      <c r="F14" s="64" t="s">
        <v>187</v>
      </c>
      <c r="G14" s="69">
        <f t="shared" ref="G14" si="10">ROUNDUP(M14,2)</f>
        <v>269.08999999999997</v>
      </c>
      <c r="H14" s="69">
        <f t="shared" ref="H14" si="11">G14*A14</f>
        <v>269.08999999999997</v>
      </c>
      <c r="I14" s="69">
        <f t="shared" ref="I14" si="12">SUM(H14*$I$11)</f>
        <v>26.24</v>
      </c>
      <c r="J14" s="69">
        <f t="shared" ref="J14" si="13">SUM(H14:I14)</f>
        <v>295.33</v>
      </c>
      <c r="K14" s="44"/>
      <c r="L14" s="45">
        <v>148</v>
      </c>
      <c r="M14" s="61">
        <f t="shared" ref="M14" si="14">SUM(L14/(1-$M$10))</f>
        <v>269.08999999999997</v>
      </c>
      <c r="O14" s="63"/>
      <c r="P14" s="65">
        <f t="shared" ref="P14" si="15">L14*A14</f>
        <v>148</v>
      </c>
      <c r="R14" s="83">
        <f t="shared" ref="R14" si="16">SUM(((C14*D14)/144)*A14)</f>
        <v>0</v>
      </c>
    </row>
    <row r="15" spans="1:20" s="46" customFormat="1" ht="30" customHeight="1" thickBot="1">
      <c r="A15" s="131">
        <v>1</v>
      </c>
      <c r="B15" s="131"/>
      <c r="C15" s="131"/>
      <c r="D15" s="131"/>
      <c r="E15" s="132" t="s">
        <v>194</v>
      </c>
      <c r="F15" s="132" t="s">
        <v>187</v>
      </c>
      <c r="G15" s="133">
        <f t="shared" si="6"/>
        <v>143.63999999999999</v>
      </c>
      <c r="H15" s="133">
        <f t="shared" si="7"/>
        <v>143.63999999999999</v>
      </c>
      <c r="I15" s="133">
        <f t="shared" si="8"/>
        <v>14</v>
      </c>
      <c r="J15" s="133">
        <f t="shared" si="9"/>
        <v>157.63999999999999</v>
      </c>
      <c r="K15" s="44"/>
      <c r="L15" s="45">
        <v>79</v>
      </c>
      <c r="M15" s="61">
        <f t="shared" si="3"/>
        <v>143.63999999999999</v>
      </c>
      <c r="O15" s="63"/>
      <c r="P15" s="65">
        <f t="shared" si="4"/>
        <v>79</v>
      </c>
      <c r="R15" s="83">
        <f t="shared" si="5"/>
        <v>0</v>
      </c>
    </row>
    <row r="16" spans="1:20" s="46" customFormat="1" ht="30" customHeight="1">
      <c r="A16" s="57">
        <v>6</v>
      </c>
      <c r="B16" s="122"/>
      <c r="C16" s="122"/>
      <c r="D16" s="122"/>
      <c r="E16" s="43" t="s">
        <v>185</v>
      </c>
      <c r="F16" s="43"/>
      <c r="G16" s="82">
        <v>100</v>
      </c>
      <c r="H16" s="123">
        <f t="shared" si="7"/>
        <v>600</v>
      </c>
      <c r="I16" s="82"/>
      <c r="J16" s="82">
        <f t="shared" ref="J16" si="17">SUM(H16:I16)</f>
        <v>600</v>
      </c>
      <c r="K16" s="44"/>
      <c r="L16" s="45">
        <v>75</v>
      </c>
      <c r="M16" s="61">
        <f>SUM(L16/(1-$N$16))</f>
        <v>100</v>
      </c>
      <c r="N16" s="41">
        <v>0.25</v>
      </c>
      <c r="O16" s="62"/>
      <c r="P16" s="65">
        <f>L16*A16</f>
        <v>450</v>
      </c>
      <c r="Q16" s="72"/>
      <c r="R16" s="91" t="s">
        <v>56</v>
      </c>
    </row>
    <row r="17" spans="1:19" s="46" customFormat="1" ht="30" customHeight="1">
      <c r="A17" s="57">
        <v>6</v>
      </c>
      <c r="B17" s="122"/>
      <c r="C17" s="122"/>
      <c r="D17" s="122"/>
      <c r="E17" s="43" t="s">
        <v>205</v>
      </c>
      <c r="F17" s="43"/>
      <c r="G17" s="82">
        <v>100</v>
      </c>
      <c r="H17" s="123">
        <f t="shared" ref="H17" si="18">G17*A17</f>
        <v>600</v>
      </c>
      <c r="I17" s="82"/>
      <c r="J17" s="82">
        <f t="shared" ref="J17" si="19">SUM(H17:I17)</f>
        <v>600</v>
      </c>
      <c r="K17" s="44"/>
      <c r="L17" s="45">
        <v>75</v>
      </c>
      <c r="M17" s="61">
        <f>SUM(L17/(1-$N$16))</f>
        <v>100</v>
      </c>
      <c r="N17" s="41">
        <v>0.25</v>
      </c>
      <c r="O17" s="62"/>
      <c r="P17" s="65">
        <f>L17*A17</f>
        <v>450</v>
      </c>
      <c r="Q17" s="72"/>
      <c r="R17" s="91" t="s">
        <v>56</v>
      </c>
    </row>
    <row r="18" spans="1:19" s="46" customFormat="1" ht="30" customHeight="1">
      <c r="A18" s="57">
        <v>161</v>
      </c>
      <c r="B18" s="122"/>
      <c r="C18" s="122"/>
      <c r="D18" s="122"/>
      <c r="E18" s="43" t="s">
        <v>195</v>
      </c>
      <c r="F18" s="43"/>
      <c r="G18" s="82">
        <v>50</v>
      </c>
      <c r="H18" s="123">
        <f t="shared" ref="H18" si="20">G18*A18</f>
        <v>8050</v>
      </c>
      <c r="I18" s="82"/>
      <c r="J18" s="82">
        <f t="shared" ref="J18" si="21">SUM(H18:I18)</f>
        <v>8050</v>
      </c>
      <c r="K18" s="44"/>
      <c r="L18" s="45">
        <v>35</v>
      </c>
      <c r="M18" s="61">
        <f>SUM(L18/(1-$N$16))</f>
        <v>46.67</v>
      </c>
      <c r="N18" s="41">
        <v>0.25</v>
      </c>
      <c r="O18" s="62"/>
      <c r="P18" s="65">
        <f>L18*A18</f>
        <v>5635</v>
      </c>
      <c r="Q18" s="72"/>
      <c r="R18" s="91" t="s">
        <v>56</v>
      </c>
    </row>
    <row r="19" spans="1:19" s="46" customFormat="1" ht="30" customHeight="1">
      <c r="A19" s="56">
        <v>1</v>
      </c>
      <c r="B19" s="68"/>
      <c r="C19" s="68"/>
      <c r="D19" s="68"/>
      <c r="E19" s="64" t="s">
        <v>35</v>
      </c>
      <c r="F19" s="64"/>
      <c r="G19" s="82">
        <v>550</v>
      </c>
      <c r="H19" s="70">
        <f>SUM(G19*A19)</f>
        <v>550</v>
      </c>
      <c r="I19" s="69"/>
      <c r="J19" s="71">
        <f>SUM(H19:I19)</f>
        <v>550</v>
      </c>
      <c r="K19" s="44"/>
      <c r="L19" s="45">
        <f>8*50</f>
        <v>400</v>
      </c>
      <c r="M19" s="61">
        <f>SUM(L19/(1-$N$16))</f>
        <v>533.33000000000004</v>
      </c>
      <c r="P19" s="65">
        <f t="shared" ref="P19:P23" si="22">L19*A19</f>
        <v>400</v>
      </c>
      <c r="R19" s="91" t="s">
        <v>57</v>
      </c>
    </row>
    <row r="20" spans="1:19" s="46" customFormat="1" ht="30" customHeight="1">
      <c r="A20" s="56">
        <v>1</v>
      </c>
      <c r="B20" s="68"/>
      <c r="C20" s="68"/>
      <c r="D20" s="68"/>
      <c r="E20" s="64" t="s">
        <v>186</v>
      </c>
      <c r="F20" s="64"/>
      <c r="G20" s="82">
        <v>350</v>
      </c>
      <c r="H20" s="70">
        <f>SUM(G20*A20)</f>
        <v>350</v>
      </c>
      <c r="I20" s="69"/>
      <c r="J20" s="71">
        <f>SUM(H20:I20)</f>
        <v>350</v>
      </c>
      <c r="K20" s="44"/>
      <c r="L20" s="45">
        <v>250</v>
      </c>
      <c r="M20" s="61">
        <f>SUM(L20/(1-$N$16))</f>
        <v>333.33</v>
      </c>
      <c r="P20" s="65">
        <f t="shared" ref="P20" si="23">L20*A20</f>
        <v>250</v>
      </c>
      <c r="R20" s="91" t="s">
        <v>57</v>
      </c>
    </row>
    <row r="21" spans="1:19" s="46" customFormat="1" ht="30" customHeight="1">
      <c r="A21" s="68">
        <v>1</v>
      </c>
      <c r="B21" s="68"/>
      <c r="C21" s="68"/>
      <c r="D21" s="68"/>
      <c r="E21" s="64" t="s">
        <v>181</v>
      </c>
      <c r="F21" s="64" t="s">
        <v>210</v>
      </c>
      <c r="G21" s="82">
        <v>7000</v>
      </c>
      <c r="H21" s="70">
        <f>SUM(G21*A21)</f>
        <v>7000</v>
      </c>
      <c r="I21" s="69"/>
      <c r="J21" s="71">
        <f>SUM(H21:I21)</f>
        <v>7000</v>
      </c>
      <c r="K21" s="44"/>
      <c r="L21" s="45">
        <f>((0.7*720)+(50*10)+(200)+(60))*4</f>
        <v>5056</v>
      </c>
      <c r="M21" s="61">
        <f t="shared" ref="M21:M23" si="24">SUM(L21/(1-$N$16))</f>
        <v>6741.33</v>
      </c>
      <c r="O21" s="47"/>
      <c r="P21" s="65">
        <f t="shared" si="22"/>
        <v>5056</v>
      </c>
      <c r="Q21" s="48"/>
      <c r="R21" s="63" t="s">
        <v>54</v>
      </c>
    </row>
    <row r="22" spans="1:19" s="46" customFormat="1" ht="30" customHeight="1">
      <c r="A22" s="68">
        <v>1</v>
      </c>
      <c r="B22" s="68"/>
      <c r="C22" s="68"/>
      <c r="D22" s="68"/>
      <c r="E22" s="64" t="s">
        <v>55</v>
      </c>
      <c r="F22" s="64" t="s">
        <v>211</v>
      </c>
      <c r="G22" s="82">
        <v>28000</v>
      </c>
      <c r="H22" s="70">
        <f>SUM(G22*A22)</f>
        <v>28000</v>
      </c>
      <c r="I22" s="69"/>
      <c r="J22" s="71">
        <f>SUM(H22:I22)</f>
        <v>28000</v>
      </c>
      <c r="K22" s="44"/>
      <c r="L22" s="45">
        <f>((0.7*720)+(50*10)+(200*4)+(60*4))*10</f>
        <v>20440</v>
      </c>
      <c r="M22" s="61">
        <f t="shared" si="24"/>
        <v>27253.33</v>
      </c>
      <c r="O22" s="47"/>
      <c r="P22" s="65">
        <f t="shared" si="22"/>
        <v>20440</v>
      </c>
      <c r="Q22" s="48"/>
      <c r="R22" s="63" t="s">
        <v>54</v>
      </c>
    </row>
    <row r="23" spans="1:19" s="46" customFormat="1" ht="30" customHeight="1" thickBot="1">
      <c r="A23" s="66">
        <v>1</v>
      </c>
      <c r="B23" s="66"/>
      <c r="C23" s="66"/>
      <c r="D23" s="66"/>
      <c r="E23" s="67" t="s">
        <v>41</v>
      </c>
      <c r="F23" s="67"/>
      <c r="G23" s="92">
        <v>6798.23</v>
      </c>
      <c r="H23" s="82">
        <f t="shared" ref="H23" si="25">G23*A23</f>
        <v>6798.23</v>
      </c>
      <c r="I23" s="69"/>
      <c r="J23" s="58">
        <f>SUM(H23:I23)</f>
        <v>6798.23</v>
      </c>
      <c r="K23" s="44"/>
      <c r="L23" s="45">
        <v>5000</v>
      </c>
      <c r="M23" s="61">
        <f t="shared" si="24"/>
        <v>6666.67</v>
      </c>
      <c r="O23" s="47"/>
      <c r="P23" s="65">
        <f t="shared" si="22"/>
        <v>5000</v>
      </c>
      <c r="Q23" s="48"/>
      <c r="R23" s="63" t="s">
        <v>54</v>
      </c>
    </row>
    <row r="24" spans="1:19" ht="40.15" customHeight="1" thickTop="1">
      <c r="A24" s="49"/>
      <c r="B24" s="50"/>
      <c r="C24" s="50"/>
      <c r="D24" s="50"/>
      <c r="E24" s="50"/>
      <c r="F24" s="50"/>
      <c r="G24" s="90"/>
      <c r="H24" s="50"/>
      <c r="I24" s="51">
        <f>SUM(I12:I23)</f>
        <v>6385.85</v>
      </c>
      <c r="J24" s="52">
        <f>SUM(J12:J23)</f>
        <v>123830</v>
      </c>
      <c r="K24" s="10"/>
      <c r="L24" s="46"/>
      <c r="M24" s="46"/>
      <c r="N24" s="46"/>
      <c r="O24" s="47"/>
      <c r="P24" s="46"/>
      <c r="Q24" s="46"/>
      <c r="R24" s="46"/>
      <c r="S24" s="46"/>
    </row>
    <row r="25" spans="1:19" s="46" customFormat="1" ht="24.95" customHeight="1">
      <c r="A25" s="27"/>
      <c r="B25" s="27"/>
      <c r="C25" s="27"/>
      <c r="D25" s="27"/>
      <c r="E25" s="27"/>
      <c r="F25" s="27"/>
      <c r="G25" s="27"/>
      <c r="H25" s="27"/>
      <c r="I25" s="29"/>
      <c r="J25" s="44"/>
      <c r="K25" s="27"/>
    </row>
    <row r="26" spans="1:19" s="46" customFormat="1" ht="24.95" customHeight="1">
      <c r="A26" s="35"/>
      <c r="B26"/>
      <c r="C26"/>
      <c r="D26"/>
      <c r="E26" s="27"/>
      <c r="F26"/>
      <c r="G26"/>
      <c r="H26"/>
      <c r="I26" s="29"/>
      <c r="J26" s="44"/>
      <c r="K26" s="27"/>
    </row>
    <row r="27" spans="1:19" s="46" customFormat="1" ht="24.95" customHeight="1">
      <c r="A27" s="93" t="s">
        <v>58</v>
      </c>
      <c r="E27" s="27"/>
      <c r="I27" s="29"/>
      <c r="J27" s="44"/>
      <c r="K27" s="27"/>
    </row>
    <row r="28" spans="1:19" s="46" customFormat="1" ht="24.95" customHeight="1">
      <c r="A28" s="93" t="s">
        <v>59</v>
      </c>
      <c r="E28" s="27"/>
      <c r="I28" s="29"/>
      <c r="J28" s="44"/>
      <c r="K28" s="53"/>
    </row>
    <row r="29" spans="1:19" ht="24.95" customHeight="1">
      <c r="A29" s="98" t="s">
        <v>60</v>
      </c>
      <c r="B29" s="99"/>
      <c r="C29" s="99"/>
      <c r="D29" s="99"/>
      <c r="E29" s="100"/>
      <c r="F29" s="99"/>
      <c r="G29" s="46"/>
      <c r="H29" s="46"/>
      <c r="I29" s="29"/>
      <c r="J29" s="44"/>
      <c r="K29" s="10"/>
    </row>
    <row r="30" spans="1:19" ht="24.95" customHeight="1">
      <c r="A30" s="27"/>
      <c r="B30" s="46"/>
      <c r="C30" s="46"/>
      <c r="D30" s="46"/>
      <c r="E30" s="27"/>
      <c r="F30" s="46"/>
      <c r="G30" s="46"/>
      <c r="H30" s="46"/>
      <c r="I30" s="29"/>
      <c r="J30" s="44"/>
      <c r="K30" s="10"/>
    </row>
    <row r="31" spans="1:19" ht="24.95" customHeight="1">
      <c r="A31" s="27"/>
      <c r="B31" s="27"/>
      <c r="C31" s="27"/>
      <c r="D31" s="27"/>
      <c r="E31" s="27"/>
      <c r="F31"/>
      <c r="G31"/>
      <c r="H31"/>
      <c r="I31" s="29"/>
      <c r="J31" s="44"/>
      <c r="K31" s="10"/>
    </row>
    <row r="32" spans="1:19" s="46" customFormat="1" ht="24.95" customHeight="1">
      <c r="A32" s="27"/>
      <c r="B32" s="27"/>
      <c r="C32" s="27"/>
      <c r="D32" s="27"/>
      <c r="E32" s="27"/>
      <c r="F32" s="27"/>
      <c r="G32" s="27"/>
      <c r="H32" s="27"/>
      <c r="I32" s="29"/>
      <c r="J32" s="44"/>
      <c r="K32" s="27"/>
    </row>
    <row r="33" spans="1:11" s="46" customFormat="1" ht="24.95" customHeight="1">
      <c r="A33" s="27"/>
      <c r="B33" s="27"/>
      <c r="C33" s="27"/>
      <c r="D33" s="27"/>
      <c r="E33" s="27"/>
      <c r="F33" s="27"/>
      <c r="G33" s="27"/>
      <c r="H33" s="27"/>
      <c r="I33" s="29"/>
      <c r="J33" s="44"/>
      <c r="K33" s="27"/>
    </row>
    <row r="34" spans="1:11" ht="24.95" customHeight="1">
      <c r="A34" s="27"/>
      <c r="B34" s="27"/>
      <c r="C34" s="27"/>
      <c r="D34" s="27"/>
      <c r="E34" s="27"/>
      <c r="F34" s="27"/>
      <c r="G34" s="27"/>
      <c r="H34" s="27"/>
      <c r="I34" s="29"/>
      <c r="J34" s="44"/>
      <c r="K34" s="10"/>
    </row>
    <row r="35" spans="1:11" ht="24.95" customHeight="1">
      <c r="A35" s="27"/>
      <c r="B35" s="27"/>
      <c r="C35" s="27"/>
      <c r="D35" s="27"/>
      <c r="E35" s="27"/>
      <c r="F35" s="27"/>
      <c r="G35" s="27"/>
      <c r="H35" s="27"/>
      <c r="I35" s="29"/>
      <c r="J35" s="44"/>
      <c r="K35" s="10"/>
    </row>
    <row r="36" spans="1:11" s="46" customFormat="1" ht="24.95" customHeight="1">
      <c r="A36" s="36"/>
      <c r="B36" s="36"/>
      <c r="C36" s="36"/>
      <c r="D36" s="27"/>
      <c r="E36" s="27"/>
      <c r="F36" s="27"/>
      <c r="G36" s="27"/>
      <c r="H36" s="27"/>
      <c r="I36" s="29"/>
      <c r="J36" s="44"/>
      <c r="K36" s="53"/>
    </row>
    <row r="37" spans="1:11" ht="24.95" customHeight="1">
      <c r="A37" s="27"/>
      <c r="B37" s="27"/>
      <c r="C37" s="27"/>
      <c r="D37" s="27"/>
      <c r="E37" s="27"/>
      <c r="F37" s="27"/>
      <c r="G37" s="27"/>
      <c r="H37" s="27"/>
      <c r="I37" s="29"/>
      <c r="J37" s="44"/>
      <c r="K37" s="10"/>
    </row>
    <row r="38" spans="1:11" ht="24.95" customHeight="1">
      <c r="A38" s="27"/>
      <c r="B38" s="27"/>
      <c r="C38" s="27"/>
      <c r="D38" s="27"/>
      <c r="E38" s="27"/>
      <c r="F38" s="27"/>
      <c r="G38" s="27"/>
      <c r="H38" s="27"/>
      <c r="I38" s="29"/>
      <c r="J38" s="44"/>
      <c r="K38" s="10"/>
    </row>
    <row r="39" spans="1:11" ht="24.95" customHeight="1">
      <c r="A39" s="27"/>
      <c r="B39" s="27"/>
      <c r="C39" s="27"/>
      <c r="D39" s="27"/>
      <c r="E39" s="27"/>
      <c r="F39" s="27"/>
      <c r="G39" s="27"/>
      <c r="H39" s="27"/>
      <c r="I39" s="29"/>
      <c r="J39" s="44"/>
      <c r="K39" s="10"/>
    </row>
    <row r="40" spans="1:11" s="46" customFormat="1" ht="24.95" customHeight="1">
      <c r="A40" s="27"/>
      <c r="B40" s="27"/>
      <c r="C40" s="27"/>
      <c r="D40" s="27"/>
      <c r="E40" s="27"/>
      <c r="F40" s="27"/>
      <c r="G40" s="27"/>
      <c r="H40" s="27"/>
      <c r="I40" s="29"/>
      <c r="J40" s="44"/>
      <c r="K40" s="27"/>
    </row>
    <row r="41" spans="1:11" s="46" customFormat="1" ht="24.95" customHeight="1">
      <c r="A41" s="27"/>
      <c r="B41" s="27"/>
      <c r="C41" s="27"/>
      <c r="D41" s="27"/>
      <c r="E41" s="27"/>
      <c r="F41" s="27"/>
      <c r="G41" s="27"/>
      <c r="H41" s="27"/>
      <c r="I41" s="29"/>
      <c r="J41" s="44"/>
      <c r="K41" s="27"/>
    </row>
    <row r="42" spans="1:11" s="46" customFormat="1" ht="24.95" customHeight="1">
      <c r="A42" s="27"/>
      <c r="B42" s="27"/>
      <c r="C42" s="27"/>
      <c r="D42" s="27"/>
      <c r="E42" s="27"/>
      <c r="F42" s="27"/>
      <c r="G42" s="27"/>
      <c r="H42" s="27"/>
      <c r="I42" s="29"/>
      <c r="J42" s="44"/>
      <c r="K42" s="53"/>
    </row>
    <row r="43" spans="1:11" ht="24.95" customHeight="1">
      <c r="A43" s="27"/>
      <c r="B43" s="27"/>
      <c r="C43" s="27"/>
      <c r="D43" s="27"/>
      <c r="E43" s="27"/>
      <c r="F43" s="27"/>
      <c r="G43" s="27"/>
      <c r="H43" s="27"/>
      <c r="I43" s="29"/>
      <c r="J43" s="44"/>
      <c r="K43" s="10"/>
    </row>
    <row r="44" spans="1:11" ht="24.95" customHeight="1">
      <c r="A44" s="27"/>
      <c r="B44" s="27"/>
      <c r="C44" s="27"/>
      <c r="D44" s="27"/>
      <c r="E44" s="27"/>
      <c r="F44" s="27"/>
      <c r="G44" s="27"/>
      <c r="H44" s="27"/>
      <c r="I44" s="29"/>
      <c r="J44" s="44"/>
      <c r="K44" s="10"/>
    </row>
    <row r="45" spans="1:11" ht="24.95" customHeight="1">
      <c r="A45" s="27"/>
      <c r="B45" s="27"/>
      <c r="C45" s="27"/>
      <c r="D45" s="27"/>
      <c r="E45" s="27"/>
      <c r="F45" s="27"/>
      <c r="G45" s="27"/>
      <c r="H45" s="27"/>
      <c r="I45" s="29"/>
      <c r="J45" s="44"/>
      <c r="K45" s="10"/>
    </row>
    <row r="46" spans="1:11" s="46" customFormat="1" ht="24.95" customHeight="1">
      <c r="A46" s="27"/>
      <c r="B46" s="27"/>
      <c r="C46" s="27"/>
      <c r="D46" s="27"/>
      <c r="E46" s="27"/>
      <c r="F46" s="27"/>
      <c r="G46" s="27"/>
      <c r="H46" s="27"/>
      <c r="I46" s="29"/>
      <c r="J46" s="44"/>
      <c r="K46" s="27"/>
    </row>
    <row r="47" spans="1:11" s="46" customFormat="1" ht="24.95" customHeight="1">
      <c r="A47" s="27"/>
      <c r="B47" s="27"/>
      <c r="C47" s="27"/>
      <c r="D47" s="27"/>
      <c r="E47" s="27"/>
      <c r="F47" s="27"/>
      <c r="G47" s="27"/>
      <c r="H47" s="27"/>
      <c r="I47" s="29"/>
      <c r="J47" s="44"/>
      <c r="K47" s="27"/>
    </row>
    <row r="48" spans="1:11" ht="24.95" customHeight="1">
      <c r="A48" s="27"/>
      <c r="B48" s="27"/>
      <c r="C48" s="27"/>
      <c r="D48" s="27"/>
      <c r="E48" s="27"/>
      <c r="F48" s="27"/>
      <c r="G48" s="27"/>
      <c r="H48" s="27"/>
      <c r="I48" s="29"/>
      <c r="J48" s="44"/>
      <c r="K48" s="10"/>
    </row>
    <row r="49" spans="1:11" ht="24.95" customHeight="1">
      <c r="A49" s="27"/>
      <c r="B49" s="27"/>
      <c r="C49" s="27"/>
      <c r="D49" s="27"/>
      <c r="E49" s="27"/>
      <c r="F49" s="27"/>
      <c r="G49" s="27"/>
      <c r="H49" s="27"/>
      <c r="I49" s="29"/>
      <c r="J49" s="44"/>
      <c r="K49" s="10"/>
    </row>
    <row r="50" spans="1:11" ht="24.95" customHeight="1">
      <c r="A50" s="36"/>
      <c r="B50" s="36"/>
      <c r="C50" s="36"/>
      <c r="D50" s="27"/>
      <c r="E50" s="27"/>
      <c r="F50" s="27"/>
      <c r="G50" s="27"/>
      <c r="H50" s="27"/>
      <c r="I50" s="29"/>
      <c r="J50" s="44"/>
      <c r="K50" s="10"/>
    </row>
    <row r="51" spans="1:11" ht="24.95" customHeight="1">
      <c r="A51" s="27"/>
      <c r="B51" s="27"/>
      <c r="C51" s="27"/>
      <c r="D51" s="27"/>
      <c r="E51" s="27"/>
      <c r="F51" s="27"/>
      <c r="G51" s="27"/>
      <c r="H51" s="27"/>
      <c r="I51" s="54"/>
      <c r="J51" s="55"/>
      <c r="K51" s="10"/>
    </row>
    <row r="52" spans="1:11" ht="20.100000000000001" customHeight="1">
      <c r="A52" s="27"/>
      <c r="B52" s="27"/>
      <c r="C52" s="27"/>
      <c r="D52" s="27"/>
      <c r="E52" s="27"/>
      <c r="F52" s="27"/>
      <c r="G52" s="27"/>
      <c r="H52" s="27"/>
      <c r="I52" s="27"/>
      <c r="J52" s="10"/>
      <c r="K52" s="10"/>
    </row>
    <row r="53" spans="1:11" ht="20.100000000000001" customHeight="1">
      <c r="A53" s="27"/>
      <c r="B53" s="27"/>
      <c r="C53" s="27"/>
      <c r="D53" s="27"/>
      <c r="E53" s="27"/>
      <c r="F53" s="27"/>
      <c r="G53" s="27"/>
      <c r="H53" s="27"/>
      <c r="I53" s="27"/>
      <c r="J53" s="10"/>
      <c r="K53" s="10"/>
    </row>
    <row r="54" spans="1:11" ht="20.100000000000001" customHeight="1">
      <c r="A54" s="27"/>
      <c r="B54" s="27"/>
      <c r="C54" s="27"/>
      <c r="D54" s="27"/>
      <c r="E54" s="27"/>
      <c r="F54" s="27"/>
      <c r="G54" s="27"/>
      <c r="H54" s="27"/>
      <c r="I54" s="27"/>
      <c r="J54" s="10"/>
      <c r="K54" s="10"/>
    </row>
    <row r="55" spans="1:11" ht="20.100000000000001" customHeight="1">
      <c r="A55" s="27"/>
      <c r="B55" s="27"/>
      <c r="C55" s="27"/>
      <c r="D55" s="27"/>
      <c r="E55" s="27"/>
      <c r="F55" s="27"/>
      <c r="G55" s="27"/>
      <c r="H55" s="27"/>
      <c r="I55" s="27"/>
      <c r="J55" s="10"/>
      <c r="K55" s="10"/>
    </row>
    <row r="56" spans="1:11" ht="20.100000000000001" customHeight="1">
      <c r="A56" s="27"/>
      <c r="B56" s="27"/>
      <c r="C56" s="27"/>
      <c r="D56" s="27"/>
      <c r="E56" s="27"/>
      <c r="F56" s="27"/>
      <c r="G56" s="27"/>
      <c r="H56" s="27"/>
      <c r="I56" s="27"/>
      <c r="J56" s="10"/>
      <c r="K56" s="10"/>
    </row>
    <row r="57" spans="1:11" ht="20.100000000000001" customHeight="1">
      <c r="A57" s="27"/>
      <c r="B57" s="27"/>
      <c r="C57" s="27"/>
      <c r="D57" s="27"/>
      <c r="E57" s="27"/>
      <c r="F57" s="27"/>
      <c r="G57" s="27"/>
      <c r="H57" s="27"/>
      <c r="I57" s="27"/>
      <c r="J57" s="10"/>
      <c r="K57" s="10"/>
    </row>
    <row r="58" spans="1:11" ht="20.100000000000001" customHeight="1">
      <c r="A58" s="27"/>
      <c r="B58" s="27"/>
      <c r="C58" s="27"/>
      <c r="D58" s="27"/>
      <c r="E58" s="27"/>
      <c r="F58" s="27"/>
      <c r="G58" s="27"/>
      <c r="H58" s="27"/>
      <c r="I58" s="27"/>
      <c r="J58" s="10"/>
      <c r="K58" s="10"/>
    </row>
    <row r="59" spans="1:11" ht="20.100000000000001" customHeight="1">
      <c r="A59" s="27"/>
      <c r="B59" s="27"/>
      <c r="C59" s="27"/>
      <c r="D59" s="27"/>
      <c r="E59" s="27"/>
      <c r="F59" s="27"/>
      <c r="G59" s="27"/>
      <c r="H59" s="27"/>
      <c r="I59" s="27"/>
      <c r="J59" s="10"/>
      <c r="K59" s="10"/>
    </row>
    <row r="60" spans="1:11" ht="20.100000000000001" customHeight="1">
      <c r="A60" s="27"/>
      <c r="B60" s="27"/>
      <c r="C60" s="27"/>
      <c r="D60" s="27"/>
      <c r="E60" s="27"/>
      <c r="F60" s="27"/>
      <c r="G60" s="27"/>
      <c r="H60" s="27"/>
      <c r="I60" s="27"/>
      <c r="J60" s="10"/>
      <c r="K60" s="10"/>
    </row>
    <row r="61" spans="1:11" ht="20.100000000000001" customHeight="1">
      <c r="A61" s="27"/>
      <c r="B61" s="27"/>
      <c r="C61" s="27"/>
      <c r="D61" s="27"/>
      <c r="E61" s="27"/>
      <c r="F61" s="27"/>
      <c r="G61" s="27"/>
      <c r="H61" s="27"/>
      <c r="I61" s="27"/>
      <c r="J61" s="10"/>
      <c r="K61" s="10"/>
    </row>
    <row r="62" spans="1:11" ht="20.100000000000001" customHeight="1">
      <c r="A62" s="27"/>
      <c r="B62" s="27"/>
      <c r="C62" s="27"/>
      <c r="D62" s="27"/>
      <c r="E62" s="27"/>
      <c r="F62" s="27"/>
      <c r="G62" s="27"/>
      <c r="H62" s="27"/>
      <c r="I62" s="27"/>
      <c r="J62" s="10"/>
      <c r="K62" s="10"/>
    </row>
    <row r="63" spans="1:11" ht="20.100000000000001" customHeight="1">
      <c r="A63" s="27"/>
      <c r="B63" s="27"/>
      <c r="C63" s="27"/>
      <c r="D63" s="27"/>
      <c r="E63" s="27"/>
      <c r="F63" s="27"/>
      <c r="G63" s="27"/>
      <c r="H63" s="27"/>
      <c r="I63" s="27"/>
      <c r="J63" s="10"/>
      <c r="K63" s="10"/>
    </row>
    <row r="64" spans="1:11" ht="20.100000000000001" customHeight="1">
      <c r="A64" s="27"/>
      <c r="B64" s="27"/>
      <c r="C64" s="27"/>
      <c r="D64" s="27"/>
      <c r="E64" s="27"/>
      <c r="F64" s="27"/>
      <c r="G64" s="27"/>
      <c r="H64" s="27"/>
      <c r="I64" s="27"/>
      <c r="J64" s="10"/>
      <c r="K64" s="10"/>
    </row>
    <row r="65" spans="1:11" ht="20.100000000000001" customHeight="1">
      <c r="A65" s="27"/>
      <c r="B65" s="27"/>
      <c r="C65" s="27"/>
      <c r="D65" s="27"/>
      <c r="E65" s="27"/>
      <c r="F65" s="27"/>
      <c r="G65" s="27"/>
      <c r="H65" s="27"/>
      <c r="I65" s="27"/>
      <c r="J65" s="10"/>
      <c r="K65" s="10"/>
    </row>
    <row r="66" spans="1:11" ht="20.100000000000001" customHeight="1">
      <c r="A66" s="27"/>
      <c r="B66" s="27"/>
      <c r="C66" s="27"/>
      <c r="D66" s="27"/>
      <c r="E66" s="27"/>
      <c r="F66" s="27"/>
      <c r="G66" s="27"/>
      <c r="H66" s="27"/>
      <c r="I66" s="27"/>
      <c r="J66" s="10"/>
      <c r="K66" s="10"/>
    </row>
    <row r="67" spans="1:11" ht="20.100000000000001" customHeight="1">
      <c r="A67" s="27"/>
      <c r="B67" s="27"/>
      <c r="C67" s="27"/>
      <c r="D67" s="27"/>
      <c r="E67" s="27"/>
      <c r="F67" s="27"/>
      <c r="G67" s="27"/>
      <c r="H67" s="27"/>
      <c r="I67" s="27"/>
      <c r="J67" s="10"/>
      <c r="K67" s="10"/>
    </row>
    <row r="68" spans="1:11" ht="20.100000000000001" customHeight="1">
      <c r="A68" s="27"/>
      <c r="B68" s="27"/>
      <c r="C68" s="27"/>
      <c r="D68" s="27"/>
      <c r="E68" s="27"/>
      <c r="F68" s="27"/>
      <c r="G68" s="27"/>
      <c r="H68" s="27"/>
      <c r="I68" s="27"/>
      <c r="J68" s="10"/>
      <c r="K68" s="10"/>
    </row>
    <row r="69" spans="1:11" ht="20.100000000000001" customHeight="1">
      <c r="A69" s="27"/>
      <c r="B69" s="27"/>
      <c r="C69" s="27"/>
      <c r="D69" s="27"/>
      <c r="E69" s="27"/>
      <c r="F69" s="27"/>
      <c r="G69" s="27"/>
      <c r="H69" s="27"/>
      <c r="I69" s="27"/>
      <c r="J69" s="10"/>
      <c r="K69" s="10"/>
    </row>
    <row r="70" spans="1:11" ht="20.100000000000001" customHeight="1">
      <c r="A70" s="27"/>
      <c r="B70" s="27"/>
      <c r="C70" s="27"/>
      <c r="D70" s="27"/>
      <c r="E70" s="27"/>
      <c r="F70" s="27"/>
      <c r="G70" s="27"/>
      <c r="H70" s="27"/>
      <c r="I70" s="27"/>
      <c r="J70" s="10"/>
      <c r="K70" s="10"/>
    </row>
    <row r="71" spans="1:11" ht="20.100000000000001" customHeight="1">
      <c r="A71" s="27"/>
      <c r="B71" s="27"/>
      <c r="C71" s="27"/>
      <c r="D71" s="27"/>
      <c r="E71" s="27"/>
      <c r="F71" s="27"/>
      <c r="G71" s="27"/>
      <c r="H71" s="27"/>
      <c r="I71" s="27"/>
      <c r="J71" s="10"/>
      <c r="K71" s="10"/>
    </row>
    <row r="72" spans="1:11" ht="20.100000000000001" customHeight="1">
      <c r="A72" s="27"/>
      <c r="B72" s="27"/>
      <c r="C72" s="27"/>
      <c r="D72" s="27"/>
      <c r="E72" s="27"/>
      <c r="F72" s="27"/>
      <c r="G72" s="27"/>
      <c r="H72" s="27"/>
      <c r="I72" s="27"/>
      <c r="J72" s="10"/>
      <c r="K72" s="10"/>
    </row>
    <row r="73" spans="1:11" ht="20.100000000000001" customHeight="1">
      <c r="A73" s="27"/>
      <c r="B73" s="27"/>
      <c r="C73" s="27"/>
      <c r="D73" s="27"/>
      <c r="E73" s="27"/>
      <c r="F73" s="27"/>
      <c r="G73" s="27"/>
      <c r="H73" s="27"/>
      <c r="I73" s="27"/>
      <c r="J73" s="10"/>
      <c r="K73" s="10"/>
    </row>
    <row r="74" spans="1:11" ht="20.100000000000001" customHeight="1">
      <c r="A74" s="27"/>
      <c r="B74" s="27"/>
      <c r="C74" s="27"/>
      <c r="D74" s="27"/>
      <c r="E74" s="27"/>
      <c r="F74" s="27"/>
      <c r="G74" s="27"/>
      <c r="H74" s="27"/>
      <c r="I74" s="27"/>
      <c r="J74" s="10"/>
      <c r="K74" s="10"/>
    </row>
    <row r="75" spans="1:11" ht="20.100000000000001" customHeight="1">
      <c r="A75" s="27"/>
      <c r="B75" s="27"/>
      <c r="C75" s="27"/>
      <c r="D75" s="27"/>
      <c r="E75" s="27"/>
      <c r="F75" s="27"/>
      <c r="G75" s="27"/>
      <c r="H75" s="27"/>
      <c r="I75" s="27"/>
      <c r="J75" s="10"/>
      <c r="K75" s="10"/>
    </row>
    <row r="76" spans="1:11" ht="20.100000000000001" customHeight="1">
      <c r="A76" s="27"/>
      <c r="B76" s="27"/>
      <c r="C76" s="27"/>
      <c r="D76" s="27"/>
      <c r="E76" s="27"/>
      <c r="F76" s="27"/>
      <c r="G76" s="27"/>
      <c r="H76" s="27"/>
      <c r="I76" s="27"/>
      <c r="J76" s="10"/>
      <c r="K76" s="10"/>
    </row>
    <row r="77" spans="1:11" ht="20.100000000000001" customHeight="1">
      <c r="A77" s="27"/>
      <c r="B77" s="27"/>
      <c r="C77" s="27"/>
      <c r="D77" s="27"/>
      <c r="E77" s="27"/>
      <c r="F77" s="27"/>
      <c r="G77" s="27"/>
      <c r="H77" s="27"/>
      <c r="I77" s="27"/>
      <c r="J77" s="10"/>
      <c r="K77" s="10"/>
    </row>
    <row r="78" spans="1:11" ht="20.100000000000001" customHeight="1">
      <c r="A78" s="27"/>
      <c r="B78" s="27"/>
      <c r="C78" s="27"/>
      <c r="D78" s="27"/>
      <c r="E78" s="27"/>
      <c r="F78" s="27"/>
      <c r="G78" s="27"/>
      <c r="H78" s="27"/>
      <c r="I78" s="27"/>
      <c r="J78" s="10"/>
      <c r="K78" s="10"/>
    </row>
    <row r="79" spans="1:11" ht="20.100000000000001" customHeight="1">
      <c r="A79" s="27"/>
      <c r="B79" s="27"/>
      <c r="C79" s="27"/>
      <c r="D79" s="27"/>
      <c r="E79" s="27"/>
      <c r="F79" s="27"/>
      <c r="G79" s="27"/>
      <c r="H79" s="27"/>
      <c r="I79" s="27"/>
      <c r="J79" s="10"/>
      <c r="K79" s="10"/>
    </row>
    <row r="80" spans="1:11" ht="20.100000000000001" customHeight="1">
      <c r="A80" s="27"/>
      <c r="B80" s="27"/>
      <c r="C80" s="27"/>
      <c r="D80" s="27"/>
      <c r="E80" s="27"/>
      <c r="F80" s="27"/>
      <c r="G80" s="27"/>
      <c r="H80" s="27"/>
      <c r="I80" s="27"/>
      <c r="J80" s="10"/>
      <c r="K80" s="10"/>
    </row>
    <row r="81" spans="1:11" ht="20.100000000000001" customHeight="1">
      <c r="A81" s="27"/>
      <c r="B81" s="27"/>
      <c r="C81" s="27"/>
      <c r="D81" s="27"/>
      <c r="E81" s="27"/>
      <c r="F81" s="27"/>
      <c r="G81" s="27"/>
      <c r="H81" s="27"/>
      <c r="I81" s="27"/>
      <c r="J81" s="10"/>
      <c r="K81" s="10"/>
    </row>
    <row r="82" spans="1:11" ht="20.100000000000001" customHeight="1">
      <c r="A82" s="27"/>
      <c r="B82" s="27"/>
      <c r="C82" s="27"/>
      <c r="D82" s="27"/>
      <c r="E82" s="27"/>
      <c r="F82" s="27"/>
      <c r="G82" s="27"/>
      <c r="H82" s="27"/>
      <c r="I82" s="27"/>
      <c r="J82" s="10"/>
      <c r="K82" s="10"/>
    </row>
    <row r="83" spans="1:11" ht="20.100000000000001" customHeight="1">
      <c r="A83" s="27"/>
      <c r="B83" s="27"/>
      <c r="C83" s="27"/>
      <c r="D83" s="27"/>
      <c r="E83" s="27"/>
      <c r="F83" s="27"/>
      <c r="G83" s="27"/>
      <c r="H83" s="27"/>
      <c r="I83" s="27"/>
      <c r="J83" s="10"/>
      <c r="K83" s="10"/>
    </row>
    <row r="84" spans="1:11" ht="20.100000000000001" customHeight="1">
      <c r="A84" s="27"/>
      <c r="B84" s="27"/>
      <c r="C84" s="27"/>
      <c r="D84" s="27"/>
      <c r="E84" s="27"/>
      <c r="F84" s="27"/>
      <c r="G84" s="27"/>
      <c r="H84" s="27"/>
      <c r="I84" s="27"/>
      <c r="J84" s="10"/>
      <c r="K84" s="10"/>
    </row>
    <row r="85" spans="1:11" ht="20.100000000000001" customHeight="1">
      <c r="A85" s="27"/>
      <c r="B85" s="27"/>
      <c r="C85" s="27"/>
      <c r="D85" s="27"/>
      <c r="E85" s="27"/>
      <c r="F85" s="27"/>
      <c r="G85" s="27"/>
      <c r="H85" s="27"/>
      <c r="I85" s="27"/>
      <c r="J85" s="10"/>
      <c r="K85" s="10"/>
    </row>
    <row r="86" spans="1:11" ht="20.100000000000001" customHeight="1">
      <c r="A86" s="27"/>
      <c r="B86" s="27"/>
      <c r="C86" s="27"/>
      <c r="D86" s="27"/>
      <c r="E86" s="27"/>
      <c r="F86" s="27"/>
      <c r="G86" s="27"/>
      <c r="H86" s="27"/>
      <c r="I86" s="27"/>
      <c r="J86" s="10"/>
      <c r="K86" s="10"/>
    </row>
    <row r="87" spans="1:11" ht="20.100000000000001" customHeight="1">
      <c r="A87" s="27"/>
      <c r="B87" s="27"/>
      <c r="C87" s="27"/>
      <c r="D87" s="27"/>
      <c r="E87" s="27"/>
      <c r="F87" s="27"/>
      <c r="G87" s="27"/>
      <c r="H87" s="27"/>
      <c r="I87" s="27"/>
      <c r="J87" s="10"/>
      <c r="K87" s="10"/>
    </row>
    <row r="88" spans="1:11" ht="20.100000000000001" customHeight="1">
      <c r="A88" s="27"/>
      <c r="B88" s="27"/>
      <c r="C88" s="27"/>
      <c r="D88" s="27"/>
      <c r="E88" s="27"/>
      <c r="F88" s="27"/>
      <c r="G88" s="27"/>
      <c r="H88" s="27"/>
      <c r="I88" s="27"/>
      <c r="J88" s="10"/>
      <c r="K88" s="10"/>
    </row>
    <row r="89" spans="1:11" ht="20.100000000000001" customHeight="1">
      <c r="A89" s="27"/>
      <c r="B89" s="27"/>
      <c r="C89" s="27"/>
      <c r="D89" s="27"/>
      <c r="E89" s="27"/>
      <c r="F89" s="27"/>
      <c r="G89" s="27"/>
      <c r="H89" s="27"/>
      <c r="I89" s="27"/>
      <c r="J89" s="10"/>
      <c r="K89" s="10"/>
    </row>
    <row r="90" spans="1:11" ht="20.100000000000001" customHeight="1">
      <c r="A90" s="27"/>
      <c r="B90" s="27"/>
      <c r="C90" s="27"/>
      <c r="D90" s="27"/>
      <c r="E90" s="27"/>
      <c r="F90" s="27"/>
      <c r="G90" s="27"/>
      <c r="H90" s="27"/>
      <c r="I90" s="27"/>
      <c r="J90" s="10"/>
      <c r="K90" s="10"/>
    </row>
    <row r="91" spans="1:11">
      <c r="A91" s="27"/>
      <c r="B91" s="27"/>
      <c r="C91" s="27"/>
      <c r="D91" s="27"/>
      <c r="E91" s="27"/>
      <c r="F91" s="27"/>
      <c r="G91" s="27"/>
      <c r="H91" s="27"/>
      <c r="I91" s="27"/>
      <c r="J91" s="10"/>
      <c r="K91" s="10"/>
    </row>
    <row r="92" spans="1:11">
      <c r="A92" s="27"/>
      <c r="B92" s="27"/>
      <c r="C92" s="27"/>
      <c r="D92" s="27"/>
      <c r="E92" s="27"/>
      <c r="F92" s="27"/>
      <c r="G92" s="27"/>
      <c r="H92" s="27"/>
      <c r="I92" s="27"/>
      <c r="J92" s="10"/>
      <c r="K92" s="10"/>
    </row>
    <row r="93" spans="1:11">
      <c r="A93" s="27"/>
      <c r="B93" s="27"/>
      <c r="C93" s="27"/>
      <c r="D93" s="27"/>
      <c r="E93" s="27"/>
      <c r="F93" s="27"/>
      <c r="G93" s="27"/>
      <c r="H93" s="27"/>
      <c r="I93" s="27"/>
      <c r="J93" s="10"/>
      <c r="K93" s="10"/>
    </row>
    <row r="94" spans="1:11">
      <c r="A94" s="27"/>
      <c r="B94" s="27"/>
      <c r="C94" s="27"/>
      <c r="D94" s="27"/>
      <c r="E94" s="27"/>
      <c r="F94" s="27"/>
      <c r="G94" s="27"/>
      <c r="H94" s="27"/>
      <c r="I94" s="27"/>
      <c r="J94" s="10"/>
      <c r="K94" s="10"/>
    </row>
    <row r="95" spans="1:11">
      <c r="A95" s="27"/>
      <c r="B95" s="27"/>
      <c r="C95" s="27"/>
      <c r="D95" s="27"/>
      <c r="E95" s="27"/>
      <c r="F95" s="27"/>
      <c r="G95" s="27"/>
      <c r="H95" s="27"/>
      <c r="I95" s="27"/>
      <c r="J95" s="10"/>
      <c r="K95" s="10"/>
    </row>
    <row r="96" spans="1:11">
      <c r="A96" s="27"/>
      <c r="B96" s="27"/>
      <c r="C96" s="27"/>
      <c r="D96" s="27"/>
      <c r="E96" s="27"/>
      <c r="F96" s="27"/>
      <c r="G96" s="27"/>
      <c r="H96" s="27"/>
      <c r="I96" s="27"/>
      <c r="J96" s="10"/>
      <c r="K96" s="10"/>
    </row>
    <row r="97" spans="1:11">
      <c r="A97" s="27"/>
      <c r="B97" s="27"/>
      <c r="C97" s="27"/>
      <c r="D97" s="27"/>
      <c r="E97" s="27"/>
      <c r="F97" s="27"/>
      <c r="G97" s="27"/>
      <c r="H97" s="27"/>
      <c r="I97" s="27"/>
      <c r="J97" s="10"/>
      <c r="K97" s="10"/>
    </row>
    <row r="98" spans="1:11">
      <c r="A98" s="27"/>
      <c r="B98" s="27"/>
      <c r="C98" s="27"/>
      <c r="D98" s="27"/>
      <c r="E98" s="27"/>
      <c r="F98" s="27"/>
      <c r="G98" s="27"/>
      <c r="H98" s="27"/>
      <c r="I98" s="27"/>
      <c r="J98" s="10"/>
      <c r="K98" s="10"/>
    </row>
    <row r="99" spans="1:11">
      <c r="A99" s="27"/>
      <c r="B99" s="27"/>
      <c r="C99" s="27"/>
      <c r="D99" s="27"/>
      <c r="E99" s="27"/>
      <c r="F99" s="27"/>
      <c r="G99" s="27"/>
      <c r="H99" s="27"/>
      <c r="I99" s="27"/>
      <c r="J99" s="10"/>
      <c r="K99" s="10"/>
    </row>
    <row r="100" spans="1:11">
      <c r="A100" s="27"/>
      <c r="B100" s="27"/>
      <c r="C100" s="27"/>
      <c r="D100" s="27"/>
      <c r="E100" s="27"/>
      <c r="F100" s="27"/>
      <c r="G100" s="27"/>
      <c r="H100" s="27"/>
      <c r="I100" s="27"/>
      <c r="J100" s="10"/>
      <c r="K100" s="10"/>
    </row>
    <row r="101" spans="1:11">
      <c r="A101" s="27"/>
      <c r="B101" s="27"/>
      <c r="C101" s="27"/>
      <c r="D101" s="27"/>
      <c r="E101" s="27"/>
      <c r="F101" s="27"/>
      <c r="G101" s="27"/>
      <c r="H101" s="27"/>
      <c r="I101" s="27"/>
      <c r="J101" s="10"/>
      <c r="K101" s="10"/>
    </row>
    <row r="102" spans="1:11">
      <c r="A102" s="27"/>
      <c r="B102" s="27"/>
      <c r="C102" s="27"/>
      <c r="D102" s="27"/>
      <c r="E102" s="27"/>
      <c r="F102" s="27"/>
      <c r="G102" s="27"/>
      <c r="H102" s="27"/>
      <c r="I102" s="27"/>
      <c r="J102" s="10"/>
      <c r="K102" s="10"/>
    </row>
    <row r="103" spans="1:11">
      <c r="A103" s="27"/>
      <c r="B103" s="27"/>
      <c r="C103" s="27"/>
      <c r="D103" s="27"/>
      <c r="E103" s="27"/>
      <c r="F103" s="27"/>
      <c r="G103" s="27"/>
      <c r="H103" s="27"/>
      <c r="I103" s="27"/>
      <c r="J103" s="10"/>
      <c r="K103" s="10"/>
    </row>
    <row r="104" spans="1:11">
      <c r="A104" s="27"/>
      <c r="B104" s="27"/>
      <c r="C104" s="27"/>
      <c r="D104" s="27"/>
      <c r="E104" s="27"/>
      <c r="F104" s="27"/>
      <c r="G104" s="27"/>
      <c r="H104" s="27"/>
      <c r="I104" s="27"/>
      <c r="J104" s="10"/>
      <c r="K104" s="10"/>
    </row>
    <row r="105" spans="1:11">
      <c r="A105" s="27"/>
      <c r="B105" s="27"/>
      <c r="C105" s="27"/>
      <c r="D105" s="27"/>
      <c r="E105" s="27"/>
      <c r="F105" s="27"/>
      <c r="G105" s="27"/>
      <c r="H105" s="27"/>
      <c r="I105" s="27"/>
      <c r="J105" s="10"/>
      <c r="K105" s="10"/>
    </row>
    <row r="106" spans="1:11">
      <c r="A106" s="27"/>
      <c r="B106" s="27"/>
      <c r="C106" s="27"/>
      <c r="D106" s="27"/>
      <c r="E106" s="27"/>
      <c r="F106" s="27"/>
      <c r="G106" s="27"/>
      <c r="H106" s="27"/>
      <c r="I106" s="27"/>
      <c r="J106" s="10"/>
      <c r="K106" s="10"/>
    </row>
    <row r="107" spans="1:11">
      <c r="A107" s="27"/>
      <c r="B107" s="27"/>
      <c r="C107" s="27"/>
      <c r="D107" s="27"/>
      <c r="E107" s="27"/>
      <c r="F107" s="27"/>
      <c r="G107" s="27"/>
      <c r="H107" s="27"/>
      <c r="I107" s="27"/>
      <c r="J107" s="10"/>
      <c r="K107" s="10"/>
    </row>
    <row r="108" spans="1:11">
      <c r="A108" s="27"/>
      <c r="B108" s="27"/>
      <c r="C108" s="27"/>
      <c r="D108" s="27"/>
      <c r="E108" s="27"/>
      <c r="F108" s="27"/>
      <c r="G108" s="27"/>
      <c r="H108" s="27"/>
      <c r="I108" s="27"/>
      <c r="J108" s="10"/>
      <c r="K108" s="10"/>
    </row>
    <row r="109" spans="1:11">
      <c r="A109" s="27"/>
      <c r="B109" s="27"/>
      <c r="C109" s="27"/>
      <c r="D109" s="27"/>
      <c r="E109" s="27"/>
      <c r="F109" s="27"/>
      <c r="G109" s="27"/>
      <c r="H109" s="27"/>
      <c r="I109" s="27"/>
      <c r="J109" s="10"/>
      <c r="K109" s="10"/>
    </row>
    <row r="110" spans="1:11">
      <c r="A110" s="27"/>
      <c r="B110" s="27"/>
      <c r="C110" s="27"/>
      <c r="D110" s="27"/>
      <c r="E110" s="27"/>
      <c r="F110" s="27"/>
      <c r="G110" s="27"/>
      <c r="H110" s="27"/>
      <c r="I110" s="27"/>
      <c r="J110" s="10"/>
      <c r="K110" s="10"/>
    </row>
    <row r="111" spans="1:11">
      <c r="A111" s="27"/>
      <c r="B111" s="27"/>
      <c r="C111" s="27"/>
      <c r="D111" s="27"/>
      <c r="E111" s="27"/>
      <c r="F111" s="27"/>
      <c r="G111" s="27"/>
      <c r="H111" s="27"/>
      <c r="I111" s="27"/>
      <c r="J111" s="10"/>
      <c r="K111" s="10"/>
    </row>
    <row r="112" spans="1:11">
      <c r="A112" s="27"/>
      <c r="B112" s="27"/>
      <c r="C112" s="27"/>
      <c r="D112" s="27"/>
      <c r="E112" s="27"/>
      <c r="F112" s="27"/>
      <c r="G112" s="27"/>
      <c r="H112" s="27"/>
      <c r="I112" s="27"/>
      <c r="J112" s="10"/>
      <c r="K112" s="10"/>
    </row>
    <row r="113" spans="1:11">
      <c r="A113" s="27"/>
      <c r="B113" s="27"/>
      <c r="C113" s="27"/>
      <c r="D113" s="27"/>
      <c r="E113" s="27"/>
      <c r="F113" s="27"/>
      <c r="G113" s="27"/>
      <c r="H113" s="27"/>
      <c r="I113" s="27"/>
      <c r="J113" s="10"/>
      <c r="K113" s="10"/>
    </row>
    <row r="114" spans="1:11">
      <c r="A114" s="27"/>
      <c r="B114" s="27"/>
      <c r="C114" s="27"/>
      <c r="D114" s="27"/>
      <c r="E114" s="27"/>
      <c r="F114" s="27"/>
      <c r="G114" s="27"/>
      <c r="H114" s="27"/>
      <c r="I114" s="27"/>
      <c r="J114" s="10"/>
      <c r="K114" s="10"/>
    </row>
    <row r="115" spans="1:11">
      <c r="A115" s="27"/>
      <c r="B115" s="27"/>
      <c r="C115" s="27"/>
      <c r="D115" s="27"/>
      <c r="E115" s="27"/>
      <c r="F115" s="27"/>
      <c r="G115" s="27"/>
      <c r="H115" s="27"/>
      <c r="I115" s="27"/>
      <c r="J115" s="10"/>
      <c r="K115" s="10"/>
    </row>
    <row r="116" spans="1:11">
      <c r="A116" s="27"/>
      <c r="B116" s="27"/>
      <c r="C116" s="27"/>
      <c r="D116" s="27"/>
      <c r="E116" s="27"/>
      <c r="F116" s="27"/>
      <c r="G116" s="27"/>
      <c r="H116" s="27"/>
      <c r="I116" s="27"/>
      <c r="J116" s="10"/>
      <c r="K116" s="10"/>
    </row>
    <row r="117" spans="1:11">
      <c r="A117" s="27"/>
      <c r="B117" s="27"/>
      <c r="C117" s="27"/>
      <c r="D117" s="27"/>
      <c r="E117" s="27"/>
      <c r="F117" s="27"/>
      <c r="G117" s="27"/>
      <c r="H117" s="27"/>
      <c r="I117" s="27"/>
      <c r="J117" s="10"/>
      <c r="K117" s="10"/>
    </row>
    <row r="118" spans="1:11">
      <c r="A118" s="27"/>
      <c r="B118" s="27"/>
      <c r="C118" s="27"/>
      <c r="D118" s="27"/>
      <c r="E118" s="27"/>
      <c r="F118" s="27"/>
      <c r="G118" s="27"/>
      <c r="H118" s="27"/>
      <c r="I118" s="27"/>
      <c r="J118" s="10"/>
      <c r="K118" s="10"/>
    </row>
    <row r="119" spans="1:11">
      <c r="A119" s="27"/>
      <c r="B119" s="27"/>
      <c r="C119" s="27"/>
      <c r="D119" s="27"/>
      <c r="E119" s="27"/>
      <c r="F119" s="27"/>
      <c r="G119" s="27"/>
      <c r="H119" s="27"/>
      <c r="I119" s="27"/>
      <c r="J119" s="10"/>
      <c r="K119" s="10"/>
    </row>
    <row r="120" spans="1:11">
      <c r="A120" s="27"/>
      <c r="B120" s="27"/>
      <c r="C120" s="27"/>
      <c r="D120" s="27"/>
      <c r="E120" s="27"/>
      <c r="F120" s="27"/>
      <c r="G120" s="27"/>
      <c r="H120" s="27"/>
      <c r="I120" s="27"/>
      <c r="J120" s="10"/>
      <c r="K120" s="10"/>
    </row>
    <row r="121" spans="1:11">
      <c r="A121" s="27"/>
      <c r="B121" s="27"/>
      <c r="C121" s="27"/>
      <c r="D121" s="27"/>
      <c r="E121" s="27"/>
      <c r="F121" s="27"/>
      <c r="G121" s="27"/>
      <c r="H121" s="27"/>
      <c r="I121" s="27"/>
      <c r="J121" s="10"/>
      <c r="K121" s="10"/>
    </row>
    <row r="122" spans="1:11">
      <c r="A122" s="27"/>
      <c r="B122" s="27"/>
      <c r="C122" s="27"/>
      <c r="D122" s="27"/>
      <c r="E122" s="27"/>
      <c r="F122" s="27"/>
      <c r="G122" s="27"/>
      <c r="H122" s="27"/>
      <c r="I122" s="27"/>
      <c r="J122" s="10"/>
      <c r="K122" s="10"/>
    </row>
    <row r="123" spans="1:11">
      <c r="A123" s="27"/>
      <c r="B123" s="27"/>
      <c r="C123" s="27"/>
      <c r="D123" s="27"/>
      <c r="E123" s="27"/>
      <c r="F123" s="27"/>
      <c r="G123" s="27"/>
      <c r="H123" s="27"/>
      <c r="I123" s="27"/>
      <c r="J123" s="10"/>
      <c r="K123" s="10"/>
    </row>
    <row r="124" spans="1:11">
      <c r="A124" s="27"/>
      <c r="B124" s="27"/>
      <c r="C124" s="27"/>
      <c r="D124" s="27"/>
      <c r="E124" s="27"/>
      <c r="F124" s="27"/>
      <c r="G124" s="27"/>
      <c r="H124" s="27"/>
      <c r="I124" s="27"/>
      <c r="J124" s="10"/>
      <c r="K124" s="10"/>
    </row>
    <row r="125" spans="1:11">
      <c r="A125" s="27"/>
      <c r="B125" s="27"/>
      <c r="C125" s="27"/>
      <c r="D125" s="27"/>
      <c r="E125" s="27"/>
      <c r="F125" s="27"/>
      <c r="G125" s="27"/>
      <c r="H125" s="27"/>
      <c r="I125" s="27"/>
      <c r="J125" s="10"/>
      <c r="K125" s="10"/>
    </row>
    <row r="126" spans="1:11">
      <c r="A126" s="27"/>
      <c r="B126" s="27"/>
      <c r="C126" s="27"/>
      <c r="D126" s="27"/>
      <c r="E126" s="27"/>
      <c r="F126" s="27"/>
      <c r="G126" s="27"/>
      <c r="H126" s="27"/>
      <c r="I126" s="27"/>
      <c r="J126" s="10"/>
      <c r="K126" s="10"/>
    </row>
    <row r="127" spans="1:11">
      <c r="A127" s="27"/>
      <c r="B127" s="27"/>
      <c r="C127" s="27"/>
      <c r="D127" s="27"/>
      <c r="E127" s="27"/>
      <c r="F127" s="27"/>
      <c r="G127" s="27"/>
      <c r="H127" s="27"/>
      <c r="I127" s="27"/>
      <c r="J127" s="10"/>
      <c r="K127" s="10"/>
    </row>
    <row r="128" spans="1:11">
      <c r="A128" s="27"/>
      <c r="B128" s="27"/>
      <c r="C128" s="27"/>
      <c r="D128" s="27"/>
      <c r="E128" s="27"/>
      <c r="F128" s="27"/>
      <c r="G128" s="27"/>
      <c r="H128" s="27"/>
      <c r="I128" s="27"/>
      <c r="J128" s="10"/>
      <c r="K128" s="10"/>
    </row>
    <row r="129" spans="1:11">
      <c r="A129" s="27"/>
      <c r="B129" s="27"/>
      <c r="C129" s="27"/>
      <c r="D129" s="27"/>
      <c r="E129" s="27"/>
      <c r="F129" s="27"/>
      <c r="G129" s="27"/>
      <c r="H129" s="27"/>
      <c r="I129" s="27"/>
      <c r="J129" s="10"/>
      <c r="K129" s="10"/>
    </row>
    <row r="130" spans="1:11">
      <c r="A130" s="27"/>
      <c r="B130" s="27"/>
      <c r="C130" s="27"/>
      <c r="D130" s="27"/>
      <c r="E130" s="27"/>
      <c r="F130" s="27"/>
      <c r="G130" s="27"/>
      <c r="H130" s="27"/>
      <c r="I130" s="27"/>
      <c r="J130" s="10"/>
      <c r="K130" s="10"/>
    </row>
    <row r="131" spans="1:11">
      <c r="A131" s="27"/>
      <c r="B131" s="27"/>
      <c r="C131" s="27"/>
      <c r="D131" s="27"/>
      <c r="E131" s="27"/>
      <c r="F131" s="27"/>
      <c r="G131" s="27"/>
      <c r="H131" s="27"/>
      <c r="I131" s="27"/>
      <c r="J131" s="10"/>
      <c r="K131" s="10"/>
    </row>
    <row r="132" spans="1:11">
      <c r="A132" s="27"/>
      <c r="B132" s="27"/>
      <c r="C132" s="27"/>
      <c r="D132" s="27"/>
      <c r="E132" s="27"/>
      <c r="F132" s="27"/>
      <c r="G132" s="27"/>
      <c r="H132" s="27"/>
      <c r="I132" s="27"/>
      <c r="J132" s="10"/>
      <c r="K132" s="10"/>
    </row>
    <row r="133" spans="1:11">
      <c r="A133" s="27"/>
      <c r="B133" s="27"/>
      <c r="C133" s="27"/>
      <c r="D133" s="27"/>
      <c r="E133" s="27"/>
      <c r="F133" s="27"/>
      <c r="G133" s="27"/>
      <c r="H133" s="27"/>
      <c r="I133" s="27"/>
      <c r="J133" s="10"/>
      <c r="K133" s="10"/>
    </row>
    <row r="134" spans="1:11">
      <c r="A134" s="27"/>
      <c r="B134" s="27"/>
      <c r="C134" s="27"/>
      <c r="D134" s="27"/>
      <c r="E134" s="27"/>
      <c r="F134" s="27"/>
      <c r="G134" s="27"/>
      <c r="H134" s="27"/>
      <c r="I134" s="27"/>
      <c r="J134" s="10"/>
      <c r="K134" s="10"/>
    </row>
    <row r="135" spans="1:11">
      <c r="A135" s="27"/>
      <c r="B135" s="27"/>
      <c r="C135" s="27"/>
      <c r="D135" s="27"/>
      <c r="E135" s="27"/>
      <c r="F135" s="27"/>
      <c r="G135" s="27"/>
      <c r="H135" s="27"/>
      <c r="I135" s="27"/>
      <c r="J135" s="10"/>
      <c r="K135" s="10"/>
    </row>
    <row r="136" spans="1:11">
      <c r="A136" s="27"/>
      <c r="B136" s="27"/>
      <c r="C136" s="27"/>
      <c r="D136" s="27"/>
      <c r="E136" s="27"/>
      <c r="F136" s="27"/>
      <c r="G136" s="27"/>
      <c r="H136" s="27"/>
      <c r="I136" s="27"/>
      <c r="J136" s="10"/>
      <c r="K136" s="10"/>
    </row>
    <row r="137" spans="1:11">
      <c r="A137" s="27"/>
      <c r="B137" s="27"/>
      <c r="C137" s="27"/>
      <c r="D137" s="27"/>
      <c r="E137" s="27"/>
      <c r="F137" s="27"/>
      <c r="G137" s="27"/>
      <c r="H137" s="27"/>
      <c r="I137" s="27"/>
      <c r="J137" s="10"/>
      <c r="K137" s="10"/>
    </row>
    <row r="138" spans="1:11">
      <c r="A138" s="27"/>
      <c r="B138" s="27"/>
      <c r="C138" s="27"/>
      <c r="D138" s="27"/>
      <c r="E138" s="27"/>
      <c r="F138" s="27"/>
      <c r="G138" s="27"/>
      <c r="H138" s="27"/>
      <c r="I138" s="27"/>
      <c r="J138" s="10"/>
      <c r="K138" s="10"/>
    </row>
    <row r="139" spans="1:11">
      <c r="A139" s="27"/>
      <c r="B139" s="27"/>
      <c r="C139" s="27"/>
      <c r="D139" s="27"/>
      <c r="E139" s="27"/>
      <c r="F139" s="27"/>
      <c r="G139" s="27"/>
      <c r="H139" s="27"/>
      <c r="I139" s="27"/>
      <c r="J139" s="10"/>
      <c r="K139" s="10"/>
    </row>
    <row r="140" spans="1:11">
      <c r="A140" s="27"/>
      <c r="B140" s="27"/>
      <c r="C140" s="27"/>
      <c r="D140" s="27"/>
      <c r="E140" s="27"/>
      <c r="F140" s="27"/>
      <c r="G140" s="27"/>
      <c r="H140" s="27"/>
      <c r="I140" s="27"/>
      <c r="J140" s="10"/>
      <c r="K140" s="10"/>
    </row>
    <row r="141" spans="1:11">
      <c r="A141" s="27"/>
      <c r="B141" s="27"/>
      <c r="C141" s="27"/>
      <c r="D141" s="27"/>
      <c r="E141" s="27"/>
      <c r="F141" s="27"/>
      <c r="G141" s="27"/>
      <c r="H141" s="27"/>
      <c r="I141" s="27"/>
      <c r="J141" s="10"/>
      <c r="K141" s="10"/>
    </row>
    <row r="142" spans="1:11">
      <c r="A142" s="27"/>
      <c r="B142" s="27"/>
      <c r="C142" s="27"/>
      <c r="D142" s="27"/>
      <c r="E142" s="27"/>
      <c r="F142" s="27"/>
      <c r="G142" s="27"/>
      <c r="H142" s="27"/>
      <c r="I142" s="27"/>
      <c r="J142" s="10"/>
      <c r="K142" s="10"/>
    </row>
    <row r="143" spans="1:11">
      <c r="A143" s="27"/>
      <c r="B143" s="27"/>
      <c r="C143" s="27"/>
      <c r="D143" s="27"/>
      <c r="E143" s="27"/>
      <c r="F143" s="27"/>
      <c r="G143" s="27"/>
      <c r="H143" s="27"/>
      <c r="I143" s="27"/>
      <c r="J143" s="10"/>
      <c r="K143" s="10"/>
    </row>
    <row r="144" spans="1:11">
      <c r="A144" s="27"/>
      <c r="B144" s="27"/>
      <c r="C144" s="27"/>
      <c r="D144" s="27"/>
      <c r="E144" s="27"/>
      <c r="F144" s="27"/>
      <c r="G144" s="27"/>
      <c r="H144" s="27"/>
      <c r="I144" s="27"/>
      <c r="J144" s="10"/>
      <c r="K144" s="10"/>
    </row>
    <row r="145" spans="1:11">
      <c r="A145" s="27"/>
      <c r="B145" s="27"/>
      <c r="C145" s="27"/>
      <c r="D145" s="27"/>
      <c r="E145" s="27"/>
      <c r="F145" s="27"/>
      <c r="G145" s="27"/>
      <c r="H145" s="27"/>
      <c r="I145" s="27"/>
      <c r="J145" s="10"/>
      <c r="K145" s="10"/>
    </row>
    <row r="146" spans="1:11">
      <c r="A146" s="27"/>
      <c r="B146" s="27"/>
      <c r="C146" s="27"/>
      <c r="D146" s="27"/>
      <c r="E146" s="27"/>
      <c r="F146" s="27"/>
      <c r="G146" s="27"/>
      <c r="H146" s="27"/>
      <c r="I146" s="27"/>
      <c r="J146" s="10"/>
      <c r="K146" s="10"/>
    </row>
    <row r="147" spans="1:11">
      <c r="A147" s="27"/>
      <c r="B147" s="27"/>
      <c r="C147" s="27"/>
      <c r="D147" s="27"/>
      <c r="E147" s="27"/>
      <c r="F147" s="27"/>
      <c r="G147" s="27"/>
      <c r="H147" s="27"/>
      <c r="I147" s="27"/>
      <c r="J147" s="10"/>
      <c r="K147" s="10"/>
    </row>
    <row r="148" spans="1:11">
      <c r="A148" s="27"/>
      <c r="B148" s="27"/>
      <c r="C148" s="27"/>
      <c r="D148" s="27"/>
      <c r="E148" s="27"/>
      <c r="F148" s="27"/>
      <c r="G148" s="27"/>
      <c r="H148" s="27"/>
      <c r="I148" s="27"/>
      <c r="J148" s="10"/>
      <c r="K148" s="10"/>
    </row>
    <row r="149" spans="1:11">
      <c r="A149" s="27"/>
      <c r="B149" s="27"/>
      <c r="C149" s="27"/>
      <c r="D149" s="27"/>
      <c r="E149" s="27"/>
      <c r="F149" s="27"/>
      <c r="G149" s="27"/>
      <c r="H149" s="27"/>
      <c r="I149" s="27"/>
      <c r="J149" s="10"/>
      <c r="K149" s="10"/>
    </row>
    <row r="150" spans="1:11">
      <c r="A150" s="27"/>
      <c r="B150" s="27"/>
      <c r="C150" s="27"/>
      <c r="D150" s="27"/>
      <c r="E150" s="27"/>
      <c r="F150" s="27"/>
      <c r="G150" s="27"/>
      <c r="H150" s="27"/>
      <c r="I150" s="27"/>
      <c r="J150" s="10"/>
      <c r="K150" s="10"/>
    </row>
    <row r="151" spans="1:11">
      <c r="A151" s="27"/>
      <c r="B151" s="27"/>
      <c r="C151" s="27"/>
      <c r="D151" s="27"/>
      <c r="E151" s="27"/>
      <c r="F151" s="27"/>
      <c r="G151" s="27"/>
      <c r="H151" s="27"/>
      <c r="I151" s="27"/>
      <c r="J151" s="10"/>
      <c r="K151" s="10"/>
    </row>
    <row r="152" spans="1:11">
      <c r="A152" s="27"/>
      <c r="B152" s="27"/>
      <c r="C152" s="27"/>
      <c r="D152" s="27"/>
      <c r="E152" s="27"/>
      <c r="F152" s="27"/>
      <c r="G152" s="27"/>
      <c r="H152" s="27"/>
      <c r="I152" s="27"/>
      <c r="J152" s="10"/>
      <c r="K152" s="10"/>
    </row>
    <row r="153" spans="1:11">
      <c r="A153" s="27"/>
      <c r="B153" s="27"/>
      <c r="C153" s="27"/>
      <c r="D153" s="27"/>
      <c r="E153" s="27"/>
      <c r="F153" s="27"/>
      <c r="G153" s="27"/>
      <c r="H153" s="27"/>
      <c r="I153" s="27"/>
      <c r="J153" s="10"/>
      <c r="K153" s="10"/>
    </row>
    <row r="154" spans="1:11">
      <c r="A154" s="27"/>
      <c r="B154" s="27"/>
      <c r="C154" s="27"/>
      <c r="D154" s="27"/>
      <c r="E154" s="27"/>
      <c r="F154" s="27"/>
      <c r="G154" s="27"/>
      <c r="H154" s="27"/>
      <c r="I154" s="27"/>
      <c r="J154" s="10"/>
      <c r="K154" s="10"/>
    </row>
    <row r="155" spans="1:11">
      <c r="A155" s="27"/>
      <c r="B155" s="27"/>
      <c r="C155" s="27"/>
      <c r="D155" s="27"/>
      <c r="E155" s="27"/>
      <c r="F155" s="27"/>
      <c r="G155" s="27"/>
      <c r="H155" s="27"/>
      <c r="I155" s="27"/>
      <c r="J155" s="10"/>
      <c r="K155" s="10"/>
    </row>
    <row r="156" spans="1:11">
      <c r="A156" s="27"/>
      <c r="B156" s="27"/>
      <c r="C156" s="27"/>
      <c r="D156" s="27"/>
      <c r="E156" s="27"/>
      <c r="F156" s="27"/>
      <c r="G156" s="27"/>
      <c r="H156" s="27"/>
      <c r="I156" s="27"/>
      <c r="J156" s="10"/>
      <c r="K156" s="10"/>
    </row>
    <row r="157" spans="1:11">
      <c r="A157" s="27"/>
      <c r="B157" s="27"/>
      <c r="C157" s="27"/>
      <c r="D157" s="27"/>
      <c r="E157" s="27"/>
      <c r="F157" s="27"/>
      <c r="G157" s="27"/>
      <c r="H157" s="27"/>
      <c r="I157" s="27"/>
      <c r="J157" s="10"/>
      <c r="K157" s="10"/>
    </row>
    <row r="158" spans="1:11">
      <c r="A158" s="27"/>
      <c r="B158" s="27"/>
      <c r="C158" s="27"/>
      <c r="D158" s="27"/>
      <c r="E158" s="27"/>
      <c r="F158" s="27"/>
      <c r="G158" s="27"/>
      <c r="H158" s="27"/>
      <c r="I158" s="27"/>
      <c r="J158" s="10"/>
      <c r="K158" s="10"/>
    </row>
    <row r="159" spans="1:11">
      <c r="A159" s="27"/>
      <c r="B159" s="27"/>
      <c r="C159" s="27"/>
      <c r="D159" s="27"/>
      <c r="E159" s="27"/>
      <c r="F159" s="27"/>
      <c r="G159" s="27"/>
      <c r="H159" s="27"/>
      <c r="I159" s="27"/>
      <c r="J159" s="10"/>
      <c r="K159" s="10"/>
    </row>
    <row r="160" spans="1:11">
      <c r="A160" s="27"/>
      <c r="B160" s="27"/>
      <c r="C160" s="27"/>
      <c r="D160" s="27"/>
      <c r="E160" s="27"/>
      <c r="F160" s="27"/>
      <c r="G160" s="27"/>
      <c r="H160" s="27"/>
      <c r="I160" s="27"/>
      <c r="J160" s="10"/>
      <c r="K160" s="10"/>
    </row>
    <row r="161" spans="1:11">
      <c r="A161" s="27"/>
      <c r="B161" s="27"/>
      <c r="C161" s="27"/>
      <c r="D161" s="27"/>
      <c r="E161" s="27"/>
      <c r="F161" s="27"/>
      <c r="G161" s="27"/>
      <c r="H161" s="27"/>
      <c r="I161" s="27"/>
      <c r="J161" s="10"/>
      <c r="K161" s="10"/>
    </row>
    <row r="162" spans="1:11">
      <c r="A162" s="27"/>
      <c r="B162" s="27"/>
      <c r="C162" s="27"/>
      <c r="D162" s="27"/>
      <c r="E162" s="27"/>
      <c r="F162" s="27"/>
      <c r="G162" s="27"/>
      <c r="H162" s="27"/>
      <c r="I162" s="27"/>
      <c r="J162" s="10"/>
      <c r="K162" s="10"/>
    </row>
    <row r="163" spans="1:11">
      <c r="A163" s="27"/>
      <c r="B163" s="27"/>
      <c r="C163" s="27"/>
      <c r="D163" s="27"/>
      <c r="E163" s="27"/>
      <c r="F163" s="27"/>
      <c r="G163" s="27"/>
      <c r="H163" s="27"/>
      <c r="I163" s="27"/>
      <c r="J163" s="10"/>
      <c r="K163" s="10"/>
    </row>
    <row r="164" spans="1:11">
      <c r="A164" s="27"/>
      <c r="B164" s="27"/>
      <c r="C164" s="27"/>
      <c r="D164" s="27"/>
      <c r="E164" s="27"/>
      <c r="F164" s="27"/>
      <c r="G164" s="27"/>
      <c r="H164" s="27"/>
      <c r="I164" s="27"/>
      <c r="J164" s="10"/>
      <c r="K164" s="10"/>
    </row>
    <row r="165" spans="1:11">
      <c r="A165" s="27"/>
      <c r="B165" s="27"/>
      <c r="C165" s="27"/>
      <c r="D165" s="27"/>
      <c r="E165" s="27"/>
      <c r="F165" s="27"/>
      <c r="G165" s="27"/>
      <c r="H165" s="27"/>
      <c r="I165" s="27"/>
      <c r="J165" s="10"/>
      <c r="K165" s="10"/>
    </row>
    <row r="166" spans="1:11">
      <c r="A166" s="27"/>
      <c r="B166" s="27"/>
      <c r="C166" s="27"/>
      <c r="D166" s="27"/>
      <c r="E166" s="27"/>
      <c r="F166" s="27"/>
      <c r="G166" s="27"/>
      <c r="H166" s="27"/>
      <c r="I166" s="27"/>
      <c r="J166" s="10"/>
      <c r="K166" s="10"/>
    </row>
    <row r="167" spans="1:11">
      <c r="A167" s="27"/>
      <c r="B167" s="27"/>
      <c r="C167" s="27"/>
      <c r="D167" s="27"/>
      <c r="E167" s="27"/>
      <c r="F167" s="27"/>
      <c r="G167" s="27"/>
      <c r="H167" s="27"/>
      <c r="I167" s="27"/>
      <c r="J167" s="10"/>
      <c r="K167" s="10"/>
    </row>
    <row r="168" spans="1:11">
      <c r="A168" s="27"/>
      <c r="B168" s="27"/>
      <c r="C168" s="27"/>
      <c r="D168" s="27"/>
      <c r="E168" s="27"/>
      <c r="F168" s="27"/>
      <c r="G168" s="27"/>
      <c r="H168" s="27"/>
      <c r="I168" s="27"/>
      <c r="J168" s="10"/>
      <c r="K168" s="10"/>
    </row>
    <row r="169" spans="1:11">
      <c r="A169" s="27"/>
      <c r="B169" s="27"/>
      <c r="C169" s="27"/>
      <c r="D169" s="27"/>
      <c r="E169" s="27"/>
      <c r="F169" s="27"/>
      <c r="G169" s="27"/>
      <c r="H169" s="27"/>
      <c r="I169" s="27"/>
      <c r="J169" s="10"/>
      <c r="K169" s="10"/>
    </row>
    <row r="170" spans="1:11">
      <c r="A170" s="27"/>
      <c r="B170" s="27"/>
      <c r="C170" s="27"/>
      <c r="D170" s="27"/>
      <c r="E170" s="27"/>
      <c r="F170" s="27"/>
      <c r="G170" s="27"/>
      <c r="H170" s="27"/>
      <c r="I170" s="27"/>
      <c r="J170" s="10"/>
      <c r="K170" s="10"/>
    </row>
    <row r="171" spans="1:11">
      <c r="A171" s="27"/>
      <c r="B171" s="27"/>
      <c r="C171" s="27"/>
      <c r="D171" s="27"/>
      <c r="E171" s="27"/>
      <c r="F171" s="27"/>
      <c r="G171" s="27"/>
      <c r="H171" s="27"/>
      <c r="I171" s="27"/>
      <c r="J171" s="10"/>
      <c r="K171" s="10"/>
    </row>
    <row r="172" spans="1:11">
      <c r="A172" s="27"/>
      <c r="B172" s="27"/>
      <c r="C172" s="27"/>
      <c r="D172" s="27"/>
      <c r="E172" s="27"/>
      <c r="F172" s="27"/>
      <c r="G172" s="27"/>
      <c r="H172" s="27"/>
      <c r="I172" s="27"/>
      <c r="J172" s="10"/>
      <c r="K172" s="10"/>
    </row>
    <row r="173" spans="1:11">
      <c r="A173" s="27"/>
      <c r="B173" s="27"/>
      <c r="C173" s="27"/>
      <c r="D173" s="27"/>
      <c r="E173" s="27"/>
      <c r="F173" s="27"/>
      <c r="G173" s="27"/>
      <c r="H173" s="27"/>
      <c r="I173" s="27"/>
      <c r="J173" s="10"/>
      <c r="K173" s="10"/>
    </row>
    <row r="174" spans="1:11">
      <c r="A174" s="27"/>
      <c r="B174" s="27"/>
      <c r="C174" s="27"/>
      <c r="D174" s="27"/>
      <c r="E174" s="27"/>
      <c r="F174" s="27"/>
      <c r="G174" s="27"/>
      <c r="H174" s="27"/>
      <c r="I174" s="27"/>
      <c r="J174" s="10"/>
      <c r="K174" s="10"/>
    </row>
    <row r="175" spans="1:11">
      <c r="A175" s="27"/>
      <c r="B175" s="27"/>
      <c r="C175" s="27"/>
      <c r="D175" s="27"/>
      <c r="E175" s="27"/>
      <c r="F175" s="27"/>
      <c r="G175" s="27"/>
      <c r="H175" s="27"/>
      <c r="I175" s="27"/>
      <c r="J175" s="10"/>
      <c r="K175" s="10"/>
    </row>
    <row r="176" spans="1:11">
      <c r="A176" s="27"/>
      <c r="B176" s="27"/>
      <c r="C176" s="27"/>
      <c r="D176" s="27"/>
      <c r="E176" s="27"/>
      <c r="F176" s="27"/>
      <c r="G176" s="27"/>
      <c r="H176" s="27"/>
      <c r="I176" s="27"/>
      <c r="J176" s="10"/>
      <c r="K176" s="10"/>
    </row>
    <row r="177" spans="1:11">
      <c r="A177" s="27"/>
      <c r="B177" s="27"/>
      <c r="C177" s="27"/>
      <c r="D177" s="27"/>
      <c r="E177" s="27"/>
      <c r="F177" s="27"/>
      <c r="G177" s="27"/>
      <c r="H177" s="27"/>
      <c r="I177" s="27"/>
      <c r="J177" s="10"/>
      <c r="K177" s="10"/>
    </row>
    <row r="178" spans="1:11">
      <c r="A178" s="27"/>
      <c r="B178" s="27"/>
      <c r="C178" s="27"/>
      <c r="D178" s="27"/>
      <c r="E178" s="27"/>
      <c r="F178" s="27"/>
      <c r="G178" s="27"/>
      <c r="H178" s="27"/>
      <c r="I178" s="27"/>
      <c r="J178" s="10"/>
      <c r="K178" s="10"/>
    </row>
    <row r="179" spans="1:11">
      <c r="A179" s="27"/>
      <c r="B179" s="27"/>
      <c r="C179" s="27"/>
      <c r="D179" s="27"/>
      <c r="E179" s="27"/>
      <c r="F179" s="27"/>
      <c r="G179" s="27"/>
      <c r="H179" s="27"/>
      <c r="I179" s="27"/>
      <c r="J179" s="10"/>
      <c r="K179" s="10"/>
    </row>
    <row r="180" spans="1:11">
      <c r="A180" s="27"/>
      <c r="B180" s="27"/>
      <c r="C180" s="27"/>
      <c r="D180" s="27"/>
      <c r="E180" s="27"/>
      <c r="F180" s="27"/>
      <c r="G180" s="27"/>
      <c r="H180" s="27"/>
      <c r="I180" s="27"/>
      <c r="J180" s="10"/>
      <c r="K180" s="10"/>
    </row>
    <row r="181" spans="1:11">
      <c r="A181" s="27"/>
      <c r="B181" s="27"/>
      <c r="C181" s="27"/>
      <c r="D181" s="27"/>
      <c r="E181" s="27"/>
      <c r="F181" s="27"/>
      <c r="G181" s="27"/>
      <c r="H181" s="27"/>
      <c r="I181" s="27"/>
      <c r="J181" s="10"/>
      <c r="K181" s="10"/>
    </row>
    <row r="182" spans="1:11">
      <c r="A182" s="27"/>
      <c r="B182" s="27"/>
      <c r="C182" s="27"/>
      <c r="D182" s="27"/>
      <c r="E182" s="27"/>
      <c r="F182" s="27"/>
      <c r="G182" s="27"/>
      <c r="H182" s="27"/>
      <c r="I182" s="27"/>
      <c r="J182" s="10"/>
      <c r="K182" s="10"/>
    </row>
    <row r="183" spans="1:11">
      <c r="A183" s="27"/>
      <c r="B183" s="27"/>
      <c r="C183" s="27"/>
      <c r="D183" s="27"/>
      <c r="E183" s="27"/>
      <c r="F183" s="27"/>
      <c r="G183" s="27"/>
      <c r="H183" s="27"/>
      <c r="I183" s="27"/>
      <c r="J183" s="10"/>
      <c r="K183" s="10"/>
    </row>
    <row r="184" spans="1:11">
      <c r="A184" s="27"/>
      <c r="B184" s="27"/>
      <c r="C184" s="27"/>
      <c r="D184" s="27"/>
      <c r="E184" s="27"/>
      <c r="F184" s="27"/>
      <c r="G184" s="27"/>
      <c r="H184" s="27"/>
      <c r="I184" s="27"/>
      <c r="J184" s="10"/>
      <c r="K184" s="10"/>
    </row>
    <row r="185" spans="1:11">
      <c r="A185" s="27"/>
      <c r="B185" s="27"/>
      <c r="C185" s="27"/>
      <c r="D185" s="27"/>
      <c r="E185" s="27"/>
      <c r="F185" s="27"/>
      <c r="G185" s="27"/>
      <c r="H185" s="27"/>
      <c r="I185" s="27"/>
      <c r="J185" s="10"/>
      <c r="K185" s="10"/>
    </row>
    <row r="186" spans="1:11">
      <c r="A186" s="27"/>
      <c r="B186" s="27"/>
      <c r="C186" s="27"/>
      <c r="D186" s="27"/>
      <c r="E186" s="27"/>
      <c r="F186" s="27"/>
      <c r="G186" s="27"/>
      <c r="H186" s="27"/>
      <c r="I186" s="27"/>
      <c r="J186" s="10"/>
      <c r="K186" s="10"/>
    </row>
    <row r="187" spans="1:11">
      <c r="A187" s="27"/>
      <c r="B187" s="27"/>
      <c r="C187" s="27"/>
      <c r="D187" s="27"/>
      <c r="E187" s="27"/>
      <c r="F187" s="27"/>
      <c r="G187" s="27"/>
      <c r="H187" s="27"/>
      <c r="I187" s="27"/>
      <c r="J187" s="10"/>
      <c r="K187" s="10"/>
    </row>
    <row r="188" spans="1:11">
      <c r="A188" s="27"/>
      <c r="B188" s="27"/>
      <c r="C188" s="27"/>
      <c r="D188" s="27"/>
      <c r="E188" s="27"/>
      <c r="F188" s="27"/>
      <c r="G188" s="27"/>
      <c r="H188" s="27"/>
      <c r="I188" s="27"/>
      <c r="J188" s="10"/>
      <c r="K188" s="10"/>
    </row>
    <row r="189" spans="1:11">
      <c r="A189" s="27"/>
      <c r="B189" s="27"/>
      <c r="C189" s="27"/>
      <c r="D189" s="27"/>
      <c r="E189" s="27"/>
      <c r="F189" s="27"/>
      <c r="G189" s="27"/>
      <c r="H189" s="27"/>
      <c r="I189" s="27"/>
      <c r="J189" s="10"/>
      <c r="K189" s="10"/>
    </row>
    <row r="190" spans="1:11">
      <c r="A190" s="27"/>
      <c r="B190" s="27"/>
      <c r="C190" s="27"/>
      <c r="D190" s="27"/>
      <c r="E190" s="27"/>
      <c r="F190" s="27"/>
      <c r="G190" s="27"/>
      <c r="H190" s="27"/>
      <c r="I190" s="27"/>
      <c r="J190" s="10"/>
      <c r="K190" s="10"/>
    </row>
    <row r="191" spans="1:11">
      <c r="A191" s="27"/>
      <c r="B191" s="27"/>
      <c r="C191" s="27"/>
      <c r="D191" s="27"/>
      <c r="E191" s="27"/>
      <c r="I191" s="27"/>
      <c r="J191" s="10"/>
      <c r="K191" s="10"/>
    </row>
    <row r="192" spans="1:11">
      <c r="A192" s="27"/>
      <c r="B192" s="27"/>
      <c r="C192" s="27"/>
      <c r="D192" s="27"/>
      <c r="E192" s="27"/>
      <c r="I192" s="27"/>
      <c r="J192" s="10"/>
      <c r="K192" s="10"/>
    </row>
    <row r="193" spans="1:11">
      <c r="A193" s="27"/>
      <c r="B193" s="27"/>
      <c r="C193" s="27"/>
      <c r="D193" s="27"/>
      <c r="E193" s="27"/>
      <c r="I193" s="27"/>
      <c r="J193" s="10"/>
      <c r="K193" s="10"/>
    </row>
    <row r="194" spans="1:11">
      <c r="A194" s="27"/>
      <c r="B194" s="27"/>
      <c r="C194" s="27"/>
      <c r="D194" s="27"/>
      <c r="E194" s="27"/>
      <c r="I194" s="27"/>
      <c r="J194" s="10"/>
      <c r="K194" s="10"/>
    </row>
    <row r="195" spans="1:11">
      <c r="A195" s="27"/>
      <c r="B195" s="27"/>
      <c r="C195" s="27"/>
      <c r="D195" s="27"/>
      <c r="E195" s="27"/>
      <c r="I195" s="27"/>
      <c r="J195" s="10"/>
      <c r="K195" s="10"/>
    </row>
    <row r="196" spans="1:11">
      <c r="A196" s="27"/>
      <c r="B196" s="27"/>
      <c r="C196" s="27"/>
      <c r="D196" s="27"/>
      <c r="E196" s="27"/>
      <c r="I196" s="27"/>
      <c r="J196" s="10"/>
    </row>
  </sheetData>
  <mergeCells count="1">
    <mergeCell ref="A1:D1"/>
  </mergeCells>
  <hyperlinks>
    <hyperlink ref="F7" r:id="rId1" xr:uid="{14757766-348F-4453-94B2-0DC585841161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5A602-1671-4D27-AEF1-0AA8C35430DE}">
  <sheetPr>
    <tabColor rgb="FFFFFF00"/>
  </sheetPr>
  <dimension ref="A1:T198"/>
  <sheetViews>
    <sheetView zoomScale="90" zoomScaleNormal="90" workbookViewId="0">
      <selection activeCell="E14" sqref="E14"/>
    </sheetView>
  </sheetViews>
  <sheetFormatPr defaultColWidth="9.42578125" defaultRowHeight="15"/>
  <cols>
    <col min="1" max="1" width="5.5703125" style="25" customWidth="1"/>
    <col min="2" max="2" width="29.42578125" style="25" customWidth="1"/>
    <col min="3" max="3" width="15.7109375" style="25" customWidth="1"/>
    <col min="4" max="4" width="10.5703125" style="25" customWidth="1"/>
    <col min="5" max="5" width="65.85546875" style="25" customWidth="1"/>
    <col min="6" max="6" width="48.140625" style="25" customWidth="1"/>
    <col min="7" max="9" width="13.42578125" style="25" customWidth="1"/>
    <col min="10" max="10" width="16.85546875" customWidth="1"/>
    <col min="11" max="11" width="12.85546875" customWidth="1"/>
    <col min="14" max="14" width="12" customWidth="1"/>
    <col min="15" max="15" width="13.140625" customWidth="1"/>
    <col min="16" max="16" width="11.7109375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9">
        <f ca="1">TODAY()</f>
        <v>45806</v>
      </c>
      <c r="B1" s="149"/>
      <c r="C1" s="149"/>
      <c r="D1" s="149"/>
      <c r="E1" s="23" t="s">
        <v>18</v>
      </c>
      <c r="F1" s="24" t="s">
        <v>227</v>
      </c>
      <c r="G1"/>
      <c r="M1" s="26" t="s">
        <v>27</v>
      </c>
      <c r="N1" s="59">
        <f>SUM(P12:P18)</f>
        <v>28012.42</v>
      </c>
      <c r="O1" s="27"/>
      <c r="R1" s="2"/>
    </row>
    <row r="2" spans="1:20" ht="16.350000000000001" customHeight="1">
      <c r="A2" s="22"/>
      <c r="B2" s="22"/>
      <c r="C2" s="22"/>
      <c r="E2"/>
      <c r="G2" s="28"/>
      <c r="M2" s="26" t="s">
        <v>28</v>
      </c>
      <c r="N2" s="60">
        <v>0.45</v>
      </c>
      <c r="O2" s="29">
        <f>SUM(N1/(1-N2))</f>
        <v>50931.67</v>
      </c>
      <c r="R2" s="73"/>
    </row>
    <row r="3" spans="1:20" s="31" customFormat="1" ht="25.15" customHeight="1" thickBot="1">
      <c r="A3" s="30" t="s">
        <v>52</v>
      </c>
      <c r="B3" s="30"/>
      <c r="C3" s="30"/>
      <c r="D3" s="23"/>
      <c r="E3" s="23" t="s">
        <v>1</v>
      </c>
      <c r="F3" s="24" t="s">
        <v>207</v>
      </c>
      <c r="G3" s="30"/>
      <c r="H3" s="23"/>
      <c r="I3" s="23"/>
      <c r="M3" s="26" t="s">
        <v>24</v>
      </c>
      <c r="N3" s="60">
        <v>9.5000000000000001E-2</v>
      </c>
      <c r="O3" s="32">
        <f>SUM(O2*N3)</f>
        <v>4838.51</v>
      </c>
    </row>
    <row r="4" spans="1:20" s="31" customFormat="1" ht="25.15" customHeight="1" thickTop="1">
      <c r="A4" s="30" t="s">
        <v>19</v>
      </c>
      <c r="B4" s="23"/>
      <c r="C4" s="23"/>
      <c r="D4" s="23"/>
      <c r="E4" s="23"/>
      <c r="F4" s="24" t="s">
        <v>196</v>
      </c>
      <c r="G4" s="30"/>
      <c r="H4" s="23"/>
      <c r="I4" s="23"/>
      <c r="M4" s="27"/>
      <c r="N4" s="27"/>
      <c r="O4" s="33">
        <f>SUM(O2:O3)</f>
        <v>55770.18</v>
      </c>
    </row>
    <row r="5" spans="1:20" s="31" customFormat="1" ht="25.15" customHeight="1">
      <c r="A5" s="30" t="s">
        <v>20</v>
      </c>
      <c r="B5" s="23"/>
      <c r="C5" s="23"/>
      <c r="D5" s="23"/>
      <c r="E5" s="23" t="s">
        <v>3</v>
      </c>
      <c r="F5" s="30" t="s">
        <v>175</v>
      </c>
      <c r="G5" s="30"/>
      <c r="H5" s="23"/>
      <c r="I5" s="23"/>
    </row>
    <row r="6" spans="1:20" s="31" customFormat="1" ht="25.15" customHeight="1">
      <c r="A6" s="23"/>
      <c r="B6" s="23"/>
      <c r="C6" s="23"/>
      <c r="D6" s="23"/>
      <c r="E6" s="23"/>
      <c r="F6" s="31" t="s">
        <v>177</v>
      </c>
      <c r="G6" s="23"/>
      <c r="H6" s="23"/>
      <c r="I6" s="23"/>
    </row>
    <row r="7" spans="1:20" s="31" customFormat="1" ht="25.15" customHeight="1">
      <c r="A7" s="23"/>
      <c r="B7" s="23"/>
      <c r="C7" s="23"/>
      <c r="D7" s="23"/>
      <c r="E7" s="23"/>
      <c r="F7" s="102" t="s">
        <v>178</v>
      </c>
      <c r="G7" s="23"/>
      <c r="H7" s="23"/>
      <c r="I7" s="23"/>
      <c r="P7" s="74" t="s">
        <v>46</v>
      </c>
      <c r="Q7" s="73">
        <f>SUM(H12:H25)</f>
        <v>117103.06</v>
      </c>
    </row>
    <row r="8" spans="1:20" ht="18" customHeight="1" thickBot="1">
      <c r="A8" s="34"/>
      <c r="D8" s="35"/>
      <c r="F8" s="34"/>
      <c r="G8" s="36"/>
    </row>
    <row r="9" spans="1:20" ht="30" customHeight="1">
      <c r="A9" s="37"/>
      <c r="B9" s="37"/>
      <c r="C9" s="37"/>
      <c r="D9" s="28"/>
      <c r="E9" s="28"/>
      <c r="Q9" s="75" t="s">
        <v>47</v>
      </c>
      <c r="R9" s="76"/>
      <c r="S9" s="76"/>
      <c r="T9" s="77"/>
    </row>
    <row r="10" spans="1:20" s="42" customFormat="1" ht="14.45" customHeight="1">
      <c r="A10" s="38"/>
      <c r="B10" s="38"/>
      <c r="C10" s="38"/>
      <c r="D10" s="38"/>
      <c r="E10" s="38"/>
      <c r="F10" s="38" t="s">
        <v>29</v>
      </c>
      <c r="G10" s="39" t="s">
        <v>30</v>
      </c>
      <c r="H10" s="39" t="s">
        <v>31</v>
      </c>
      <c r="I10" s="96" t="s">
        <v>32</v>
      </c>
      <c r="J10" s="39" t="s">
        <v>30</v>
      </c>
      <c r="K10" s="40"/>
      <c r="L10"/>
      <c r="M10" s="41">
        <v>0.59</v>
      </c>
      <c r="N10" s="41">
        <v>0.65</v>
      </c>
      <c r="Q10" s="78"/>
      <c r="R10" s="46" t="s">
        <v>43</v>
      </c>
      <c r="S10" s="46" t="s">
        <v>44</v>
      </c>
      <c r="T10" s="79" t="s">
        <v>45</v>
      </c>
    </row>
    <row r="11" spans="1:20" s="42" customFormat="1" ht="24.95" customHeight="1" thickBot="1">
      <c r="A11" s="85" t="s">
        <v>0</v>
      </c>
      <c r="B11" s="85" t="s">
        <v>50</v>
      </c>
      <c r="C11" s="85" t="s">
        <v>39</v>
      </c>
      <c r="D11" s="86" t="s">
        <v>40</v>
      </c>
      <c r="E11" s="86" t="s">
        <v>33</v>
      </c>
      <c r="F11" s="85" t="s">
        <v>34</v>
      </c>
      <c r="G11" s="85" t="s">
        <v>5</v>
      </c>
      <c r="H11" s="85" t="s">
        <v>6</v>
      </c>
      <c r="I11" s="97">
        <v>9.7500000000000003E-2</v>
      </c>
      <c r="J11" s="85" t="s">
        <v>6</v>
      </c>
      <c r="K11" s="40"/>
      <c r="L11" t="s">
        <v>26</v>
      </c>
      <c r="M11" t="s">
        <v>25</v>
      </c>
      <c r="P11" s="42" t="s">
        <v>42</v>
      </c>
      <c r="Q11" s="80"/>
      <c r="R11" s="81">
        <f>SUM(P12:P25)</f>
        <v>57196.42</v>
      </c>
      <c r="S11" s="81">
        <f>SUM(Q7-R11)</f>
        <v>59906.64</v>
      </c>
      <c r="T11" s="84">
        <f>SUM(Q7-R11)/Q7</f>
        <v>0.51</v>
      </c>
    </row>
    <row r="12" spans="1:20" s="46" customFormat="1" ht="30" customHeight="1" thickTop="1">
      <c r="A12" s="57">
        <v>150</v>
      </c>
      <c r="B12" s="57" t="s">
        <v>191</v>
      </c>
      <c r="C12" s="57">
        <v>88.5</v>
      </c>
      <c r="D12" s="57">
        <v>89</v>
      </c>
      <c r="E12" s="127" t="s">
        <v>192</v>
      </c>
      <c r="F12" s="127" t="s">
        <v>216</v>
      </c>
      <c r="G12" s="82">
        <v>358.27</v>
      </c>
      <c r="H12" s="82">
        <f t="shared" ref="H12:H20" si="0">G12*A12</f>
        <v>53740.5</v>
      </c>
      <c r="I12" s="82">
        <f t="shared" ref="I12:I17" si="1">SUM(H12*$I$11)</f>
        <v>5239.7</v>
      </c>
      <c r="J12" s="82">
        <f t="shared" ref="J12" si="2">SUM(H12:I12)</f>
        <v>58980.2</v>
      </c>
      <c r="K12" s="44"/>
      <c r="L12" s="45">
        <v>150.63999999999999</v>
      </c>
      <c r="M12" s="61">
        <f t="shared" ref="M12:M14" si="3">SUM(L12/(1-$M$10))</f>
        <v>367.41</v>
      </c>
      <c r="P12" s="65">
        <f t="shared" ref="P12:P18" si="4">L12*A12</f>
        <v>22596</v>
      </c>
      <c r="R12" s="83">
        <f t="shared" ref="R12:R18" si="5">SUM(((C12*D12)/144)*A12)</f>
        <v>8204.69</v>
      </c>
      <c r="S12" s="46" t="s">
        <v>48</v>
      </c>
    </row>
    <row r="13" spans="1:20" s="46" customFormat="1" ht="30" customHeight="1">
      <c r="A13" s="57">
        <v>2</v>
      </c>
      <c r="B13" s="57" t="s">
        <v>219</v>
      </c>
      <c r="C13" s="57">
        <v>88.5</v>
      </c>
      <c r="D13" s="57">
        <v>89</v>
      </c>
      <c r="E13" s="127" t="s">
        <v>192</v>
      </c>
      <c r="F13" s="127" t="s">
        <v>216</v>
      </c>
      <c r="G13" s="82">
        <v>358.27</v>
      </c>
      <c r="H13" s="82">
        <f t="shared" ref="H13" si="6">G13*A13</f>
        <v>716.54</v>
      </c>
      <c r="I13" s="82">
        <f t="shared" si="1"/>
        <v>69.86</v>
      </c>
      <c r="J13" s="82">
        <f t="shared" ref="J13:J17" si="7">SUM(H13:I13)</f>
        <v>786.4</v>
      </c>
      <c r="K13" s="44"/>
      <c r="L13" s="45">
        <v>150.63999999999999</v>
      </c>
      <c r="M13" s="61">
        <f t="shared" si="3"/>
        <v>367.41</v>
      </c>
      <c r="P13" s="65">
        <f t="shared" ref="P13" si="8">L13*A13</f>
        <v>301.27999999999997</v>
      </c>
      <c r="R13" s="83">
        <f t="shared" ref="R13" si="9">SUM(((C13*D13)/144)*A13)</f>
        <v>109.4</v>
      </c>
      <c r="S13" s="46" t="s">
        <v>48</v>
      </c>
    </row>
    <row r="14" spans="1:20" s="46" customFormat="1" ht="30" customHeight="1">
      <c r="A14" s="57">
        <v>1</v>
      </c>
      <c r="B14" s="125" t="s">
        <v>217</v>
      </c>
      <c r="C14" s="57">
        <v>43.5</v>
      </c>
      <c r="D14" s="57">
        <v>89</v>
      </c>
      <c r="E14" s="127" t="s">
        <v>192</v>
      </c>
      <c r="F14" s="127" t="s">
        <v>216</v>
      </c>
      <c r="G14" s="82">
        <f t="shared" ref="G13:G15" si="10">M14</f>
        <v>226.15</v>
      </c>
      <c r="H14" s="82">
        <f t="shared" si="0"/>
        <v>226.15</v>
      </c>
      <c r="I14" s="82">
        <f t="shared" si="1"/>
        <v>22.05</v>
      </c>
      <c r="J14" s="82">
        <f t="shared" si="7"/>
        <v>248.2</v>
      </c>
      <c r="K14" s="44"/>
      <c r="L14" s="45">
        <v>92.72</v>
      </c>
      <c r="M14" s="61">
        <f t="shared" si="3"/>
        <v>226.15</v>
      </c>
      <c r="P14" s="65">
        <f t="shared" si="4"/>
        <v>92.72</v>
      </c>
      <c r="R14" s="83">
        <f t="shared" si="5"/>
        <v>26.89</v>
      </c>
      <c r="S14" s="46" t="s">
        <v>48</v>
      </c>
    </row>
    <row r="15" spans="1:20" s="46" customFormat="1" ht="30" customHeight="1">
      <c r="A15" s="57">
        <v>1</v>
      </c>
      <c r="B15" s="125" t="s">
        <v>218</v>
      </c>
      <c r="C15" s="57">
        <v>43.5</v>
      </c>
      <c r="D15" s="57">
        <v>89</v>
      </c>
      <c r="E15" s="127" t="s">
        <v>192</v>
      </c>
      <c r="F15" s="127" t="s">
        <v>216</v>
      </c>
      <c r="G15" s="82">
        <f t="shared" si="10"/>
        <v>226.15</v>
      </c>
      <c r="H15" s="82">
        <f t="shared" ref="H15" si="11">G15*A15</f>
        <v>226.15</v>
      </c>
      <c r="I15" s="82">
        <f t="shared" si="1"/>
        <v>22.05</v>
      </c>
      <c r="J15" s="82">
        <f t="shared" si="7"/>
        <v>248.2</v>
      </c>
      <c r="K15" s="44"/>
      <c r="L15" s="45">
        <v>92.72</v>
      </c>
      <c r="M15" s="61">
        <f t="shared" ref="M15" si="12">SUM(L15/(1-$M$10))</f>
        <v>226.15</v>
      </c>
      <c r="P15" s="65">
        <f t="shared" ref="P15" si="13">L15*A15</f>
        <v>92.72</v>
      </c>
      <c r="R15" s="83">
        <f t="shared" ref="R15" si="14">SUM(((C15*D15)/144)*A15)</f>
        <v>26.89</v>
      </c>
      <c r="S15" s="46" t="s">
        <v>48</v>
      </c>
    </row>
    <row r="16" spans="1:20" s="46" customFormat="1" ht="30" customHeight="1">
      <c r="A16" s="57">
        <v>6</v>
      </c>
      <c r="B16" s="125" t="s">
        <v>193</v>
      </c>
      <c r="C16" s="57">
        <v>90</v>
      </c>
      <c r="D16" s="57">
        <v>90</v>
      </c>
      <c r="E16" s="127" t="s">
        <v>221</v>
      </c>
      <c r="F16" s="127" t="s">
        <v>220</v>
      </c>
      <c r="G16" s="82">
        <f t="shared" ref="G16:G17" si="15">ROUNDUP(M16,2)</f>
        <v>1656.29</v>
      </c>
      <c r="H16" s="82">
        <f t="shared" si="0"/>
        <v>9937.74</v>
      </c>
      <c r="I16" s="82">
        <f t="shared" si="1"/>
        <v>968.93</v>
      </c>
      <c r="J16" s="82">
        <f t="shared" si="7"/>
        <v>10906.67</v>
      </c>
      <c r="K16" s="44"/>
      <c r="L16" s="45">
        <v>579.70000000000005</v>
      </c>
      <c r="M16" s="61">
        <f>SUM(L16/(1-$N$10))</f>
        <v>1656.29</v>
      </c>
      <c r="P16" s="65">
        <f t="shared" si="4"/>
        <v>3478.2</v>
      </c>
      <c r="R16" s="83">
        <f t="shared" si="5"/>
        <v>337.5</v>
      </c>
      <c r="S16" s="46" t="s">
        <v>48</v>
      </c>
    </row>
    <row r="17" spans="1:19" s="46" customFormat="1" ht="39.950000000000003" customHeight="1">
      <c r="A17" s="56">
        <v>1</v>
      </c>
      <c r="B17" s="56"/>
      <c r="C17" s="56"/>
      <c r="D17" s="56"/>
      <c r="E17" s="64" t="s">
        <v>222</v>
      </c>
      <c r="F17" s="64"/>
      <c r="G17" s="69">
        <f t="shared" si="15"/>
        <v>4147.1400000000003</v>
      </c>
      <c r="H17" s="69">
        <f t="shared" si="0"/>
        <v>4147.1400000000003</v>
      </c>
      <c r="I17" s="82">
        <f t="shared" si="1"/>
        <v>404.35</v>
      </c>
      <c r="J17" s="82">
        <f t="shared" si="7"/>
        <v>4551.49</v>
      </c>
      <c r="K17" s="44"/>
      <c r="L17" s="45">
        <v>1451.5</v>
      </c>
      <c r="M17" s="61">
        <f>SUM(L17/(1-$N$10))</f>
        <v>4147.1400000000003</v>
      </c>
      <c r="O17" s="63"/>
      <c r="P17" s="65">
        <f t="shared" si="4"/>
        <v>1451.5</v>
      </c>
      <c r="R17" s="83">
        <f t="shared" si="5"/>
        <v>0</v>
      </c>
    </row>
    <row r="18" spans="1:19" s="46" customFormat="1" ht="30" customHeight="1" thickBot="1">
      <c r="A18" s="131"/>
      <c r="B18" s="131"/>
      <c r="C18" s="131"/>
      <c r="D18" s="131"/>
      <c r="E18" s="132"/>
      <c r="F18" s="132"/>
      <c r="G18" s="133"/>
      <c r="H18" s="133"/>
      <c r="I18" s="133"/>
      <c r="J18" s="133"/>
      <c r="K18" s="44"/>
      <c r="L18" s="45"/>
      <c r="M18" s="61"/>
      <c r="O18" s="63"/>
      <c r="P18" s="65">
        <f t="shared" si="4"/>
        <v>0</v>
      </c>
      <c r="R18" s="83">
        <f t="shared" si="5"/>
        <v>0</v>
      </c>
    </row>
    <row r="19" spans="1:19" s="46" customFormat="1" ht="30" customHeight="1">
      <c r="A19" s="57">
        <v>6</v>
      </c>
      <c r="B19" s="122"/>
      <c r="C19" s="122"/>
      <c r="D19" s="122"/>
      <c r="E19" s="43" t="s">
        <v>223</v>
      </c>
      <c r="F19" s="43"/>
      <c r="G19" s="82">
        <v>250</v>
      </c>
      <c r="H19" s="123">
        <f t="shared" si="0"/>
        <v>1500</v>
      </c>
      <c r="I19" s="82"/>
      <c r="J19" s="82">
        <f t="shared" ref="J19" si="16">SUM(H19:I19)</f>
        <v>1500</v>
      </c>
      <c r="K19" s="44"/>
      <c r="L19" s="45">
        <v>100</v>
      </c>
      <c r="M19" s="61">
        <f>SUM(L19/(1-$N$19))</f>
        <v>133.33000000000001</v>
      </c>
      <c r="N19" s="41">
        <v>0.25</v>
      </c>
      <c r="O19" s="62"/>
      <c r="P19" s="65">
        <f>L19*A19</f>
        <v>600</v>
      </c>
      <c r="Q19" s="72"/>
      <c r="R19" s="91" t="s">
        <v>56</v>
      </c>
    </row>
    <row r="20" spans="1:19" s="46" customFormat="1" ht="30" customHeight="1">
      <c r="A20" s="141">
        <v>152</v>
      </c>
      <c r="B20" s="122"/>
      <c r="C20" s="122"/>
      <c r="D20" s="122"/>
      <c r="E20" s="43" t="s">
        <v>195</v>
      </c>
      <c r="F20" s="43"/>
      <c r="G20" s="82">
        <v>80</v>
      </c>
      <c r="H20" s="123">
        <f t="shared" si="0"/>
        <v>12160</v>
      </c>
      <c r="I20" s="82"/>
      <c r="J20" s="82">
        <f t="shared" ref="J20" si="17">SUM(H20:I20)</f>
        <v>12160</v>
      </c>
      <c r="K20" s="44"/>
      <c r="L20" s="45">
        <v>35</v>
      </c>
      <c r="M20" s="61">
        <f>SUM(L20/(1-$N$19))</f>
        <v>46.67</v>
      </c>
      <c r="N20" s="41">
        <v>0.25</v>
      </c>
      <c r="O20" s="62"/>
      <c r="P20" s="65">
        <f>L20*A20</f>
        <v>5320</v>
      </c>
      <c r="Q20" s="72"/>
      <c r="R20" s="91" t="s">
        <v>56</v>
      </c>
    </row>
    <row r="21" spans="1:19" s="46" customFormat="1" ht="30" customHeight="1">
      <c r="A21" s="56">
        <v>1</v>
      </c>
      <c r="B21" s="68"/>
      <c r="C21" s="68"/>
      <c r="D21" s="68"/>
      <c r="E21" s="64" t="s">
        <v>35</v>
      </c>
      <c r="F21" s="64"/>
      <c r="G21" s="82">
        <v>675</v>
      </c>
      <c r="H21" s="70">
        <f>SUM(G21*A21)</f>
        <v>675</v>
      </c>
      <c r="I21" s="69"/>
      <c r="J21" s="71">
        <f>SUM(H21:I21)</f>
        <v>675</v>
      </c>
      <c r="K21" s="44"/>
      <c r="L21" s="45">
        <v>400</v>
      </c>
      <c r="M21" s="61">
        <f>SUM(L21/(1-$N$19))</f>
        <v>533.33000000000004</v>
      </c>
      <c r="P21" s="65">
        <f t="shared" ref="P21:P25" si="18">L21*A21</f>
        <v>400</v>
      </c>
      <c r="R21" s="91" t="s">
        <v>57</v>
      </c>
    </row>
    <row r="22" spans="1:19" s="46" customFormat="1" ht="30" customHeight="1">
      <c r="A22" s="56">
        <v>1</v>
      </c>
      <c r="B22" s="68"/>
      <c r="C22" s="68"/>
      <c r="D22" s="68"/>
      <c r="E22" s="64" t="s">
        <v>224</v>
      </c>
      <c r="F22" s="64"/>
      <c r="G22" s="82">
        <v>1250</v>
      </c>
      <c r="H22" s="70">
        <f>SUM(G22*A22)</f>
        <v>1250</v>
      </c>
      <c r="I22" s="69"/>
      <c r="J22" s="71">
        <f>SUM(H22:I22)</f>
        <v>1250</v>
      </c>
      <c r="K22" s="44"/>
      <c r="L22" s="45">
        <v>500</v>
      </c>
      <c r="M22" s="61">
        <f>SUM(L22/(1-$N$19))</f>
        <v>666.67</v>
      </c>
      <c r="P22" s="65">
        <f t="shared" si="18"/>
        <v>500</v>
      </c>
      <c r="R22" s="91" t="s">
        <v>57</v>
      </c>
    </row>
    <row r="23" spans="1:19" s="46" customFormat="1" ht="30" customHeight="1">
      <c r="A23" s="68">
        <v>1</v>
      </c>
      <c r="B23" s="68"/>
      <c r="C23" s="68"/>
      <c r="D23" s="68"/>
      <c r="E23" s="64" t="s">
        <v>181</v>
      </c>
      <c r="F23" s="64" t="s">
        <v>226</v>
      </c>
      <c r="G23" s="82">
        <v>6950</v>
      </c>
      <c r="H23" s="70">
        <f>SUM(G23*A23)</f>
        <v>6950</v>
      </c>
      <c r="I23" s="69"/>
      <c r="J23" s="71">
        <f>SUM(H23:I23)</f>
        <v>6950</v>
      </c>
      <c r="K23" s="44"/>
      <c r="L23" s="45">
        <f>((0.7*720)+(50*10)+(200)+(60))*4</f>
        <v>5056</v>
      </c>
      <c r="M23" s="61">
        <f t="shared" ref="M23:M25" si="19">SUM(L23/(1-$N$19))</f>
        <v>6741.33</v>
      </c>
      <c r="O23" s="47"/>
      <c r="P23" s="65">
        <f t="shared" si="18"/>
        <v>5056</v>
      </c>
      <c r="Q23" s="48"/>
      <c r="R23" s="63" t="s">
        <v>54</v>
      </c>
    </row>
    <row r="24" spans="1:19" s="46" customFormat="1" ht="30" customHeight="1">
      <c r="A24" s="68">
        <v>1</v>
      </c>
      <c r="B24" s="68"/>
      <c r="C24" s="68"/>
      <c r="D24" s="68"/>
      <c r="E24" s="64" t="s">
        <v>55</v>
      </c>
      <c r="F24" s="64" t="s">
        <v>225</v>
      </c>
      <c r="G24" s="82">
        <v>19850</v>
      </c>
      <c r="H24" s="70">
        <f>SUM(G24*A24)</f>
        <v>19850</v>
      </c>
      <c r="I24" s="69"/>
      <c r="J24" s="71">
        <f>SUM(H24:I24)</f>
        <v>19850</v>
      </c>
      <c r="K24" s="44"/>
      <c r="L24" s="45">
        <f>((0.7*720)+(50*10)+(200*4)+(60*4))*7</f>
        <v>14308</v>
      </c>
      <c r="M24" s="61">
        <f t="shared" si="19"/>
        <v>19077.330000000002</v>
      </c>
      <c r="O24" s="47"/>
      <c r="P24" s="65">
        <f t="shared" si="18"/>
        <v>14308</v>
      </c>
      <c r="Q24" s="48"/>
      <c r="R24" s="63" t="s">
        <v>54</v>
      </c>
    </row>
    <row r="25" spans="1:19" s="46" customFormat="1" ht="30" customHeight="1" thickBot="1">
      <c r="A25" s="66">
        <v>1</v>
      </c>
      <c r="B25" s="66"/>
      <c r="C25" s="66"/>
      <c r="D25" s="66"/>
      <c r="E25" s="67" t="s">
        <v>41</v>
      </c>
      <c r="F25" s="67"/>
      <c r="G25" s="92">
        <v>5723.84</v>
      </c>
      <c r="H25" s="82">
        <f t="shared" ref="H25" si="20">G25*A25</f>
        <v>5723.84</v>
      </c>
      <c r="I25" s="69"/>
      <c r="J25" s="58">
        <f>SUM(H25:I25)</f>
        <v>5723.84</v>
      </c>
      <c r="K25" s="44"/>
      <c r="L25" s="45">
        <v>3000</v>
      </c>
      <c r="M25" s="61">
        <f t="shared" si="19"/>
        <v>4000</v>
      </c>
      <c r="O25" s="47"/>
      <c r="P25" s="65">
        <f t="shared" si="18"/>
        <v>3000</v>
      </c>
      <c r="Q25" s="48"/>
      <c r="R25" s="63" t="s">
        <v>54</v>
      </c>
    </row>
    <row r="26" spans="1:19" ht="40.15" customHeight="1" thickTop="1">
      <c r="A26" s="49"/>
      <c r="B26" s="50"/>
      <c r="C26" s="50"/>
      <c r="D26" s="50"/>
      <c r="E26" s="50"/>
      <c r="F26" s="50"/>
      <c r="G26" s="90"/>
      <c r="H26" s="50"/>
      <c r="I26" s="51">
        <f>SUM(I12:I25)</f>
        <v>6726.94</v>
      </c>
      <c r="J26" s="52">
        <f>SUM(J12:J25)</f>
        <v>123830</v>
      </c>
      <c r="K26" s="10"/>
      <c r="L26" s="46"/>
      <c r="M26" s="46"/>
      <c r="N26" s="46"/>
      <c r="O26" s="47"/>
      <c r="P26" s="46"/>
      <c r="Q26" s="46"/>
      <c r="R26" s="46"/>
      <c r="S26" s="46"/>
    </row>
    <row r="27" spans="1:19" s="46" customFormat="1" ht="24.95" customHeight="1">
      <c r="A27" s="27"/>
      <c r="B27" s="27"/>
      <c r="C27" s="27"/>
      <c r="D27" s="27"/>
      <c r="E27" s="27"/>
      <c r="F27" s="27"/>
      <c r="G27" s="27"/>
      <c r="H27" s="27"/>
      <c r="I27" s="29"/>
      <c r="J27" s="44"/>
      <c r="K27" s="27"/>
    </row>
    <row r="28" spans="1:19" s="46" customFormat="1" ht="24.95" customHeight="1">
      <c r="A28" s="35"/>
      <c r="B28"/>
      <c r="C28"/>
      <c r="D28"/>
      <c r="E28" s="27"/>
      <c r="F28"/>
      <c r="G28"/>
      <c r="H28"/>
      <c r="I28" s="29"/>
      <c r="J28" s="44"/>
      <c r="K28" s="27"/>
    </row>
    <row r="29" spans="1:19" s="46" customFormat="1" ht="24.95" customHeight="1">
      <c r="A29" s="93" t="s">
        <v>58</v>
      </c>
      <c r="E29" s="27"/>
      <c r="I29" s="29"/>
      <c r="J29" s="44"/>
      <c r="K29" s="27"/>
    </row>
    <row r="30" spans="1:19" s="46" customFormat="1" ht="24.95" customHeight="1">
      <c r="A30" s="93" t="s">
        <v>59</v>
      </c>
      <c r="E30" s="27"/>
      <c r="I30" s="29"/>
      <c r="J30" s="44"/>
      <c r="K30" s="53"/>
    </row>
    <row r="31" spans="1:19" ht="24.95" customHeight="1">
      <c r="A31" s="98" t="s">
        <v>60</v>
      </c>
      <c r="B31" s="99"/>
      <c r="C31" s="99"/>
      <c r="D31" s="99"/>
      <c r="E31" s="100"/>
      <c r="F31" s="99"/>
      <c r="G31" s="46"/>
      <c r="H31" s="46"/>
      <c r="I31" s="29"/>
      <c r="J31" s="44"/>
      <c r="K31" s="10"/>
    </row>
    <row r="32" spans="1:19" ht="24.95" customHeight="1">
      <c r="A32" s="27"/>
      <c r="B32" s="46"/>
      <c r="C32" s="46"/>
      <c r="D32" s="46"/>
      <c r="E32" s="27"/>
      <c r="F32" s="46"/>
      <c r="G32" s="46"/>
      <c r="H32" s="46"/>
      <c r="I32" s="29"/>
      <c r="J32" s="44"/>
      <c r="K32" s="10"/>
    </row>
    <row r="33" spans="1:11" ht="24.95" customHeight="1">
      <c r="A33" s="27"/>
      <c r="B33" s="27"/>
      <c r="C33" s="27"/>
      <c r="D33" s="27"/>
      <c r="E33" s="27"/>
      <c r="F33"/>
      <c r="G33"/>
      <c r="H33"/>
      <c r="I33" s="29"/>
      <c r="J33" s="44"/>
      <c r="K33" s="10"/>
    </row>
    <row r="34" spans="1:11" s="46" customFormat="1" ht="24.95" customHeight="1">
      <c r="A34" s="27"/>
      <c r="B34" s="27"/>
      <c r="C34" s="27"/>
      <c r="D34" s="27"/>
      <c r="E34" s="27"/>
      <c r="F34" s="27"/>
      <c r="G34" s="27"/>
      <c r="H34" s="27"/>
      <c r="I34" s="29"/>
      <c r="J34" s="44"/>
      <c r="K34" s="27"/>
    </row>
    <row r="35" spans="1:11" s="46" customFormat="1" ht="24.95" customHeight="1">
      <c r="A35" s="27"/>
      <c r="B35" s="27"/>
      <c r="C35" s="27"/>
      <c r="D35" s="27"/>
      <c r="E35" s="27"/>
      <c r="F35" s="27"/>
      <c r="G35" s="27"/>
      <c r="H35" s="27"/>
      <c r="I35" s="29"/>
      <c r="J35" s="44"/>
      <c r="K35" s="27"/>
    </row>
    <row r="36" spans="1:11" ht="24.95" customHeight="1">
      <c r="A36" s="27"/>
      <c r="B36" s="27"/>
      <c r="C36" s="27"/>
      <c r="D36" s="27"/>
      <c r="E36" s="27"/>
      <c r="F36" s="27"/>
      <c r="G36" s="27"/>
      <c r="H36" s="27"/>
      <c r="I36" s="29"/>
      <c r="J36" s="44"/>
      <c r="K36" s="10"/>
    </row>
    <row r="37" spans="1:11" ht="24.95" customHeight="1">
      <c r="A37" s="27"/>
      <c r="B37" s="27"/>
      <c r="C37" s="27"/>
      <c r="D37" s="27"/>
      <c r="E37" s="27"/>
      <c r="F37" s="27"/>
      <c r="G37" s="27"/>
      <c r="H37" s="27"/>
      <c r="I37" s="29"/>
      <c r="J37" s="44"/>
      <c r="K37" s="10"/>
    </row>
    <row r="38" spans="1:11" s="46" customFormat="1" ht="24.95" customHeight="1">
      <c r="A38" s="36"/>
      <c r="B38" s="36"/>
      <c r="C38" s="36"/>
      <c r="D38" s="27"/>
      <c r="E38" s="27"/>
      <c r="F38" s="27"/>
      <c r="G38" s="27"/>
      <c r="H38" s="27"/>
      <c r="I38" s="29"/>
      <c r="J38" s="44"/>
      <c r="K38" s="53"/>
    </row>
    <row r="39" spans="1:11" ht="24.95" customHeight="1">
      <c r="A39" s="27"/>
      <c r="B39" s="27"/>
      <c r="C39" s="27"/>
      <c r="D39" s="27"/>
      <c r="E39" s="27"/>
      <c r="F39" s="27"/>
      <c r="G39" s="27"/>
      <c r="H39" s="27"/>
      <c r="I39" s="29"/>
      <c r="J39" s="44"/>
      <c r="K39" s="10"/>
    </row>
    <row r="40" spans="1:11" ht="24.95" customHeight="1">
      <c r="A40" s="27"/>
      <c r="B40" s="27"/>
      <c r="C40" s="27"/>
      <c r="D40" s="27"/>
      <c r="E40" s="27"/>
      <c r="F40" s="27"/>
      <c r="G40" s="27"/>
      <c r="H40" s="27"/>
      <c r="I40" s="29"/>
      <c r="J40" s="44"/>
      <c r="K40" s="10"/>
    </row>
    <row r="41" spans="1:11" ht="24.95" customHeight="1">
      <c r="A41" s="27"/>
      <c r="B41" s="27"/>
      <c r="C41" s="27"/>
      <c r="D41" s="27"/>
      <c r="E41" s="27"/>
      <c r="F41" s="27"/>
      <c r="G41" s="27"/>
      <c r="H41" s="27"/>
      <c r="I41" s="29"/>
      <c r="J41" s="44"/>
      <c r="K41" s="10"/>
    </row>
    <row r="42" spans="1:11" s="46" customFormat="1" ht="24.95" customHeight="1">
      <c r="A42" s="27"/>
      <c r="B42" s="27"/>
      <c r="C42" s="27"/>
      <c r="D42" s="27"/>
      <c r="E42" s="27"/>
      <c r="F42" s="27"/>
      <c r="G42" s="27"/>
      <c r="H42" s="27"/>
      <c r="I42" s="29"/>
      <c r="J42" s="44"/>
      <c r="K42" s="27"/>
    </row>
    <row r="43" spans="1:11" s="46" customFormat="1" ht="24.95" customHeight="1">
      <c r="A43" s="27"/>
      <c r="B43" s="27"/>
      <c r="C43" s="27"/>
      <c r="D43" s="27"/>
      <c r="E43" s="27"/>
      <c r="F43" s="27"/>
      <c r="G43" s="27"/>
      <c r="H43" s="27"/>
      <c r="I43" s="29"/>
      <c r="J43" s="44"/>
      <c r="K43" s="27"/>
    </row>
    <row r="44" spans="1:11" s="46" customFormat="1" ht="24.95" customHeight="1">
      <c r="A44" s="27"/>
      <c r="B44" s="27"/>
      <c r="C44" s="27"/>
      <c r="D44" s="27"/>
      <c r="E44" s="27"/>
      <c r="F44" s="27"/>
      <c r="G44" s="27"/>
      <c r="H44" s="27"/>
      <c r="I44" s="29"/>
      <c r="J44" s="44"/>
      <c r="K44" s="53"/>
    </row>
    <row r="45" spans="1:11" ht="24.95" customHeight="1">
      <c r="A45" s="27"/>
      <c r="B45" s="27"/>
      <c r="C45" s="27"/>
      <c r="D45" s="27"/>
      <c r="E45" s="27"/>
      <c r="F45" s="27"/>
      <c r="G45" s="27"/>
      <c r="H45" s="27"/>
      <c r="I45" s="29"/>
      <c r="J45" s="44"/>
      <c r="K45" s="10"/>
    </row>
    <row r="46" spans="1:11" ht="24.95" customHeight="1">
      <c r="A46" s="27"/>
      <c r="B46" s="27"/>
      <c r="C46" s="27"/>
      <c r="D46" s="27"/>
      <c r="E46" s="27"/>
      <c r="F46" s="27"/>
      <c r="G46" s="27"/>
      <c r="H46" s="27"/>
      <c r="I46" s="29"/>
      <c r="J46" s="44"/>
      <c r="K46" s="10"/>
    </row>
    <row r="47" spans="1:11" ht="24.95" customHeight="1">
      <c r="A47" s="27"/>
      <c r="B47" s="27"/>
      <c r="C47" s="27"/>
      <c r="D47" s="27"/>
      <c r="E47" s="27"/>
      <c r="F47" s="27"/>
      <c r="G47" s="27"/>
      <c r="H47" s="27"/>
      <c r="I47" s="29"/>
      <c r="J47" s="44"/>
      <c r="K47" s="10"/>
    </row>
    <row r="48" spans="1:11" s="46" customFormat="1" ht="24.95" customHeight="1">
      <c r="A48" s="27"/>
      <c r="B48" s="27"/>
      <c r="C48" s="27"/>
      <c r="D48" s="27"/>
      <c r="E48" s="27"/>
      <c r="F48" s="27"/>
      <c r="G48" s="27"/>
      <c r="H48" s="27"/>
      <c r="I48" s="29"/>
      <c r="J48" s="44"/>
      <c r="K48" s="27"/>
    </row>
    <row r="49" spans="1:11" s="46" customFormat="1" ht="24.95" customHeight="1">
      <c r="A49" s="27"/>
      <c r="B49" s="27"/>
      <c r="C49" s="27"/>
      <c r="D49" s="27"/>
      <c r="E49" s="27"/>
      <c r="F49" s="27"/>
      <c r="G49" s="27"/>
      <c r="H49" s="27"/>
      <c r="I49" s="29"/>
      <c r="J49" s="44"/>
      <c r="K49" s="27"/>
    </row>
    <row r="50" spans="1:11" ht="24.95" customHeight="1">
      <c r="A50" s="27"/>
      <c r="B50" s="27"/>
      <c r="C50" s="27"/>
      <c r="D50" s="27"/>
      <c r="E50" s="27"/>
      <c r="F50" s="27"/>
      <c r="G50" s="27"/>
      <c r="H50" s="27"/>
      <c r="I50" s="29"/>
      <c r="J50" s="44"/>
      <c r="K50" s="10"/>
    </row>
    <row r="51" spans="1:11" ht="24.95" customHeight="1">
      <c r="A51" s="27"/>
      <c r="B51" s="27"/>
      <c r="C51" s="27"/>
      <c r="D51" s="27"/>
      <c r="E51" s="27"/>
      <c r="F51" s="27"/>
      <c r="G51" s="27"/>
      <c r="H51" s="27"/>
      <c r="I51" s="29"/>
      <c r="J51" s="44"/>
      <c r="K51" s="10"/>
    </row>
    <row r="52" spans="1:11" ht="24.95" customHeight="1">
      <c r="A52" s="36"/>
      <c r="B52" s="36"/>
      <c r="C52" s="36"/>
      <c r="D52" s="27"/>
      <c r="E52" s="27"/>
      <c r="F52" s="27"/>
      <c r="G52" s="27"/>
      <c r="H52" s="27"/>
      <c r="I52" s="29"/>
      <c r="J52" s="44"/>
      <c r="K52" s="10"/>
    </row>
    <row r="53" spans="1:11" ht="24.95" customHeight="1">
      <c r="A53" s="27"/>
      <c r="B53" s="27"/>
      <c r="C53" s="27"/>
      <c r="D53" s="27"/>
      <c r="E53" s="27"/>
      <c r="F53" s="27"/>
      <c r="G53" s="27"/>
      <c r="H53" s="27"/>
      <c r="I53" s="54"/>
      <c r="J53" s="55"/>
      <c r="K53" s="10"/>
    </row>
    <row r="54" spans="1:11" ht="20.100000000000001" customHeight="1">
      <c r="A54" s="27"/>
      <c r="B54" s="27"/>
      <c r="C54" s="27"/>
      <c r="D54" s="27"/>
      <c r="E54" s="27"/>
      <c r="F54" s="27"/>
      <c r="G54" s="27"/>
      <c r="H54" s="27"/>
      <c r="I54" s="27"/>
      <c r="J54" s="10"/>
      <c r="K54" s="10"/>
    </row>
    <row r="55" spans="1:11" ht="20.100000000000001" customHeight="1">
      <c r="A55" s="27"/>
      <c r="B55" s="27"/>
      <c r="C55" s="27"/>
      <c r="D55" s="27"/>
      <c r="E55" s="27"/>
      <c r="F55" s="27"/>
      <c r="G55" s="27"/>
      <c r="H55" s="27"/>
      <c r="I55" s="27"/>
      <c r="J55" s="10"/>
      <c r="K55" s="10"/>
    </row>
    <row r="56" spans="1:11" ht="20.100000000000001" customHeight="1">
      <c r="A56" s="27"/>
      <c r="B56" s="27"/>
      <c r="C56" s="27"/>
      <c r="D56" s="27"/>
      <c r="E56" s="27"/>
      <c r="F56" s="27"/>
      <c r="G56" s="27"/>
      <c r="H56" s="27"/>
      <c r="I56" s="27"/>
      <c r="J56" s="10"/>
      <c r="K56" s="10"/>
    </row>
    <row r="57" spans="1:11" ht="20.100000000000001" customHeight="1">
      <c r="A57" s="27"/>
      <c r="B57" s="27"/>
      <c r="C57" s="27"/>
      <c r="D57" s="27"/>
      <c r="E57" s="27"/>
      <c r="F57" s="27"/>
      <c r="G57" s="27"/>
      <c r="H57" s="27"/>
      <c r="I57" s="27"/>
      <c r="J57" s="10"/>
      <c r="K57" s="10"/>
    </row>
    <row r="58" spans="1:11" ht="20.100000000000001" customHeight="1">
      <c r="A58" s="27"/>
      <c r="B58" s="27"/>
      <c r="C58" s="27"/>
      <c r="D58" s="27"/>
      <c r="E58" s="27"/>
      <c r="F58" s="27"/>
      <c r="G58" s="27"/>
      <c r="H58" s="27"/>
      <c r="I58" s="27"/>
      <c r="J58" s="10"/>
      <c r="K58" s="10"/>
    </row>
    <row r="59" spans="1:11" ht="20.100000000000001" customHeight="1">
      <c r="A59" s="27"/>
      <c r="B59" s="27"/>
      <c r="C59" s="27"/>
      <c r="D59" s="27"/>
      <c r="E59" s="27"/>
      <c r="F59" s="27"/>
      <c r="G59" s="27"/>
      <c r="H59" s="27"/>
      <c r="I59" s="27"/>
      <c r="J59" s="10"/>
      <c r="K59" s="10"/>
    </row>
    <row r="60" spans="1:11" ht="20.100000000000001" customHeight="1">
      <c r="A60" s="27"/>
      <c r="B60" s="27"/>
      <c r="C60" s="27"/>
      <c r="D60" s="27"/>
      <c r="E60" s="27"/>
      <c r="F60" s="27"/>
      <c r="G60" s="27"/>
      <c r="H60" s="27"/>
      <c r="I60" s="27"/>
      <c r="J60" s="10"/>
      <c r="K60" s="10"/>
    </row>
    <row r="61" spans="1:11" ht="20.100000000000001" customHeight="1">
      <c r="A61" s="27"/>
      <c r="B61" s="27"/>
      <c r="C61" s="27"/>
      <c r="D61" s="27"/>
      <c r="E61" s="27"/>
      <c r="F61" s="27"/>
      <c r="G61" s="27"/>
      <c r="H61" s="27"/>
      <c r="I61" s="27"/>
      <c r="J61" s="10"/>
      <c r="K61" s="10"/>
    </row>
    <row r="62" spans="1:11" ht="20.100000000000001" customHeight="1">
      <c r="A62" s="27"/>
      <c r="B62" s="27"/>
      <c r="C62" s="27"/>
      <c r="D62" s="27"/>
      <c r="E62" s="27"/>
      <c r="F62" s="27"/>
      <c r="G62" s="27"/>
      <c r="H62" s="27"/>
      <c r="I62" s="27"/>
      <c r="J62" s="10"/>
      <c r="K62" s="10"/>
    </row>
    <row r="63" spans="1:11" ht="20.100000000000001" customHeight="1">
      <c r="A63" s="27"/>
      <c r="B63" s="27"/>
      <c r="C63" s="27"/>
      <c r="D63" s="27"/>
      <c r="E63" s="27"/>
      <c r="F63" s="27"/>
      <c r="G63" s="27"/>
      <c r="H63" s="27"/>
      <c r="I63" s="27"/>
      <c r="J63" s="10"/>
      <c r="K63" s="10"/>
    </row>
    <row r="64" spans="1:11" ht="20.100000000000001" customHeight="1">
      <c r="A64" s="27"/>
      <c r="B64" s="27"/>
      <c r="C64" s="27"/>
      <c r="D64" s="27"/>
      <c r="E64" s="27"/>
      <c r="F64" s="27"/>
      <c r="G64" s="27"/>
      <c r="H64" s="27"/>
      <c r="I64" s="27"/>
      <c r="J64" s="10"/>
      <c r="K64" s="10"/>
    </row>
    <row r="65" spans="1:11" ht="20.100000000000001" customHeight="1">
      <c r="A65" s="27"/>
      <c r="B65" s="27"/>
      <c r="C65" s="27"/>
      <c r="D65" s="27"/>
      <c r="E65" s="27"/>
      <c r="F65" s="27"/>
      <c r="G65" s="27"/>
      <c r="H65" s="27"/>
      <c r="I65" s="27"/>
      <c r="J65" s="10"/>
      <c r="K65" s="10"/>
    </row>
    <row r="66" spans="1:11" ht="20.100000000000001" customHeight="1">
      <c r="A66" s="27"/>
      <c r="B66" s="27"/>
      <c r="C66" s="27"/>
      <c r="D66" s="27"/>
      <c r="E66" s="27"/>
      <c r="F66" s="27"/>
      <c r="G66" s="27"/>
      <c r="H66" s="27"/>
      <c r="I66" s="27"/>
      <c r="J66" s="10"/>
      <c r="K66" s="10"/>
    </row>
    <row r="67" spans="1:11" ht="20.100000000000001" customHeight="1">
      <c r="A67" s="27"/>
      <c r="B67" s="27"/>
      <c r="C67" s="27"/>
      <c r="D67" s="27"/>
      <c r="E67" s="27"/>
      <c r="F67" s="27"/>
      <c r="G67" s="27"/>
      <c r="H67" s="27"/>
      <c r="I67" s="27"/>
      <c r="J67" s="10"/>
      <c r="K67" s="10"/>
    </row>
    <row r="68" spans="1:11" ht="20.100000000000001" customHeight="1">
      <c r="A68" s="27"/>
      <c r="B68" s="27"/>
      <c r="C68" s="27"/>
      <c r="D68" s="27"/>
      <c r="E68" s="27"/>
      <c r="F68" s="27"/>
      <c r="G68" s="27"/>
      <c r="H68" s="27"/>
      <c r="I68" s="27"/>
      <c r="J68" s="10"/>
      <c r="K68" s="10"/>
    </row>
    <row r="69" spans="1:11" ht="20.100000000000001" customHeight="1">
      <c r="A69" s="27"/>
      <c r="B69" s="27"/>
      <c r="C69" s="27"/>
      <c r="D69" s="27"/>
      <c r="E69" s="27"/>
      <c r="F69" s="27"/>
      <c r="G69" s="27"/>
      <c r="H69" s="27"/>
      <c r="I69" s="27"/>
      <c r="J69" s="10"/>
      <c r="K69" s="10"/>
    </row>
    <row r="70" spans="1:11" ht="20.100000000000001" customHeight="1">
      <c r="A70" s="27"/>
      <c r="B70" s="27"/>
      <c r="C70" s="27"/>
      <c r="D70" s="27"/>
      <c r="E70" s="27"/>
      <c r="F70" s="27"/>
      <c r="G70" s="27"/>
      <c r="H70" s="27"/>
      <c r="I70" s="27"/>
      <c r="J70" s="10"/>
      <c r="K70" s="10"/>
    </row>
    <row r="71" spans="1:11" ht="20.100000000000001" customHeight="1">
      <c r="A71" s="27"/>
      <c r="B71" s="27"/>
      <c r="C71" s="27"/>
      <c r="D71" s="27"/>
      <c r="E71" s="27"/>
      <c r="F71" s="27"/>
      <c r="G71" s="27"/>
      <c r="H71" s="27"/>
      <c r="I71" s="27"/>
      <c r="J71" s="10"/>
      <c r="K71" s="10"/>
    </row>
    <row r="72" spans="1:11" ht="20.100000000000001" customHeight="1">
      <c r="A72" s="27"/>
      <c r="B72" s="27"/>
      <c r="C72" s="27"/>
      <c r="D72" s="27"/>
      <c r="E72" s="27"/>
      <c r="F72" s="27"/>
      <c r="G72" s="27"/>
      <c r="H72" s="27"/>
      <c r="I72" s="27"/>
      <c r="J72" s="10"/>
      <c r="K72" s="10"/>
    </row>
    <row r="73" spans="1:11" ht="20.100000000000001" customHeight="1">
      <c r="A73" s="27"/>
      <c r="B73" s="27"/>
      <c r="C73" s="27"/>
      <c r="D73" s="27"/>
      <c r="E73" s="27"/>
      <c r="F73" s="27"/>
      <c r="G73" s="27"/>
      <c r="H73" s="27"/>
      <c r="I73" s="27"/>
      <c r="J73" s="10"/>
      <c r="K73" s="10"/>
    </row>
    <row r="74" spans="1:11" ht="20.100000000000001" customHeight="1">
      <c r="A74" s="27"/>
      <c r="B74" s="27"/>
      <c r="C74" s="27"/>
      <c r="D74" s="27"/>
      <c r="E74" s="27"/>
      <c r="F74" s="27"/>
      <c r="G74" s="27"/>
      <c r="H74" s="27"/>
      <c r="I74" s="27"/>
      <c r="J74" s="10"/>
      <c r="K74" s="10"/>
    </row>
    <row r="75" spans="1:11" ht="20.100000000000001" customHeight="1">
      <c r="A75" s="27"/>
      <c r="B75" s="27"/>
      <c r="C75" s="27"/>
      <c r="D75" s="27"/>
      <c r="E75" s="27"/>
      <c r="F75" s="27"/>
      <c r="G75" s="27"/>
      <c r="H75" s="27"/>
      <c r="I75" s="27"/>
      <c r="J75" s="10"/>
      <c r="K75" s="10"/>
    </row>
    <row r="76" spans="1:11" ht="20.100000000000001" customHeight="1">
      <c r="A76" s="27"/>
      <c r="B76" s="27"/>
      <c r="C76" s="27"/>
      <c r="D76" s="27"/>
      <c r="E76" s="27"/>
      <c r="F76" s="27"/>
      <c r="G76" s="27"/>
      <c r="H76" s="27"/>
      <c r="I76" s="27"/>
      <c r="J76" s="10"/>
      <c r="K76" s="10"/>
    </row>
    <row r="77" spans="1:11" ht="20.100000000000001" customHeight="1">
      <c r="A77" s="27"/>
      <c r="B77" s="27"/>
      <c r="C77" s="27"/>
      <c r="D77" s="27"/>
      <c r="E77" s="27"/>
      <c r="F77" s="27"/>
      <c r="G77" s="27"/>
      <c r="H77" s="27"/>
      <c r="I77" s="27"/>
      <c r="J77" s="10"/>
      <c r="K77" s="10"/>
    </row>
    <row r="78" spans="1:11" ht="20.100000000000001" customHeight="1">
      <c r="A78" s="27"/>
      <c r="B78" s="27"/>
      <c r="C78" s="27"/>
      <c r="D78" s="27"/>
      <c r="E78" s="27"/>
      <c r="F78" s="27"/>
      <c r="G78" s="27"/>
      <c r="H78" s="27"/>
      <c r="I78" s="27"/>
      <c r="J78" s="10"/>
      <c r="K78" s="10"/>
    </row>
    <row r="79" spans="1:11" ht="20.100000000000001" customHeight="1">
      <c r="A79" s="27"/>
      <c r="B79" s="27"/>
      <c r="C79" s="27"/>
      <c r="D79" s="27"/>
      <c r="E79" s="27"/>
      <c r="F79" s="27"/>
      <c r="G79" s="27"/>
      <c r="H79" s="27"/>
      <c r="I79" s="27"/>
      <c r="J79" s="10"/>
      <c r="K79" s="10"/>
    </row>
    <row r="80" spans="1:11" ht="20.100000000000001" customHeight="1">
      <c r="A80" s="27"/>
      <c r="B80" s="27"/>
      <c r="C80" s="27"/>
      <c r="D80" s="27"/>
      <c r="E80" s="27"/>
      <c r="F80" s="27"/>
      <c r="G80" s="27"/>
      <c r="H80" s="27"/>
      <c r="I80" s="27"/>
      <c r="J80" s="10"/>
      <c r="K80" s="10"/>
    </row>
    <row r="81" spans="1:11" ht="20.100000000000001" customHeight="1">
      <c r="A81" s="27"/>
      <c r="B81" s="27"/>
      <c r="C81" s="27"/>
      <c r="D81" s="27"/>
      <c r="E81" s="27"/>
      <c r="F81" s="27"/>
      <c r="G81" s="27"/>
      <c r="H81" s="27"/>
      <c r="I81" s="27"/>
      <c r="J81" s="10"/>
      <c r="K81" s="10"/>
    </row>
    <row r="82" spans="1:11" ht="20.100000000000001" customHeight="1">
      <c r="A82" s="27"/>
      <c r="B82" s="27"/>
      <c r="C82" s="27"/>
      <c r="D82" s="27"/>
      <c r="E82" s="27"/>
      <c r="F82" s="27"/>
      <c r="G82" s="27"/>
      <c r="H82" s="27"/>
      <c r="I82" s="27"/>
      <c r="J82" s="10"/>
      <c r="K82" s="10"/>
    </row>
    <row r="83" spans="1:11" ht="20.100000000000001" customHeight="1">
      <c r="A83" s="27"/>
      <c r="B83" s="27"/>
      <c r="C83" s="27"/>
      <c r="D83" s="27"/>
      <c r="E83" s="27"/>
      <c r="F83" s="27"/>
      <c r="G83" s="27"/>
      <c r="H83" s="27"/>
      <c r="I83" s="27"/>
      <c r="J83" s="10"/>
      <c r="K83" s="10"/>
    </row>
    <row r="84" spans="1:11" ht="20.100000000000001" customHeight="1">
      <c r="A84" s="27"/>
      <c r="B84" s="27"/>
      <c r="C84" s="27"/>
      <c r="D84" s="27"/>
      <c r="E84" s="27"/>
      <c r="F84" s="27"/>
      <c r="G84" s="27"/>
      <c r="H84" s="27"/>
      <c r="I84" s="27"/>
      <c r="J84" s="10"/>
      <c r="K84" s="10"/>
    </row>
    <row r="85" spans="1:11" ht="20.100000000000001" customHeight="1">
      <c r="A85" s="27"/>
      <c r="B85" s="27"/>
      <c r="C85" s="27"/>
      <c r="D85" s="27"/>
      <c r="E85" s="27"/>
      <c r="F85" s="27"/>
      <c r="G85" s="27"/>
      <c r="H85" s="27"/>
      <c r="I85" s="27"/>
      <c r="J85" s="10"/>
      <c r="K85" s="10"/>
    </row>
    <row r="86" spans="1:11" ht="20.100000000000001" customHeight="1">
      <c r="A86" s="27"/>
      <c r="B86" s="27"/>
      <c r="C86" s="27"/>
      <c r="D86" s="27"/>
      <c r="E86" s="27"/>
      <c r="F86" s="27"/>
      <c r="G86" s="27"/>
      <c r="H86" s="27"/>
      <c r="I86" s="27"/>
      <c r="J86" s="10"/>
      <c r="K86" s="10"/>
    </row>
    <row r="87" spans="1:11" ht="20.100000000000001" customHeight="1">
      <c r="A87" s="27"/>
      <c r="B87" s="27"/>
      <c r="C87" s="27"/>
      <c r="D87" s="27"/>
      <c r="E87" s="27"/>
      <c r="F87" s="27"/>
      <c r="G87" s="27"/>
      <c r="H87" s="27"/>
      <c r="I87" s="27"/>
      <c r="J87" s="10"/>
      <c r="K87" s="10"/>
    </row>
    <row r="88" spans="1:11" ht="20.100000000000001" customHeight="1">
      <c r="A88" s="27"/>
      <c r="B88" s="27"/>
      <c r="C88" s="27"/>
      <c r="D88" s="27"/>
      <c r="E88" s="27"/>
      <c r="F88" s="27"/>
      <c r="G88" s="27"/>
      <c r="H88" s="27"/>
      <c r="I88" s="27"/>
      <c r="J88" s="10"/>
      <c r="K88" s="10"/>
    </row>
    <row r="89" spans="1:11" ht="20.100000000000001" customHeight="1">
      <c r="A89" s="27"/>
      <c r="B89" s="27"/>
      <c r="C89" s="27"/>
      <c r="D89" s="27"/>
      <c r="E89" s="27"/>
      <c r="F89" s="27"/>
      <c r="G89" s="27"/>
      <c r="H89" s="27"/>
      <c r="I89" s="27"/>
      <c r="J89" s="10"/>
      <c r="K89" s="10"/>
    </row>
    <row r="90" spans="1:11" ht="20.100000000000001" customHeight="1">
      <c r="A90" s="27"/>
      <c r="B90" s="27"/>
      <c r="C90" s="27"/>
      <c r="D90" s="27"/>
      <c r="E90" s="27"/>
      <c r="F90" s="27"/>
      <c r="G90" s="27"/>
      <c r="H90" s="27"/>
      <c r="I90" s="27"/>
      <c r="J90" s="10"/>
      <c r="K90" s="10"/>
    </row>
    <row r="91" spans="1:11" ht="20.100000000000001" customHeight="1">
      <c r="A91" s="27"/>
      <c r="B91" s="27"/>
      <c r="C91" s="27"/>
      <c r="D91" s="27"/>
      <c r="E91" s="27"/>
      <c r="F91" s="27"/>
      <c r="G91" s="27"/>
      <c r="H91" s="27"/>
      <c r="I91" s="27"/>
      <c r="J91" s="10"/>
      <c r="K91" s="10"/>
    </row>
    <row r="92" spans="1:11" ht="20.100000000000001" customHeight="1">
      <c r="A92" s="27"/>
      <c r="B92" s="27"/>
      <c r="C92" s="27"/>
      <c r="D92" s="27"/>
      <c r="E92" s="27"/>
      <c r="F92" s="27"/>
      <c r="G92" s="27"/>
      <c r="H92" s="27"/>
      <c r="I92" s="27"/>
      <c r="J92" s="10"/>
      <c r="K92" s="10"/>
    </row>
    <row r="93" spans="1:11">
      <c r="A93" s="27"/>
      <c r="B93" s="27"/>
      <c r="C93" s="27"/>
      <c r="D93" s="27"/>
      <c r="E93" s="27"/>
      <c r="F93" s="27"/>
      <c r="G93" s="27"/>
      <c r="H93" s="27"/>
      <c r="I93" s="27"/>
      <c r="J93" s="10"/>
      <c r="K93" s="10"/>
    </row>
    <row r="94" spans="1:11">
      <c r="A94" s="27"/>
      <c r="B94" s="27"/>
      <c r="C94" s="27"/>
      <c r="D94" s="27"/>
      <c r="E94" s="27"/>
      <c r="F94" s="27"/>
      <c r="G94" s="27"/>
      <c r="H94" s="27"/>
      <c r="I94" s="27"/>
      <c r="J94" s="10"/>
      <c r="K94" s="10"/>
    </row>
    <row r="95" spans="1:11">
      <c r="A95" s="27"/>
      <c r="B95" s="27"/>
      <c r="C95" s="27"/>
      <c r="D95" s="27"/>
      <c r="E95" s="27"/>
      <c r="F95" s="27"/>
      <c r="G95" s="27"/>
      <c r="H95" s="27"/>
      <c r="I95" s="27"/>
      <c r="J95" s="10"/>
      <c r="K95" s="10"/>
    </row>
    <row r="96" spans="1:11">
      <c r="A96" s="27"/>
      <c r="B96" s="27"/>
      <c r="C96" s="27"/>
      <c r="D96" s="27"/>
      <c r="E96" s="27"/>
      <c r="F96" s="27"/>
      <c r="G96" s="27"/>
      <c r="H96" s="27"/>
      <c r="I96" s="27"/>
      <c r="J96" s="10"/>
      <c r="K96" s="10"/>
    </row>
    <row r="97" spans="1:11">
      <c r="A97" s="27"/>
      <c r="B97" s="27"/>
      <c r="C97" s="27"/>
      <c r="D97" s="27"/>
      <c r="E97" s="27"/>
      <c r="F97" s="27"/>
      <c r="G97" s="27"/>
      <c r="H97" s="27"/>
      <c r="I97" s="27"/>
      <c r="J97" s="10"/>
      <c r="K97" s="10"/>
    </row>
    <row r="98" spans="1:11">
      <c r="A98" s="27"/>
      <c r="B98" s="27"/>
      <c r="C98" s="27"/>
      <c r="D98" s="27"/>
      <c r="E98" s="27"/>
      <c r="F98" s="27"/>
      <c r="G98" s="27"/>
      <c r="H98" s="27"/>
      <c r="I98" s="27"/>
      <c r="J98" s="10"/>
      <c r="K98" s="10"/>
    </row>
    <row r="99" spans="1:11">
      <c r="A99" s="27"/>
      <c r="B99" s="27"/>
      <c r="C99" s="27"/>
      <c r="D99" s="27"/>
      <c r="E99" s="27"/>
      <c r="F99" s="27"/>
      <c r="G99" s="27"/>
      <c r="H99" s="27"/>
      <c r="I99" s="27"/>
      <c r="J99" s="10"/>
      <c r="K99" s="10"/>
    </row>
    <row r="100" spans="1:11">
      <c r="A100" s="27"/>
      <c r="B100" s="27"/>
      <c r="C100" s="27"/>
      <c r="D100" s="27"/>
      <c r="E100" s="27"/>
      <c r="F100" s="27"/>
      <c r="G100" s="27"/>
      <c r="H100" s="27"/>
      <c r="I100" s="27"/>
      <c r="J100" s="10"/>
      <c r="K100" s="10"/>
    </row>
    <row r="101" spans="1:11">
      <c r="A101" s="27"/>
      <c r="B101" s="27"/>
      <c r="C101" s="27"/>
      <c r="D101" s="27"/>
      <c r="E101" s="27"/>
      <c r="F101" s="27"/>
      <c r="G101" s="27"/>
      <c r="H101" s="27"/>
      <c r="I101" s="27"/>
      <c r="J101" s="10"/>
      <c r="K101" s="10"/>
    </row>
    <row r="102" spans="1:11">
      <c r="A102" s="27"/>
      <c r="B102" s="27"/>
      <c r="C102" s="27"/>
      <c r="D102" s="27"/>
      <c r="E102" s="27"/>
      <c r="F102" s="27"/>
      <c r="G102" s="27"/>
      <c r="H102" s="27"/>
      <c r="I102" s="27"/>
      <c r="J102" s="10"/>
      <c r="K102" s="10"/>
    </row>
    <row r="103" spans="1:11">
      <c r="A103" s="27"/>
      <c r="B103" s="27"/>
      <c r="C103" s="27"/>
      <c r="D103" s="27"/>
      <c r="E103" s="27"/>
      <c r="F103" s="27"/>
      <c r="G103" s="27"/>
      <c r="H103" s="27"/>
      <c r="I103" s="27"/>
      <c r="J103" s="10"/>
      <c r="K103" s="10"/>
    </row>
    <row r="104" spans="1:11">
      <c r="A104" s="27"/>
      <c r="B104" s="27"/>
      <c r="C104" s="27"/>
      <c r="D104" s="27"/>
      <c r="E104" s="27"/>
      <c r="F104" s="27"/>
      <c r="G104" s="27"/>
      <c r="H104" s="27"/>
      <c r="I104" s="27"/>
      <c r="J104" s="10"/>
      <c r="K104" s="10"/>
    </row>
    <row r="105" spans="1:11">
      <c r="A105" s="27"/>
      <c r="B105" s="27"/>
      <c r="C105" s="27"/>
      <c r="D105" s="27"/>
      <c r="E105" s="27"/>
      <c r="F105" s="27"/>
      <c r="G105" s="27"/>
      <c r="H105" s="27"/>
      <c r="I105" s="27"/>
      <c r="J105" s="10"/>
      <c r="K105" s="10"/>
    </row>
    <row r="106" spans="1:11">
      <c r="A106" s="27"/>
      <c r="B106" s="27"/>
      <c r="C106" s="27"/>
      <c r="D106" s="27"/>
      <c r="E106" s="27"/>
      <c r="F106" s="27"/>
      <c r="G106" s="27"/>
      <c r="H106" s="27"/>
      <c r="I106" s="27"/>
      <c r="J106" s="10"/>
      <c r="K106" s="10"/>
    </row>
    <row r="107" spans="1:11">
      <c r="A107" s="27"/>
      <c r="B107" s="27"/>
      <c r="C107" s="27"/>
      <c r="D107" s="27"/>
      <c r="E107" s="27"/>
      <c r="F107" s="27"/>
      <c r="G107" s="27"/>
      <c r="H107" s="27"/>
      <c r="I107" s="27"/>
      <c r="J107" s="10"/>
      <c r="K107" s="10"/>
    </row>
    <row r="108" spans="1:11">
      <c r="A108" s="27"/>
      <c r="B108" s="27"/>
      <c r="C108" s="27"/>
      <c r="D108" s="27"/>
      <c r="E108" s="27"/>
      <c r="F108" s="27"/>
      <c r="G108" s="27"/>
      <c r="H108" s="27"/>
      <c r="I108" s="27"/>
      <c r="J108" s="10"/>
      <c r="K108" s="10"/>
    </row>
    <row r="109" spans="1:11">
      <c r="A109" s="27"/>
      <c r="B109" s="27"/>
      <c r="C109" s="27"/>
      <c r="D109" s="27"/>
      <c r="E109" s="27"/>
      <c r="F109" s="27"/>
      <c r="G109" s="27"/>
      <c r="H109" s="27"/>
      <c r="I109" s="27"/>
      <c r="J109" s="10"/>
      <c r="K109" s="10"/>
    </row>
    <row r="110" spans="1:11">
      <c r="A110" s="27"/>
      <c r="B110" s="27"/>
      <c r="C110" s="27"/>
      <c r="D110" s="27"/>
      <c r="E110" s="27"/>
      <c r="F110" s="27"/>
      <c r="G110" s="27"/>
      <c r="H110" s="27"/>
      <c r="I110" s="27"/>
      <c r="J110" s="10"/>
      <c r="K110" s="10"/>
    </row>
    <row r="111" spans="1:11">
      <c r="A111" s="27"/>
      <c r="B111" s="27"/>
      <c r="C111" s="27"/>
      <c r="D111" s="27"/>
      <c r="E111" s="27"/>
      <c r="F111" s="27"/>
      <c r="G111" s="27"/>
      <c r="H111" s="27"/>
      <c r="I111" s="27"/>
      <c r="J111" s="10"/>
      <c r="K111" s="10"/>
    </row>
    <row r="112" spans="1:11">
      <c r="A112" s="27"/>
      <c r="B112" s="27"/>
      <c r="C112" s="27"/>
      <c r="D112" s="27"/>
      <c r="E112" s="27"/>
      <c r="F112" s="27"/>
      <c r="G112" s="27"/>
      <c r="H112" s="27"/>
      <c r="I112" s="27"/>
      <c r="J112" s="10"/>
      <c r="K112" s="10"/>
    </row>
    <row r="113" spans="1:11">
      <c r="A113" s="27"/>
      <c r="B113" s="27"/>
      <c r="C113" s="27"/>
      <c r="D113" s="27"/>
      <c r="E113" s="27"/>
      <c r="F113" s="27"/>
      <c r="G113" s="27"/>
      <c r="H113" s="27"/>
      <c r="I113" s="27"/>
      <c r="J113" s="10"/>
      <c r="K113" s="10"/>
    </row>
    <row r="114" spans="1:11">
      <c r="A114" s="27"/>
      <c r="B114" s="27"/>
      <c r="C114" s="27"/>
      <c r="D114" s="27"/>
      <c r="E114" s="27"/>
      <c r="F114" s="27"/>
      <c r="G114" s="27"/>
      <c r="H114" s="27"/>
      <c r="I114" s="27"/>
      <c r="J114" s="10"/>
      <c r="K114" s="10"/>
    </row>
    <row r="115" spans="1:11">
      <c r="A115" s="27"/>
      <c r="B115" s="27"/>
      <c r="C115" s="27"/>
      <c r="D115" s="27"/>
      <c r="E115" s="27"/>
      <c r="F115" s="27"/>
      <c r="G115" s="27"/>
      <c r="H115" s="27"/>
      <c r="I115" s="27"/>
      <c r="J115" s="10"/>
      <c r="K115" s="10"/>
    </row>
    <row r="116" spans="1:11">
      <c r="A116" s="27"/>
      <c r="B116" s="27"/>
      <c r="C116" s="27"/>
      <c r="D116" s="27"/>
      <c r="E116" s="27"/>
      <c r="F116" s="27"/>
      <c r="G116" s="27"/>
      <c r="H116" s="27"/>
      <c r="I116" s="27"/>
      <c r="J116" s="10"/>
      <c r="K116" s="10"/>
    </row>
    <row r="117" spans="1:11">
      <c r="A117" s="27"/>
      <c r="B117" s="27"/>
      <c r="C117" s="27"/>
      <c r="D117" s="27"/>
      <c r="E117" s="27"/>
      <c r="F117" s="27"/>
      <c r="G117" s="27"/>
      <c r="H117" s="27"/>
      <c r="I117" s="27"/>
      <c r="J117" s="10"/>
      <c r="K117" s="10"/>
    </row>
    <row r="118" spans="1:11">
      <c r="A118" s="27"/>
      <c r="B118" s="27"/>
      <c r="C118" s="27"/>
      <c r="D118" s="27"/>
      <c r="E118" s="27"/>
      <c r="F118" s="27"/>
      <c r="G118" s="27"/>
      <c r="H118" s="27"/>
      <c r="I118" s="27"/>
      <c r="J118" s="10"/>
      <c r="K118" s="10"/>
    </row>
    <row r="119" spans="1:11">
      <c r="A119" s="27"/>
      <c r="B119" s="27"/>
      <c r="C119" s="27"/>
      <c r="D119" s="27"/>
      <c r="E119" s="27"/>
      <c r="F119" s="27"/>
      <c r="G119" s="27"/>
      <c r="H119" s="27"/>
      <c r="I119" s="27"/>
      <c r="J119" s="10"/>
      <c r="K119" s="10"/>
    </row>
    <row r="120" spans="1:11">
      <c r="A120" s="27"/>
      <c r="B120" s="27"/>
      <c r="C120" s="27"/>
      <c r="D120" s="27"/>
      <c r="E120" s="27"/>
      <c r="F120" s="27"/>
      <c r="G120" s="27"/>
      <c r="H120" s="27"/>
      <c r="I120" s="27"/>
      <c r="J120" s="10"/>
      <c r="K120" s="10"/>
    </row>
    <row r="121" spans="1:11">
      <c r="A121" s="27"/>
      <c r="B121" s="27"/>
      <c r="C121" s="27"/>
      <c r="D121" s="27"/>
      <c r="E121" s="27"/>
      <c r="F121" s="27"/>
      <c r="G121" s="27"/>
      <c r="H121" s="27"/>
      <c r="I121" s="27"/>
      <c r="J121" s="10"/>
      <c r="K121" s="10"/>
    </row>
    <row r="122" spans="1:11">
      <c r="A122" s="27"/>
      <c r="B122" s="27"/>
      <c r="C122" s="27"/>
      <c r="D122" s="27"/>
      <c r="E122" s="27"/>
      <c r="F122" s="27"/>
      <c r="G122" s="27"/>
      <c r="H122" s="27"/>
      <c r="I122" s="27"/>
      <c r="J122" s="10"/>
      <c r="K122" s="10"/>
    </row>
    <row r="123" spans="1:11">
      <c r="A123" s="27"/>
      <c r="B123" s="27"/>
      <c r="C123" s="27"/>
      <c r="D123" s="27"/>
      <c r="E123" s="27"/>
      <c r="F123" s="27"/>
      <c r="G123" s="27"/>
      <c r="H123" s="27"/>
      <c r="I123" s="27"/>
      <c r="J123" s="10"/>
      <c r="K123" s="10"/>
    </row>
    <row r="124" spans="1:11">
      <c r="A124" s="27"/>
      <c r="B124" s="27"/>
      <c r="C124" s="27"/>
      <c r="D124" s="27"/>
      <c r="E124" s="27"/>
      <c r="F124" s="27"/>
      <c r="G124" s="27"/>
      <c r="H124" s="27"/>
      <c r="I124" s="27"/>
      <c r="J124" s="10"/>
      <c r="K124" s="10"/>
    </row>
    <row r="125" spans="1:11">
      <c r="A125" s="27"/>
      <c r="B125" s="27"/>
      <c r="C125" s="27"/>
      <c r="D125" s="27"/>
      <c r="E125" s="27"/>
      <c r="F125" s="27"/>
      <c r="G125" s="27"/>
      <c r="H125" s="27"/>
      <c r="I125" s="27"/>
      <c r="J125" s="10"/>
      <c r="K125" s="10"/>
    </row>
    <row r="126" spans="1:11">
      <c r="A126" s="27"/>
      <c r="B126" s="27"/>
      <c r="C126" s="27"/>
      <c r="D126" s="27"/>
      <c r="E126" s="27"/>
      <c r="F126" s="27"/>
      <c r="G126" s="27"/>
      <c r="H126" s="27"/>
      <c r="I126" s="27"/>
      <c r="J126" s="10"/>
      <c r="K126" s="10"/>
    </row>
    <row r="127" spans="1:11">
      <c r="A127" s="27"/>
      <c r="B127" s="27"/>
      <c r="C127" s="27"/>
      <c r="D127" s="27"/>
      <c r="E127" s="27"/>
      <c r="F127" s="27"/>
      <c r="G127" s="27"/>
      <c r="H127" s="27"/>
      <c r="I127" s="27"/>
      <c r="J127" s="10"/>
      <c r="K127" s="10"/>
    </row>
    <row r="128" spans="1:11">
      <c r="A128" s="27"/>
      <c r="B128" s="27"/>
      <c r="C128" s="27"/>
      <c r="D128" s="27"/>
      <c r="E128" s="27"/>
      <c r="F128" s="27"/>
      <c r="G128" s="27"/>
      <c r="H128" s="27"/>
      <c r="I128" s="27"/>
      <c r="J128" s="10"/>
      <c r="K128" s="10"/>
    </row>
    <row r="129" spans="1:11">
      <c r="A129" s="27"/>
      <c r="B129" s="27"/>
      <c r="C129" s="27"/>
      <c r="D129" s="27"/>
      <c r="E129" s="27"/>
      <c r="F129" s="27"/>
      <c r="G129" s="27"/>
      <c r="H129" s="27"/>
      <c r="I129" s="27"/>
      <c r="J129" s="10"/>
      <c r="K129" s="10"/>
    </row>
    <row r="130" spans="1:11">
      <c r="A130" s="27"/>
      <c r="B130" s="27"/>
      <c r="C130" s="27"/>
      <c r="D130" s="27"/>
      <c r="E130" s="27"/>
      <c r="F130" s="27"/>
      <c r="G130" s="27"/>
      <c r="H130" s="27"/>
      <c r="I130" s="27"/>
      <c r="J130" s="10"/>
      <c r="K130" s="10"/>
    </row>
    <row r="131" spans="1:11">
      <c r="A131" s="27"/>
      <c r="B131" s="27"/>
      <c r="C131" s="27"/>
      <c r="D131" s="27"/>
      <c r="E131" s="27"/>
      <c r="F131" s="27"/>
      <c r="G131" s="27"/>
      <c r="H131" s="27"/>
      <c r="I131" s="27"/>
      <c r="J131" s="10"/>
      <c r="K131" s="10"/>
    </row>
    <row r="132" spans="1:11">
      <c r="A132" s="27"/>
      <c r="B132" s="27"/>
      <c r="C132" s="27"/>
      <c r="D132" s="27"/>
      <c r="E132" s="27"/>
      <c r="F132" s="27"/>
      <c r="G132" s="27"/>
      <c r="H132" s="27"/>
      <c r="I132" s="27"/>
      <c r="J132" s="10"/>
      <c r="K132" s="10"/>
    </row>
    <row r="133" spans="1:11">
      <c r="A133" s="27"/>
      <c r="B133" s="27"/>
      <c r="C133" s="27"/>
      <c r="D133" s="27"/>
      <c r="E133" s="27"/>
      <c r="F133" s="27"/>
      <c r="G133" s="27"/>
      <c r="H133" s="27"/>
      <c r="I133" s="27"/>
      <c r="J133" s="10"/>
      <c r="K133" s="10"/>
    </row>
    <row r="134" spans="1:11">
      <c r="A134" s="27"/>
      <c r="B134" s="27"/>
      <c r="C134" s="27"/>
      <c r="D134" s="27"/>
      <c r="E134" s="27"/>
      <c r="F134" s="27"/>
      <c r="G134" s="27"/>
      <c r="H134" s="27"/>
      <c r="I134" s="27"/>
      <c r="J134" s="10"/>
      <c r="K134" s="10"/>
    </row>
    <row r="135" spans="1:11">
      <c r="A135" s="27"/>
      <c r="B135" s="27"/>
      <c r="C135" s="27"/>
      <c r="D135" s="27"/>
      <c r="E135" s="27"/>
      <c r="F135" s="27"/>
      <c r="G135" s="27"/>
      <c r="H135" s="27"/>
      <c r="I135" s="27"/>
      <c r="J135" s="10"/>
      <c r="K135" s="10"/>
    </row>
    <row r="136" spans="1:11">
      <c r="A136" s="27"/>
      <c r="B136" s="27"/>
      <c r="C136" s="27"/>
      <c r="D136" s="27"/>
      <c r="E136" s="27"/>
      <c r="F136" s="27"/>
      <c r="G136" s="27"/>
      <c r="H136" s="27"/>
      <c r="I136" s="27"/>
      <c r="J136" s="10"/>
      <c r="K136" s="10"/>
    </row>
    <row r="137" spans="1:11">
      <c r="A137" s="27"/>
      <c r="B137" s="27"/>
      <c r="C137" s="27"/>
      <c r="D137" s="27"/>
      <c r="E137" s="27"/>
      <c r="F137" s="27"/>
      <c r="G137" s="27"/>
      <c r="H137" s="27"/>
      <c r="I137" s="27"/>
      <c r="J137" s="10"/>
      <c r="K137" s="10"/>
    </row>
    <row r="138" spans="1:11">
      <c r="A138" s="27"/>
      <c r="B138" s="27"/>
      <c r="C138" s="27"/>
      <c r="D138" s="27"/>
      <c r="E138" s="27"/>
      <c r="F138" s="27"/>
      <c r="G138" s="27"/>
      <c r="H138" s="27"/>
      <c r="I138" s="27"/>
      <c r="J138" s="10"/>
      <c r="K138" s="10"/>
    </row>
    <row r="139" spans="1:11">
      <c r="A139" s="27"/>
      <c r="B139" s="27"/>
      <c r="C139" s="27"/>
      <c r="D139" s="27"/>
      <c r="E139" s="27"/>
      <c r="F139" s="27"/>
      <c r="G139" s="27"/>
      <c r="H139" s="27"/>
      <c r="I139" s="27"/>
      <c r="J139" s="10"/>
      <c r="K139" s="10"/>
    </row>
    <row r="140" spans="1:11">
      <c r="A140" s="27"/>
      <c r="B140" s="27"/>
      <c r="C140" s="27"/>
      <c r="D140" s="27"/>
      <c r="E140" s="27"/>
      <c r="F140" s="27"/>
      <c r="G140" s="27"/>
      <c r="H140" s="27"/>
      <c r="I140" s="27"/>
      <c r="J140" s="10"/>
      <c r="K140" s="10"/>
    </row>
    <row r="141" spans="1:11">
      <c r="A141" s="27"/>
      <c r="B141" s="27"/>
      <c r="C141" s="27"/>
      <c r="D141" s="27"/>
      <c r="E141" s="27"/>
      <c r="F141" s="27"/>
      <c r="G141" s="27"/>
      <c r="H141" s="27"/>
      <c r="I141" s="27"/>
      <c r="J141" s="10"/>
      <c r="K141" s="10"/>
    </row>
    <row r="142" spans="1:11">
      <c r="A142" s="27"/>
      <c r="B142" s="27"/>
      <c r="C142" s="27"/>
      <c r="D142" s="27"/>
      <c r="E142" s="27"/>
      <c r="F142" s="27"/>
      <c r="G142" s="27"/>
      <c r="H142" s="27"/>
      <c r="I142" s="27"/>
      <c r="J142" s="10"/>
      <c r="K142" s="10"/>
    </row>
    <row r="143" spans="1:11">
      <c r="A143" s="27"/>
      <c r="B143" s="27"/>
      <c r="C143" s="27"/>
      <c r="D143" s="27"/>
      <c r="E143" s="27"/>
      <c r="F143" s="27"/>
      <c r="G143" s="27"/>
      <c r="H143" s="27"/>
      <c r="I143" s="27"/>
      <c r="J143" s="10"/>
      <c r="K143" s="10"/>
    </row>
    <row r="144" spans="1:11">
      <c r="A144" s="27"/>
      <c r="B144" s="27"/>
      <c r="C144" s="27"/>
      <c r="D144" s="27"/>
      <c r="E144" s="27"/>
      <c r="F144" s="27"/>
      <c r="G144" s="27"/>
      <c r="H144" s="27"/>
      <c r="I144" s="27"/>
      <c r="J144" s="10"/>
      <c r="K144" s="10"/>
    </row>
    <row r="145" spans="1:11">
      <c r="A145" s="27"/>
      <c r="B145" s="27"/>
      <c r="C145" s="27"/>
      <c r="D145" s="27"/>
      <c r="E145" s="27"/>
      <c r="F145" s="27"/>
      <c r="G145" s="27"/>
      <c r="H145" s="27"/>
      <c r="I145" s="27"/>
      <c r="J145" s="10"/>
      <c r="K145" s="10"/>
    </row>
    <row r="146" spans="1:11">
      <c r="A146" s="27"/>
      <c r="B146" s="27"/>
      <c r="C146" s="27"/>
      <c r="D146" s="27"/>
      <c r="E146" s="27"/>
      <c r="F146" s="27"/>
      <c r="G146" s="27"/>
      <c r="H146" s="27"/>
      <c r="I146" s="27"/>
      <c r="J146" s="10"/>
      <c r="K146" s="10"/>
    </row>
    <row r="147" spans="1:11">
      <c r="A147" s="27"/>
      <c r="B147" s="27"/>
      <c r="C147" s="27"/>
      <c r="D147" s="27"/>
      <c r="E147" s="27"/>
      <c r="F147" s="27"/>
      <c r="G147" s="27"/>
      <c r="H147" s="27"/>
      <c r="I147" s="27"/>
      <c r="J147" s="10"/>
      <c r="K147" s="10"/>
    </row>
    <row r="148" spans="1:11">
      <c r="A148" s="27"/>
      <c r="B148" s="27"/>
      <c r="C148" s="27"/>
      <c r="D148" s="27"/>
      <c r="E148" s="27"/>
      <c r="F148" s="27"/>
      <c r="G148" s="27"/>
      <c r="H148" s="27"/>
      <c r="I148" s="27"/>
      <c r="J148" s="10"/>
      <c r="K148" s="10"/>
    </row>
    <row r="149" spans="1:11">
      <c r="A149" s="27"/>
      <c r="B149" s="27"/>
      <c r="C149" s="27"/>
      <c r="D149" s="27"/>
      <c r="E149" s="27"/>
      <c r="F149" s="27"/>
      <c r="G149" s="27"/>
      <c r="H149" s="27"/>
      <c r="I149" s="27"/>
      <c r="J149" s="10"/>
      <c r="K149" s="10"/>
    </row>
    <row r="150" spans="1:11">
      <c r="A150" s="27"/>
      <c r="B150" s="27"/>
      <c r="C150" s="27"/>
      <c r="D150" s="27"/>
      <c r="E150" s="27"/>
      <c r="F150" s="27"/>
      <c r="G150" s="27"/>
      <c r="H150" s="27"/>
      <c r="I150" s="27"/>
      <c r="J150" s="10"/>
      <c r="K150" s="10"/>
    </row>
    <row r="151" spans="1:11">
      <c r="A151" s="27"/>
      <c r="B151" s="27"/>
      <c r="C151" s="27"/>
      <c r="D151" s="27"/>
      <c r="E151" s="27"/>
      <c r="F151" s="27"/>
      <c r="G151" s="27"/>
      <c r="H151" s="27"/>
      <c r="I151" s="27"/>
      <c r="J151" s="10"/>
      <c r="K151" s="10"/>
    </row>
    <row r="152" spans="1:11">
      <c r="A152" s="27"/>
      <c r="B152" s="27"/>
      <c r="C152" s="27"/>
      <c r="D152" s="27"/>
      <c r="E152" s="27"/>
      <c r="F152" s="27"/>
      <c r="G152" s="27"/>
      <c r="H152" s="27"/>
      <c r="I152" s="27"/>
      <c r="J152" s="10"/>
      <c r="K152" s="10"/>
    </row>
    <row r="153" spans="1:11">
      <c r="A153" s="27"/>
      <c r="B153" s="27"/>
      <c r="C153" s="27"/>
      <c r="D153" s="27"/>
      <c r="E153" s="27"/>
      <c r="F153" s="27"/>
      <c r="G153" s="27"/>
      <c r="H153" s="27"/>
      <c r="I153" s="27"/>
      <c r="J153" s="10"/>
      <c r="K153" s="10"/>
    </row>
    <row r="154" spans="1:11">
      <c r="A154" s="27"/>
      <c r="B154" s="27"/>
      <c r="C154" s="27"/>
      <c r="D154" s="27"/>
      <c r="E154" s="27"/>
      <c r="F154" s="27"/>
      <c r="G154" s="27"/>
      <c r="H154" s="27"/>
      <c r="I154" s="27"/>
      <c r="J154" s="10"/>
      <c r="K154" s="10"/>
    </row>
    <row r="155" spans="1:11">
      <c r="A155" s="27"/>
      <c r="B155" s="27"/>
      <c r="C155" s="27"/>
      <c r="D155" s="27"/>
      <c r="E155" s="27"/>
      <c r="F155" s="27"/>
      <c r="G155" s="27"/>
      <c r="H155" s="27"/>
      <c r="I155" s="27"/>
      <c r="J155" s="10"/>
      <c r="K155" s="10"/>
    </row>
    <row r="156" spans="1:11">
      <c r="A156" s="27"/>
      <c r="B156" s="27"/>
      <c r="C156" s="27"/>
      <c r="D156" s="27"/>
      <c r="E156" s="27"/>
      <c r="F156" s="27"/>
      <c r="G156" s="27"/>
      <c r="H156" s="27"/>
      <c r="I156" s="27"/>
      <c r="J156" s="10"/>
      <c r="K156" s="10"/>
    </row>
    <row r="157" spans="1:11">
      <c r="A157" s="27"/>
      <c r="B157" s="27"/>
      <c r="C157" s="27"/>
      <c r="D157" s="27"/>
      <c r="E157" s="27"/>
      <c r="F157" s="27"/>
      <c r="G157" s="27"/>
      <c r="H157" s="27"/>
      <c r="I157" s="27"/>
      <c r="J157" s="10"/>
      <c r="K157" s="10"/>
    </row>
    <row r="158" spans="1:11">
      <c r="A158" s="27"/>
      <c r="B158" s="27"/>
      <c r="C158" s="27"/>
      <c r="D158" s="27"/>
      <c r="E158" s="27"/>
      <c r="F158" s="27"/>
      <c r="G158" s="27"/>
      <c r="H158" s="27"/>
      <c r="I158" s="27"/>
      <c r="J158" s="10"/>
      <c r="K158" s="10"/>
    </row>
    <row r="159" spans="1:11">
      <c r="A159" s="27"/>
      <c r="B159" s="27"/>
      <c r="C159" s="27"/>
      <c r="D159" s="27"/>
      <c r="E159" s="27"/>
      <c r="F159" s="27"/>
      <c r="G159" s="27"/>
      <c r="H159" s="27"/>
      <c r="I159" s="27"/>
      <c r="J159" s="10"/>
      <c r="K159" s="10"/>
    </row>
    <row r="160" spans="1:11">
      <c r="A160" s="27"/>
      <c r="B160" s="27"/>
      <c r="C160" s="27"/>
      <c r="D160" s="27"/>
      <c r="E160" s="27"/>
      <c r="F160" s="27"/>
      <c r="G160" s="27"/>
      <c r="H160" s="27"/>
      <c r="I160" s="27"/>
      <c r="J160" s="10"/>
      <c r="K160" s="10"/>
    </row>
    <row r="161" spans="1:11">
      <c r="A161" s="27"/>
      <c r="B161" s="27"/>
      <c r="C161" s="27"/>
      <c r="D161" s="27"/>
      <c r="E161" s="27"/>
      <c r="F161" s="27"/>
      <c r="G161" s="27"/>
      <c r="H161" s="27"/>
      <c r="I161" s="27"/>
      <c r="J161" s="10"/>
      <c r="K161" s="10"/>
    </row>
    <row r="162" spans="1:11">
      <c r="A162" s="27"/>
      <c r="B162" s="27"/>
      <c r="C162" s="27"/>
      <c r="D162" s="27"/>
      <c r="E162" s="27"/>
      <c r="F162" s="27"/>
      <c r="G162" s="27"/>
      <c r="H162" s="27"/>
      <c r="I162" s="27"/>
      <c r="J162" s="10"/>
      <c r="K162" s="10"/>
    </row>
    <row r="163" spans="1:11">
      <c r="A163" s="27"/>
      <c r="B163" s="27"/>
      <c r="C163" s="27"/>
      <c r="D163" s="27"/>
      <c r="E163" s="27"/>
      <c r="F163" s="27"/>
      <c r="G163" s="27"/>
      <c r="H163" s="27"/>
      <c r="I163" s="27"/>
      <c r="J163" s="10"/>
      <c r="K163" s="10"/>
    </row>
    <row r="164" spans="1:11">
      <c r="A164" s="27"/>
      <c r="B164" s="27"/>
      <c r="C164" s="27"/>
      <c r="D164" s="27"/>
      <c r="E164" s="27"/>
      <c r="F164" s="27"/>
      <c r="G164" s="27"/>
      <c r="H164" s="27"/>
      <c r="I164" s="27"/>
      <c r="J164" s="10"/>
      <c r="K164" s="10"/>
    </row>
    <row r="165" spans="1:11">
      <c r="A165" s="27"/>
      <c r="B165" s="27"/>
      <c r="C165" s="27"/>
      <c r="D165" s="27"/>
      <c r="E165" s="27"/>
      <c r="F165" s="27"/>
      <c r="G165" s="27"/>
      <c r="H165" s="27"/>
      <c r="I165" s="27"/>
      <c r="J165" s="10"/>
      <c r="K165" s="10"/>
    </row>
    <row r="166" spans="1:11">
      <c r="A166" s="27"/>
      <c r="B166" s="27"/>
      <c r="C166" s="27"/>
      <c r="D166" s="27"/>
      <c r="E166" s="27"/>
      <c r="F166" s="27"/>
      <c r="G166" s="27"/>
      <c r="H166" s="27"/>
      <c r="I166" s="27"/>
      <c r="J166" s="10"/>
      <c r="K166" s="10"/>
    </row>
    <row r="167" spans="1:11">
      <c r="A167" s="27"/>
      <c r="B167" s="27"/>
      <c r="C167" s="27"/>
      <c r="D167" s="27"/>
      <c r="E167" s="27"/>
      <c r="F167" s="27"/>
      <c r="G167" s="27"/>
      <c r="H167" s="27"/>
      <c r="I167" s="27"/>
      <c r="J167" s="10"/>
      <c r="K167" s="10"/>
    </row>
    <row r="168" spans="1:11">
      <c r="A168" s="27"/>
      <c r="B168" s="27"/>
      <c r="C168" s="27"/>
      <c r="D168" s="27"/>
      <c r="E168" s="27"/>
      <c r="F168" s="27"/>
      <c r="G168" s="27"/>
      <c r="H168" s="27"/>
      <c r="I168" s="27"/>
      <c r="J168" s="10"/>
      <c r="K168" s="10"/>
    </row>
    <row r="169" spans="1:11">
      <c r="A169" s="27"/>
      <c r="B169" s="27"/>
      <c r="C169" s="27"/>
      <c r="D169" s="27"/>
      <c r="E169" s="27"/>
      <c r="F169" s="27"/>
      <c r="G169" s="27"/>
      <c r="H169" s="27"/>
      <c r="I169" s="27"/>
      <c r="J169" s="10"/>
      <c r="K169" s="10"/>
    </row>
    <row r="170" spans="1:11">
      <c r="A170" s="27"/>
      <c r="B170" s="27"/>
      <c r="C170" s="27"/>
      <c r="D170" s="27"/>
      <c r="E170" s="27"/>
      <c r="F170" s="27"/>
      <c r="G170" s="27"/>
      <c r="H170" s="27"/>
      <c r="I170" s="27"/>
      <c r="J170" s="10"/>
      <c r="K170" s="10"/>
    </row>
    <row r="171" spans="1:11">
      <c r="A171" s="27"/>
      <c r="B171" s="27"/>
      <c r="C171" s="27"/>
      <c r="D171" s="27"/>
      <c r="E171" s="27"/>
      <c r="F171" s="27"/>
      <c r="G171" s="27"/>
      <c r="H171" s="27"/>
      <c r="I171" s="27"/>
      <c r="J171" s="10"/>
      <c r="K171" s="10"/>
    </row>
    <row r="172" spans="1:11">
      <c r="A172" s="27"/>
      <c r="B172" s="27"/>
      <c r="C172" s="27"/>
      <c r="D172" s="27"/>
      <c r="E172" s="27"/>
      <c r="F172" s="27"/>
      <c r="G172" s="27"/>
      <c r="H172" s="27"/>
      <c r="I172" s="27"/>
      <c r="J172" s="10"/>
      <c r="K172" s="10"/>
    </row>
    <row r="173" spans="1:11">
      <c r="A173" s="27"/>
      <c r="B173" s="27"/>
      <c r="C173" s="27"/>
      <c r="D173" s="27"/>
      <c r="E173" s="27"/>
      <c r="F173" s="27"/>
      <c r="G173" s="27"/>
      <c r="H173" s="27"/>
      <c r="I173" s="27"/>
      <c r="J173" s="10"/>
      <c r="K173" s="10"/>
    </row>
    <row r="174" spans="1:11">
      <c r="A174" s="27"/>
      <c r="B174" s="27"/>
      <c r="C174" s="27"/>
      <c r="D174" s="27"/>
      <c r="E174" s="27"/>
      <c r="F174" s="27"/>
      <c r="G174" s="27"/>
      <c r="H174" s="27"/>
      <c r="I174" s="27"/>
      <c r="J174" s="10"/>
      <c r="K174" s="10"/>
    </row>
    <row r="175" spans="1:11">
      <c r="A175" s="27"/>
      <c r="B175" s="27"/>
      <c r="C175" s="27"/>
      <c r="D175" s="27"/>
      <c r="E175" s="27"/>
      <c r="F175" s="27"/>
      <c r="G175" s="27"/>
      <c r="H175" s="27"/>
      <c r="I175" s="27"/>
      <c r="J175" s="10"/>
      <c r="K175" s="10"/>
    </row>
    <row r="176" spans="1:11">
      <c r="A176" s="27"/>
      <c r="B176" s="27"/>
      <c r="C176" s="27"/>
      <c r="D176" s="27"/>
      <c r="E176" s="27"/>
      <c r="F176" s="27"/>
      <c r="G176" s="27"/>
      <c r="H176" s="27"/>
      <c r="I176" s="27"/>
      <c r="J176" s="10"/>
      <c r="K176" s="10"/>
    </row>
    <row r="177" spans="1:11">
      <c r="A177" s="27"/>
      <c r="B177" s="27"/>
      <c r="C177" s="27"/>
      <c r="D177" s="27"/>
      <c r="E177" s="27"/>
      <c r="F177" s="27"/>
      <c r="G177" s="27"/>
      <c r="H177" s="27"/>
      <c r="I177" s="27"/>
      <c r="J177" s="10"/>
      <c r="K177" s="10"/>
    </row>
    <row r="178" spans="1:11">
      <c r="A178" s="27"/>
      <c r="B178" s="27"/>
      <c r="C178" s="27"/>
      <c r="D178" s="27"/>
      <c r="E178" s="27"/>
      <c r="F178" s="27"/>
      <c r="G178" s="27"/>
      <c r="H178" s="27"/>
      <c r="I178" s="27"/>
      <c r="J178" s="10"/>
      <c r="K178" s="10"/>
    </row>
    <row r="179" spans="1:11">
      <c r="A179" s="27"/>
      <c r="B179" s="27"/>
      <c r="C179" s="27"/>
      <c r="D179" s="27"/>
      <c r="E179" s="27"/>
      <c r="F179" s="27"/>
      <c r="G179" s="27"/>
      <c r="H179" s="27"/>
      <c r="I179" s="27"/>
      <c r="J179" s="10"/>
      <c r="K179" s="10"/>
    </row>
    <row r="180" spans="1:11">
      <c r="A180" s="27"/>
      <c r="B180" s="27"/>
      <c r="C180" s="27"/>
      <c r="D180" s="27"/>
      <c r="E180" s="27"/>
      <c r="F180" s="27"/>
      <c r="G180" s="27"/>
      <c r="H180" s="27"/>
      <c r="I180" s="27"/>
      <c r="J180" s="10"/>
      <c r="K180" s="10"/>
    </row>
    <row r="181" spans="1:11">
      <c r="A181" s="27"/>
      <c r="B181" s="27"/>
      <c r="C181" s="27"/>
      <c r="D181" s="27"/>
      <c r="E181" s="27"/>
      <c r="F181" s="27"/>
      <c r="G181" s="27"/>
      <c r="H181" s="27"/>
      <c r="I181" s="27"/>
      <c r="J181" s="10"/>
      <c r="K181" s="10"/>
    </row>
    <row r="182" spans="1:11">
      <c r="A182" s="27"/>
      <c r="B182" s="27"/>
      <c r="C182" s="27"/>
      <c r="D182" s="27"/>
      <c r="E182" s="27"/>
      <c r="F182" s="27"/>
      <c r="G182" s="27"/>
      <c r="H182" s="27"/>
      <c r="I182" s="27"/>
      <c r="J182" s="10"/>
      <c r="K182" s="10"/>
    </row>
    <row r="183" spans="1:11">
      <c r="A183" s="27"/>
      <c r="B183" s="27"/>
      <c r="C183" s="27"/>
      <c r="D183" s="27"/>
      <c r="E183" s="27"/>
      <c r="F183" s="27"/>
      <c r="G183" s="27"/>
      <c r="H183" s="27"/>
      <c r="I183" s="27"/>
      <c r="J183" s="10"/>
      <c r="K183" s="10"/>
    </row>
    <row r="184" spans="1:11">
      <c r="A184" s="27"/>
      <c r="B184" s="27"/>
      <c r="C184" s="27"/>
      <c r="D184" s="27"/>
      <c r="E184" s="27"/>
      <c r="F184" s="27"/>
      <c r="G184" s="27"/>
      <c r="H184" s="27"/>
      <c r="I184" s="27"/>
      <c r="J184" s="10"/>
      <c r="K184" s="10"/>
    </row>
    <row r="185" spans="1:11">
      <c r="A185" s="27"/>
      <c r="B185" s="27"/>
      <c r="C185" s="27"/>
      <c r="D185" s="27"/>
      <c r="E185" s="27"/>
      <c r="F185" s="27"/>
      <c r="G185" s="27"/>
      <c r="H185" s="27"/>
      <c r="I185" s="27"/>
      <c r="J185" s="10"/>
      <c r="K185" s="10"/>
    </row>
    <row r="186" spans="1:11">
      <c r="A186" s="27"/>
      <c r="B186" s="27"/>
      <c r="C186" s="27"/>
      <c r="D186" s="27"/>
      <c r="E186" s="27"/>
      <c r="F186" s="27"/>
      <c r="G186" s="27"/>
      <c r="H186" s="27"/>
      <c r="I186" s="27"/>
      <c r="J186" s="10"/>
      <c r="K186" s="10"/>
    </row>
    <row r="187" spans="1:11">
      <c r="A187" s="27"/>
      <c r="B187" s="27"/>
      <c r="C187" s="27"/>
      <c r="D187" s="27"/>
      <c r="E187" s="27"/>
      <c r="F187" s="27"/>
      <c r="G187" s="27"/>
      <c r="H187" s="27"/>
      <c r="I187" s="27"/>
      <c r="J187" s="10"/>
      <c r="K187" s="10"/>
    </row>
    <row r="188" spans="1:11">
      <c r="A188" s="27"/>
      <c r="B188" s="27"/>
      <c r="C188" s="27"/>
      <c r="D188" s="27"/>
      <c r="E188" s="27"/>
      <c r="F188" s="27"/>
      <c r="G188" s="27"/>
      <c r="H188" s="27"/>
      <c r="I188" s="27"/>
      <c r="J188" s="10"/>
      <c r="K188" s="10"/>
    </row>
    <row r="189" spans="1:11">
      <c r="A189" s="27"/>
      <c r="B189" s="27"/>
      <c r="C189" s="27"/>
      <c r="D189" s="27"/>
      <c r="E189" s="27"/>
      <c r="F189" s="27"/>
      <c r="G189" s="27"/>
      <c r="H189" s="27"/>
      <c r="I189" s="27"/>
      <c r="J189" s="10"/>
      <c r="K189" s="10"/>
    </row>
    <row r="190" spans="1:11">
      <c r="A190" s="27"/>
      <c r="B190" s="27"/>
      <c r="C190" s="27"/>
      <c r="D190" s="27"/>
      <c r="E190" s="27"/>
      <c r="F190" s="27"/>
      <c r="G190" s="27"/>
      <c r="H190" s="27"/>
      <c r="I190" s="27"/>
      <c r="J190" s="10"/>
      <c r="K190" s="10"/>
    </row>
    <row r="191" spans="1:11">
      <c r="A191" s="27"/>
      <c r="B191" s="27"/>
      <c r="C191" s="27"/>
      <c r="D191" s="27"/>
      <c r="E191" s="27"/>
      <c r="F191" s="27"/>
      <c r="G191" s="27"/>
      <c r="H191" s="27"/>
      <c r="I191" s="27"/>
      <c r="J191" s="10"/>
      <c r="K191" s="10"/>
    </row>
    <row r="192" spans="1:11">
      <c r="A192" s="27"/>
      <c r="B192" s="27"/>
      <c r="C192" s="27"/>
      <c r="D192" s="27"/>
      <c r="E192" s="27"/>
      <c r="F192" s="27"/>
      <c r="G192" s="27"/>
      <c r="H192" s="27"/>
      <c r="I192" s="27"/>
      <c r="J192" s="10"/>
      <c r="K192" s="10"/>
    </row>
    <row r="193" spans="1:11">
      <c r="A193" s="27"/>
      <c r="B193" s="27"/>
      <c r="C193" s="27"/>
      <c r="D193" s="27"/>
      <c r="E193" s="27"/>
      <c r="I193" s="27"/>
      <c r="J193" s="10"/>
      <c r="K193" s="10"/>
    </row>
    <row r="194" spans="1:11">
      <c r="A194" s="27"/>
      <c r="B194" s="27"/>
      <c r="C194" s="27"/>
      <c r="D194" s="27"/>
      <c r="E194" s="27"/>
      <c r="I194" s="27"/>
      <c r="J194" s="10"/>
      <c r="K194" s="10"/>
    </row>
    <row r="195" spans="1:11">
      <c r="A195" s="27"/>
      <c r="B195" s="27"/>
      <c r="C195" s="27"/>
      <c r="D195" s="27"/>
      <c r="E195" s="27"/>
      <c r="I195" s="27"/>
      <c r="J195" s="10"/>
      <c r="K195" s="10"/>
    </row>
    <row r="196" spans="1:11">
      <c r="A196" s="27"/>
      <c r="B196" s="27"/>
      <c r="C196" s="27"/>
      <c r="D196" s="27"/>
      <c r="E196" s="27"/>
      <c r="I196" s="27"/>
      <c r="J196" s="10"/>
      <c r="K196" s="10"/>
    </row>
    <row r="197" spans="1:11">
      <c r="A197" s="27"/>
      <c r="B197" s="27"/>
      <c r="C197" s="27"/>
      <c r="D197" s="27"/>
      <c r="E197" s="27"/>
      <c r="I197" s="27"/>
      <c r="J197" s="10"/>
      <c r="K197" s="10"/>
    </row>
    <row r="198" spans="1:11">
      <c r="A198" s="27"/>
      <c r="B198" s="27"/>
      <c r="C198" s="27"/>
      <c r="D198" s="27"/>
      <c r="E198" s="27"/>
      <c r="I198" s="27"/>
      <c r="J198" s="10"/>
    </row>
  </sheetData>
  <mergeCells count="1">
    <mergeCell ref="A1:D1"/>
  </mergeCells>
  <hyperlinks>
    <hyperlink ref="F7" r:id="rId1" xr:uid="{B2386454-6467-48E7-9E9A-85E9D930F27E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103" t="s">
        <v>61</v>
      </c>
      <c r="B1" s="87" t="s">
        <v>62</v>
      </c>
      <c r="D1" s="104" t="s">
        <v>63</v>
      </c>
      <c r="H1" s="104" t="s">
        <v>64</v>
      </c>
    </row>
    <row r="2" spans="1:11">
      <c r="A2" s="87" t="s">
        <v>65</v>
      </c>
      <c r="B2" s="87">
        <v>50</v>
      </c>
      <c r="D2" s="105">
        <v>20</v>
      </c>
    </row>
    <row r="3" spans="1:11">
      <c r="A3" s="87" t="s">
        <v>66</v>
      </c>
      <c r="B3">
        <v>40</v>
      </c>
      <c r="D3" s="106">
        <v>25</v>
      </c>
      <c r="I3" s="107" t="s">
        <v>67</v>
      </c>
      <c r="J3" s="107"/>
      <c r="K3" s="107" t="s">
        <v>25</v>
      </c>
    </row>
    <row r="4" spans="1:11">
      <c r="A4" s="87" t="s">
        <v>68</v>
      </c>
      <c r="B4">
        <v>25</v>
      </c>
      <c r="D4" s="106">
        <v>40</v>
      </c>
      <c r="I4" s="87" t="s">
        <v>69</v>
      </c>
      <c r="K4" s="108" t="s">
        <v>70</v>
      </c>
    </row>
    <row r="5" spans="1:11">
      <c r="A5" s="87" t="s">
        <v>71</v>
      </c>
      <c r="B5">
        <v>20</v>
      </c>
      <c r="D5" s="105" t="s">
        <v>72</v>
      </c>
      <c r="I5" s="87" t="s">
        <v>73</v>
      </c>
      <c r="K5" s="41">
        <v>0.4</v>
      </c>
    </row>
    <row r="6" spans="1:11">
      <c r="A6" s="87" t="s">
        <v>74</v>
      </c>
      <c r="B6">
        <v>10</v>
      </c>
      <c r="D6" s="106">
        <v>50</v>
      </c>
      <c r="I6" s="87" t="s">
        <v>75</v>
      </c>
      <c r="K6" s="41">
        <v>0.3</v>
      </c>
    </row>
    <row r="7" spans="1:11">
      <c r="A7" s="87" t="s">
        <v>76</v>
      </c>
      <c r="B7" s="87" t="s">
        <v>77</v>
      </c>
      <c r="D7" s="106">
        <v>80</v>
      </c>
      <c r="I7" s="87" t="s">
        <v>78</v>
      </c>
      <c r="K7" s="41">
        <v>0.25</v>
      </c>
    </row>
    <row r="8" spans="1:11">
      <c r="A8" s="87" t="s">
        <v>79</v>
      </c>
      <c r="B8" s="87">
        <v>20</v>
      </c>
      <c r="D8" s="105" t="s">
        <v>72</v>
      </c>
      <c r="I8" s="87" t="s">
        <v>80</v>
      </c>
      <c r="K8" s="108" t="s">
        <v>81</v>
      </c>
    </row>
    <row r="9" spans="1:11">
      <c r="A9" s="87" t="s">
        <v>82</v>
      </c>
      <c r="B9" s="87"/>
      <c r="D9" s="105">
        <v>75</v>
      </c>
      <c r="I9" s="87"/>
      <c r="K9" s="108"/>
    </row>
    <row r="10" spans="1:11">
      <c r="D10" s="106"/>
      <c r="I10" s="87" t="s">
        <v>83</v>
      </c>
      <c r="K10" s="41"/>
    </row>
    <row r="11" spans="1:11">
      <c r="A11" s="103" t="s">
        <v>84</v>
      </c>
      <c r="D11" s="106"/>
      <c r="K11" s="41"/>
    </row>
    <row r="12" spans="1:11">
      <c r="A12" s="87" t="s">
        <v>85</v>
      </c>
      <c r="D12" s="106"/>
      <c r="K12" s="41"/>
    </row>
    <row r="13" spans="1:11">
      <c r="A13" s="87" t="s">
        <v>86</v>
      </c>
      <c r="D13" s="106"/>
      <c r="K13" s="41"/>
    </row>
    <row r="14" spans="1:11">
      <c r="A14" s="87" t="s">
        <v>87</v>
      </c>
      <c r="D14" s="106"/>
      <c r="K14" s="41"/>
    </row>
    <row r="15" spans="1:11">
      <c r="A15" s="87" t="s">
        <v>88</v>
      </c>
      <c r="D15" s="106"/>
      <c r="K15" s="41"/>
    </row>
    <row r="16" spans="1:11">
      <c r="A16" s="87" t="s">
        <v>89</v>
      </c>
      <c r="D16" s="106"/>
    </row>
    <row r="17" spans="1:8">
      <c r="A17" s="87" t="s">
        <v>90</v>
      </c>
      <c r="D17" s="106"/>
    </row>
    <row r="18" spans="1:8">
      <c r="A18" s="87" t="s">
        <v>91</v>
      </c>
      <c r="D18" s="106"/>
    </row>
    <row r="19" spans="1:8">
      <c r="A19" s="87" t="s">
        <v>92</v>
      </c>
      <c r="D19" s="106"/>
    </row>
    <row r="20" spans="1:8">
      <c r="A20" s="87"/>
      <c r="D20" s="106"/>
    </row>
    <row r="21" spans="1:8">
      <c r="A21" s="87" t="s">
        <v>65</v>
      </c>
      <c r="D21" s="106"/>
    </row>
    <row r="22" spans="1:8">
      <c r="D22" s="106"/>
    </row>
    <row r="23" spans="1:8">
      <c r="A23" s="87" t="s">
        <v>93</v>
      </c>
      <c r="D23" s="106"/>
    </row>
    <row r="24" spans="1:8">
      <c r="D24" s="106"/>
    </row>
    <row r="25" spans="1:8">
      <c r="A25" s="103" t="s">
        <v>94</v>
      </c>
      <c r="D25" s="106"/>
    </row>
    <row r="26" spans="1:8">
      <c r="A26" s="109" t="s">
        <v>95</v>
      </c>
      <c r="B26" s="110"/>
      <c r="C26" s="110"/>
      <c r="D26" s="111"/>
      <c r="E26" s="110"/>
      <c r="F26" s="110"/>
      <c r="G26" s="110"/>
      <c r="H26" s="110"/>
    </row>
    <row r="27" spans="1:8">
      <c r="A27" s="109" t="s">
        <v>96</v>
      </c>
      <c r="B27" s="110"/>
      <c r="C27" s="110"/>
      <c r="D27" s="111"/>
      <c r="E27" s="110"/>
      <c r="F27" s="110"/>
      <c r="G27" s="110"/>
      <c r="H27" s="110"/>
    </row>
    <row r="28" spans="1:8">
      <c r="A28" s="109" t="s">
        <v>97</v>
      </c>
      <c r="B28" s="110"/>
      <c r="C28" s="110"/>
      <c r="D28" s="111"/>
      <c r="E28" s="110"/>
      <c r="F28" s="110"/>
      <c r="G28" s="110"/>
      <c r="H28" s="110"/>
    </row>
    <row r="29" spans="1:8">
      <c r="A29" s="109" t="s">
        <v>98</v>
      </c>
      <c r="B29" s="110"/>
      <c r="C29" s="110"/>
      <c r="D29" s="111"/>
      <c r="E29" s="110"/>
      <c r="F29" s="110"/>
      <c r="G29" s="110"/>
      <c r="H29" s="110"/>
    </row>
    <row r="30" spans="1:8">
      <c r="A30" s="109" t="s">
        <v>99</v>
      </c>
      <c r="B30" s="110"/>
      <c r="C30" s="110"/>
      <c r="D30" s="111"/>
      <c r="E30" s="110"/>
      <c r="F30" s="110"/>
      <c r="G30" s="110"/>
      <c r="H30" s="110"/>
    </row>
    <row r="31" spans="1:8">
      <c r="A31" s="150" t="s">
        <v>100</v>
      </c>
      <c r="B31" s="151"/>
      <c r="C31" s="151"/>
      <c r="D31" s="151"/>
      <c r="E31" s="151"/>
      <c r="F31" s="151"/>
      <c r="G31" s="151"/>
      <c r="H31" s="151"/>
    </row>
    <row r="32" spans="1:8">
      <c r="A32" s="150"/>
      <c r="B32" s="151"/>
      <c r="C32" s="151"/>
      <c r="D32" s="151"/>
      <c r="E32" s="151"/>
      <c r="F32" s="151"/>
      <c r="G32" s="151"/>
      <c r="H32" s="151"/>
    </row>
    <row r="33" spans="1:8">
      <c r="A33" s="150"/>
      <c r="B33" s="151"/>
      <c r="C33" s="151"/>
      <c r="D33" s="151"/>
      <c r="E33" s="151"/>
      <c r="F33" s="151"/>
      <c r="G33" s="151"/>
      <c r="H33" s="151"/>
    </row>
    <row r="34" spans="1:8">
      <c r="A34" s="150"/>
      <c r="B34" s="151"/>
      <c r="C34" s="151"/>
      <c r="D34" s="151"/>
      <c r="E34" s="151"/>
      <c r="F34" s="151"/>
      <c r="G34" s="151"/>
      <c r="H34" s="151"/>
    </row>
    <row r="35" spans="1:8">
      <c r="A35" s="151"/>
      <c r="B35" s="151"/>
      <c r="C35" s="151"/>
      <c r="D35" s="151"/>
      <c r="E35" s="151"/>
      <c r="F35" s="151"/>
      <c r="G35" s="151"/>
      <c r="H35" s="151"/>
    </row>
    <row r="36" spans="1:8">
      <c r="A36" s="151" t="s">
        <v>101</v>
      </c>
      <c r="B36" s="151"/>
      <c r="C36" s="151"/>
      <c r="D36" s="151"/>
      <c r="E36" s="151"/>
      <c r="F36" s="151"/>
      <c r="G36" s="151"/>
      <c r="H36" s="151"/>
    </row>
    <row r="37" spans="1:8">
      <c r="A37" s="151"/>
      <c r="B37" s="151"/>
      <c r="C37" s="151"/>
      <c r="D37" s="151"/>
      <c r="E37" s="151"/>
      <c r="F37" s="151"/>
      <c r="G37" s="151"/>
      <c r="H37" s="151"/>
    </row>
    <row r="38" spans="1:8">
      <c r="A38" s="151" t="s">
        <v>102</v>
      </c>
      <c r="B38" s="151"/>
      <c r="C38" s="151"/>
      <c r="D38" s="151"/>
      <c r="E38" s="151"/>
      <c r="F38" s="151"/>
      <c r="G38" s="151"/>
      <c r="H38" s="151"/>
    </row>
    <row r="39" spans="1:8">
      <c r="A39" s="151"/>
      <c r="B39" s="151"/>
      <c r="C39" s="151"/>
      <c r="D39" s="151"/>
      <c r="E39" s="151"/>
      <c r="F39" s="151"/>
      <c r="G39" s="151"/>
      <c r="H39" s="151"/>
    </row>
    <row r="40" spans="1:8">
      <c r="A40" s="151"/>
      <c r="B40" s="151"/>
      <c r="C40" s="151"/>
      <c r="D40" s="151"/>
      <c r="E40" s="151"/>
      <c r="F40" s="151"/>
      <c r="G40" s="151"/>
      <c r="H40" s="151"/>
    </row>
    <row r="41" spans="1:8">
      <c r="A41" s="151" t="s">
        <v>103</v>
      </c>
      <c r="B41" s="151"/>
      <c r="C41" s="151"/>
      <c r="D41" s="151"/>
      <c r="E41" s="151"/>
      <c r="F41" s="151"/>
      <c r="G41" s="151"/>
      <c r="H41" s="151"/>
    </row>
    <row r="42" spans="1:8">
      <c r="A42" s="151"/>
      <c r="B42" s="151"/>
      <c r="C42" s="151"/>
      <c r="D42" s="151"/>
      <c r="E42" s="151"/>
      <c r="F42" s="151"/>
      <c r="G42" s="151"/>
      <c r="H42" s="151"/>
    </row>
    <row r="43" spans="1:8">
      <c r="A43" s="151"/>
      <c r="B43" s="151"/>
      <c r="C43" s="151"/>
      <c r="D43" s="151"/>
      <c r="E43" s="151"/>
      <c r="F43" s="151"/>
      <c r="G43" s="151"/>
      <c r="H43" s="151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12" t="s">
        <v>104</v>
      </c>
      <c r="C1" s="112" t="s">
        <v>105</v>
      </c>
      <c r="E1" s="112" t="s">
        <v>82</v>
      </c>
    </row>
    <row r="2" spans="1:5" ht="30">
      <c r="A2" s="94" t="s">
        <v>106</v>
      </c>
      <c r="C2" t="s">
        <v>107</v>
      </c>
      <c r="E2" s="94" t="s">
        <v>108</v>
      </c>
    </row>
    <row r="3" spans="1:5">
      <c r="A3" s="94"/>
    </row>
    <row r="4" spans="1:5" ht="30">
      <c r="A4" s="94" t="s">
        <v>109</v>
      </c>
      <c r="C4" s="94" t="s">
        <v>110</v>
      </c>
    </row>
    <row r="5" spans="1:5">
      <c r="A5" s="94"/>
    </row>
    <row r="6" spans="1:5" ht="30">
      <c r="A6" s="94" t="s">
        <v>111</v>
      </c>
    </row>
    <row r="7" spans="1:5" ht="45">
      <c r="A7" s="94"/>
      <c r="C7" s="94" t="s">
        <v>112</v>
      </c>
    </row>
    <row r="8" spans="1:5" ht="30">
      <c r="A8" s="94" t="s">
        <v>111</v>
      </c>
    </row>
    <row r="9" spans="1:5" ht="45">
      <c r="A9" s="94"/>
      <c r="C9" s="94" t="s">
        <v>113</v>
      </c>
    </row>
    <row r="10" spans="1:5" ht="30">
      <c r="A10" s="94" t="s">
        <v>109</v>
      </c>
    </row>
    <row r="11" spans="1:5" ht="30">
      <c r="A11" s="94"/>
      <c r="C11" s="94" t="s">
        <v>114</v>
      </c>
    </row>
    <row r="12" spans="1:5" ht="30">
      <c r="A12" s="94" t="s">
        <v>106</v>
      </c>
    </row>
    <row r="13" spans="1:5">
      <c r="A13" s="94"/>
    </row>
    <row r="14" spans="1:5" ht="30">
      <c r="A14" s="95" t="s">
        <v>115</v>
      </c>
      <c r="C14" s="94" t="s">
        <v>116</v>
      </c>
    </row>
    <row r="15" spans="1:5">
      <c r="A15" s="94"/>
    </row>
    <row r="16" spans="1:5" ht="30">
      <c r="A16" s="94"/>
      <c r="C16" s="94" t="s">
        <v>117</v>
      </c>
    </row>
    <row r="17" spans="1:3">
      <c r="A17" s="94"/>
    </row>
    <row r="18" spans="1:3" ht="30">
      <c r="A18" s="94"/>
      <c r="C18" s="94" t="s">
        <v>118</v>
      </c>
    </row>
    <row r="19" spans="1:3">
      <c r="A19" s="94"/>
    </row>
    <row r="20" spans="1:3" ht="60">
      <c r="A20" s="94"/>
      <c r="C20" s="94" t="s">
        <v>119</v>
      </c>
    </row>
    <row r="21" spans="1:3">
      <c r="A21" s="94"/>
    </row>
    <row r="22" spans="1:3" ht="45">
      <c r="A22" s="94"/>
      <c r="C22" s="94" t="s">
        <v>120</v>
      </c>
    </row>
    <row r="23" spans="1:3">
      <c r="A23" s="94"/>
    </row>
    <row r="24" spans="1:3" ht="30">
      <c r="A24" s="94"/>
      <c r="C24" s="94" t="s">
        <v>121</v>
      </c>
    </row>
    <row r="25" spans="1:3">
      <c r="A25" s="94"/>
    </row>
    <row r="26" spans="1:3">
      <c r="A26" s="94"/>
      <c r="C26" s="89" t="s">
        <v>122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13" t="s">
        <v>123</v>
      </c>
      <c r="B1" s="114" t="s">
        <v>124</v>
      </c>
      <c r="C1" s="115" t="s">
        <v>125</v>
      </c>
      <c r="D1" s="116" t="s">
        <v>126</v>
      </c>
      <c r="E1" s="116" t="s">
        <v>127</v>
      </c>
      <c r="F1" s="116" t="s">
        <v>128</v>
      </c>
      <c r="G1" s="116" t="s">
        <v>129</v>
      </c>
      <c r="H1" s="116" t="s">
        <v>130</v>
      </c>
      <c r="I1" s="117" t="s">
        <v>131</v>
      </c>
    </row>
    <row r="2" spans="1:9" ht="19.5" thickBot="1">
      <c r="A2" s="113" t="s">
        <v>132</v>
      </c>
      <c r="C2" s="87" t="s">
        <v>133</v>
      </c>
      <c r="D2" s="87" t="s">
        <v>134</v>
      </c>
      <c r="E2" s="87" t="s">
        <v>135</v>
      </c>
      <c r="F2" s="87" t="s">
        <v>136</v>
      </c>
      <c r="G2" s="87" t="s">
        <v>137</v>
      </c>
      <c r="H2" s="87" t="s">
        <v>138</v>
      </c>
    </row>
    <row r="3" spans="1:9" ht="19.5" thickBot="1">
      <c r="A3" s="113" t="s">
        <v>139</v>
      </c>
      <c r="B3" s="3" t="s">
        <v>140</v>
      </c>
      <c r="C3" s="3" t="s">
        <v>141</v>
      </c>
      <c r="D3" s="3" t="s">
        <v>142</v>
      </c>
      <c r="E3" s="3" t="s">
        <v>143</v>
      </c>
      <c r="F3" s="3" t="s">
        <v>144</v>
      </c>
      <c r="G3" s="3" t="s">
        <v>145</v>
      </c>
      <c r="H3" s="3" t="s">
        <v>146</v>
      </c>
    </row>
    <row r="4" spans="1:9" ht="18.75">
      <c r="A4" s="118"/>
      <c r="B4" s="3" t="s">
        <v>147</v>
      </c>
      <c r="C4" s="3" t="s">
        <v>148</v>
      </c>
      <c r="D4" s="3" t="s">
        <v>149</v>
      </c>
      <c r="E4" s="87" t="s">
        <v>150</v>
      </c>
      <c r="F4" s="87" t="s">
        <v>151</v>
      </c>
      <c r="G4" s="3" t="s">
        <v>152</v>
      </c>
      <c r="H4" s="3" t="s">
        <v>153</v>
      </c>
    </row>
    <row r="5" spans="1:9" ht="18.75">
      <c r="A5" s="118"/>
      <c r="B5" s="3" t="s">
        <v>154</v>
      </c>
      <c r="C5" s="3"/>
      <c r="E5" s="119" t="s">
        <v>155</v>
      </c>
      <c r="F5" s="119" t="s">
        <v>156</v>
      </c>
      <c r="G5" s="3" t="s">
        <v>157</v>
      </c>
    </row>
    <row r="6" spans="1:9" ht="19.5" thickBot="1">
      <c r="A6" s="118"/>
    </row>
    <row r="7" spans="1:9" ht="19.5" thickBot="1">
      <c r="A7" s="113" t="s">
        <v>158</v>
      </c>
      <c r="E7" s="25">
        <v>159778</v>
      </c>
      <c r="F7" s="87" t="s">
        <v>159</v>
      </c>
      <c r="H7" s="25">
        <v>75143</v>
      </c>
    </row>
    <row r="8" spans="1:9" ht="19.5" thickBot="1">
      <c r="A8" s="113" t="s">
        <v>160</v>
      </c>
      <c r="C8" s="87" t="s">
        <v>161</v>
      </c>
      <c r="E8" s="87" t="s">
        <v>161</v>
      </c>
      <c r="F8" s="87" t="s">
        <v>161</v>
      </c>
      <c r="G8" s="87" t="s">
        <v>82</v>
      </c>
      <c r="H8" t="s">
        <v>162</v>
      </c>
      <c r="I8" t="s">
        <v>161</v>
      </c>
    </row>
    <row r="9" spans="1:9">
      <c r="C9" s="87" t="s">
        <v>163</v>
      </c>
      <c r="E9" s="87" t="s">
        <v>163</v>
      </c>
      <c r="F9" s="87" t="s">
        <v>163</v>
      </c>
      <c r="G9" s="87" t="s">
        <v>104</v>
      </c>
      <c r="H9" t="s">
        <v>164</v>
      </c>
      <c r="I9" t="s">
        <v>163</v>
      </c>
    </row>
    <row r="10" spans="1:9">
      <c r="C10" s="87" t="s">
        <v>165</v>
      </c>
      <c r="E10" s="87" t="s">
        <v>165</v>
      </c>
      <c r="F10" s="87" t="s">
        <v>165</v>
      </c>
      <c r="G10" s="87" t="s">
        <v>166</v>
      </c>
      <c r="H10" s="87" t="s">
        <v>171</v>
      </c>
      <c r="I10" t="s">
        <v>165</v>
      </c>
    </row>
    <row r="11" spans="1:9">
      <c r="C11" s="87" t="s">
        <v>167</v>
      </c>
      <c r="E11" s="87" t="s">
        <v>167</v>
      </c>
      <c r="F11" s="87" t="s">
        <v>167</v>
      </c>
      <c r="H11" s="87" t="s">
        <v>172</v>
      </c>
      <c r="I11" t="s">
        <v>167</v>
      </c>
    </row>
    <row r="12" spans="1:9">
      <c r="H12" s="87" t="s">
        <v>173</v>
      </c>
      <c r="I12" t="s">
        <v>168</v>
      </c>
    </row>
    <row r="13" spans="1:9">
      <c r="I13" t="s">
        <v>162</v>
      </c>
    </row>
    <row r="14" spans="1:9">
      <c r="I14" t="s">
        <v>169</v>
      </c>
    </row>
    <row r="15" spans="1:9">
      <c r="I15" t="s">
        <v>170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74234A-3057-4343-AAAA-004C19DA01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0E45C4-BF3E-4C4D-AF0A-35E96B5002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Bid Form</vt:lpstr>
      <vt:lpstr>Original SOV  </vt:lpstr>
      <vt:lpstr>SOV RWP Updated 5-29-2025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2025-01-31T15:58:20Z</cp:lastPrinted>
  <dcterms:created xsi:type="dcterms:W3CDTF">2000-08-02T17:16:16Z</dcterms:created>
  <dcterms:modified xsi:type="dcterms:W3CDTF">2025-05-29T16:06:08Z</dcterms:modified>
</cp:coreProperties>
</file>