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50 Crosswinds Casino Hotel/01. Quotes/Job Cost/"/>
    </mc:Choice>
  </mc:AlternateContent>
  <xr:revisionPtr revIDLastSave="18" documentId="8_{08CA6317-F534-4758-A168-C824D30851C2}" xr6:coauthVersionLast="47" xr6:coauthVersionMax="47" xr10:uidLastSave="{39CD62A3-C969-4F58-A7FF-BE00147CA3CF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<sst xmlns="http://schemas.openxmlformats.org/spreadsheetml/2006/main" count="125" uniqueCount="116">
  <si>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</si>
  <si>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</si>
  <si>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</si>
  <si>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</si>
  <si>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</si>
  <si>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</si>
  <si>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</si>
  <si>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</si>
  <si>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</si>
  <si>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</si>
  <si>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</si>
  <si>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</si>
  <si>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</si>
  <si>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</si>
  <si>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</si>
  <si>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</si>
  <si>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</si>
  <si>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</si>
  <si>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</si>
  <si>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</si>
  <si>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</si>
  <si>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</si>
  <si>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</si>
  <si>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</si>
  <si>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</si>
  <si>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</si>
  <si>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</si>
  <si>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</si>
  <si>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</si>
  <si>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</si>
  <si>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</si>
  <si>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</si>
  <si>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</si>
  <si>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</si>
  <si>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</si>
  <si>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</si>
  <si>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</si>
  <si>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</si>
  <si>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</si>
  <si>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</si>
  <si>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</si>
  <si>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</si>
  <si>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</si>
  <si>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</si>
  <si>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</si>
  <si>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</si>
  <si>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</si>
  <si>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</si>
  <si>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</si>
  <si>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</si>
  <si>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</si>
  <si>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</si>
  <si>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</si>
  <si>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</si>
  <si>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</si>
  <si>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</si>
  <si>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</si>
  <si>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</si>
  <si>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</si>
  <si>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</si>
  <si>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</si>
  <si>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</si>
  <si>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</si>
  <si>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</si>
  <si>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</si>
  <si>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</si>
  <si>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</si>
  <si>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</si>
  <si>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</si>
  <si>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</si>
  <si>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</si>
  <si>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</si>
  <si>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</si>
  <si>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</si>
  <si>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</si>
  <si>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</si>
  <si>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</si>
  <si>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</si>
  <si>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</si>
  <si>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</si>
  <si>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</si>
  <si>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</si>
  <si>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</si>
  <si>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</si>
  <si>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</si>
  <si>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</si>
  <si>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</si>
  <si>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</si>
  <si>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</si>
  <si>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</si>
  <si>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</si>
  <si>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</si>
  <si>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</si>
  <si>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</si>
  <si>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</si>
  <si>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</si>
  <si>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</si>
  <si>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</si>
  <si>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</si>
  <si>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</si>
  <si>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</si>
  <si>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</si>
  <si>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</si>
  <si>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Crosswinds Casino</t>
  </si>
  <si>
    <t>25-050</t>
  </si>
  <si>
    <t>Gorab</t>
  </si>
  <si>
    <t>1 RF Drapery</t>
  </si>
  <si>
    <t xml:space="preserve">COM:  Samelson Celestial Copper </t>
  </si>
  <si>
    <t>1 RF Sheer</t>
  </si>
  <si>
    <t>COM:  Reid Witlin Constellation W/Out Pattern Overlay Moonbeam</t>
  </si>
  <si>
    <t>MTZ HDW &amp; Wall Switch</t>
  </si>
  <si>
    <t>22 Yards</t>
  </si>
  <si>
    <t>10 Yards</t>
  </si>
  <si>
    <t>6 Widths</t>
  </si>
  <si>
    <t>8 Widths</t>
  </si>
  <si>
    <t>21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</si>
</sst>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22.855468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45761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3231.75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3231.75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105.3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105.3</v>
      </c>
      <c r="J14" s="6">
        <f t="shared" ref="J14:J18" si="2">IFERROR(I14/$B$10,0)</f>
        <v>3.2582965885356231E-2</v>
      </c>
      <c r="K14" s="86" t="s">
        <v>17</v>
      </c>
      <c r="L14" s="117" t="s">
        <v>106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90.96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90.96</v>
      </c>
      <c r="J15" s="12">
        <f t="shared" si="2"/>
        <v>2.8145741471339056E-2</v>
      </c>
      <c r="K15" s="86" t="s">
        <v>17</v>
      </c>
      <c r="L15" s="118" t="s">
        <v>113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111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107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108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 t="s">
        <v>114</v>
      </c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112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 t="s">
        <v>109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1329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1329</v>
      </c>
      <c r="J23" s="12">
        <f t="shared" ref="J23:J25" si="4">IFERROR(I23/$B$10,0)</f>
        <v>0.41123230447899745</v>
      </c>
      <c r="K23" s="28"/>
      <c r="L23" s="119" t="s">
        <v>110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63.99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63.99</v>
      </c>
      <c r="J26" s="17">
        <f>IFERROR(I26/$B$10,0)</f>
        <v>1.9800417730331865E-2</v>
      </c>
      <c r="K26" s="28"/>
      <c r="L26" s="33" t="s">
        <v>115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1589.25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1589.25</v>
      </c>
      <c r="J43" s="41">
        <f>SUM(J14:J42)</f>
        <v>0.49176142956602459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3167.76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190.06560000000002</v>
      </c>
    </row>
    <row r="59" spans="1:29" ht="15.75" thickBot="1" x14ac:dyDescent="0.3">
      <c r="B59" s="68" t="s">
        <v>98</v>
      </c>
      <c r="C59" s="69">
        <f>+C43+C57</f>
        <v>1589.25</v>
      </c>
      <c r="D59" s="70">
        <f>+C59/B10</f>
        <v>0.49176142956602459</v>
      </c>
      <c r="E59" s="42"/>
      <c r="F59" s="69">
        <f>+F43+F57</f>
        <v>0</v>
      </c>
      <c r="G59" s="71">
        <f>IFERROR(F59/$B$10,0)</f>
        <v>0</v>
      </c>
      <c r="I59" s="69">
        <f>+I43+I57</f>
        <v>1589.25</v>
      </c>
      <c r="J59" s="71">
        <f>IFERROR(I59/$B$10,0)</f>
        <v>0.49176142956602459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1642.5</v>
      </c>
      <c r="D61" s="75">
        <f>+C61/B10</f>
        <v>0.50823857043397536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1642.5</v>
      </c>
      <c r="J61" s="77">
        <f>IFERROR(I61/$B$10,0)</f>
        <v>0.50823857043397536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63.99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0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644D241B-0BF9-4E99-8C3C-C3F5168291AA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2025-04-14T17:09:44Z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