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328 The Hotel Monroe Public Space/01. Quotes/Job Cost/"/>
    </mc:Choice>
  </mc:AlternateContent>
  <xr:revisionPtr revIDLastSave="14" documentId="8_{6A592073-7E38-485E-B521-6994913EBC7E}" xr6:coauthVersionLast="47" xr6:coauthVersionMax="47" xr10:uidLastSave="{C4B7D13D-6D00-4A8C-B847-F4E484F309FA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2" i="1"/>
  <c r="C50" i="1"/>
  <c r="C47" i="1"/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<sst xmlns="http://schemas.openxmlformats.org/spreadsheetml/2006/main" count="118" uniqueCount="108">
  <si>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</si>
  <si>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</si>
  <si>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</si>
  <si>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</si>
  <si>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</si>
  <si>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</si>
  <si>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</si>
  <si>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</si>
  <si>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</si>
  <si>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</si>
  <si>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</si>
  <si>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</si>
  <si>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</si>
  <si>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</si>
  <si>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</si>
  <si>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</si>
  <si>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</si>
  <si>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</si>
  <si>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</si>
  <si>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</si>
  <si>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</si>
  <si>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</si>
  <si>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</si>
  <si>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</si>
  <si>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</si>
  <si>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</si>
  <si>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</si>
  <si>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</si>
  <si>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</si>
  <si>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</si>
  <si>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</si>
  <si>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</si>
  <si>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</si>
  <si>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</si>
  <si>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</si>
  <si>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</si>
  <si>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</si>
  <si>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</si>
  <si>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</si>
  <si>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</si>
  <si>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</si>
  <si>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</si>
  <si>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</si>
  <si>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</si>
  <si>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</si>
  <si>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</si>
  <si>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</si>
  <si>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</si>
  <si>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</si>
  <si>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</si>
  <si>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</si>
  <si>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</si>
  <si>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</si>
  <si>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</si>
  <si>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</si>
  <si>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</si>
  <si>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</si>
  <si>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</si>
  <si>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</si>
  <si>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</si>
  <si>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</si>
  <si>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</si>
  <si>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</si>
  <si>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</si>
  <si>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</si>
  <si>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</si>
  <si>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</si>
  <si>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</si>
  <si>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</si>
  <si>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</si>
  <si>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</si>
  <si>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</si>
  <si>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</si>
  <si>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</si>
  <si>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</si>
  <si>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</si>
  <si>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</si>
  <si>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</si>
  <si>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</si>
  <si>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</si>
  <si>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</si>
  <si>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</si>
  <si>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</si>
  <si>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</si>
  <si>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</si>
  <si>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</si>
  <si>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</si>
  <si>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</si>
  <si>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</si>
  <si>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</si>
  <si>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</si>
  <si>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</si>
  <si>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</si>
  <si>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</si>
  <si>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</si>
  <si>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</si>
  <si>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</si>
  <si>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</si>
  <si>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</si>
  <si>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</si>
  <si>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</si>
  <si>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</si>
  <si>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</si>
  <si>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Hotel Monroe - Public Space</t>
  </si>
  <si>
    <t>25-328</t>
  </si>
  <si>
    <t xml:space="preserve">Budgeting Chalmation Installation </t>
  </si>
  <si>
    <t>16 Manual Duals &amp; 9 Manual Singles</t>
  </si>
  <si>
    <t>RWP1463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</si>
</sst>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45768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9125.24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>
        <v>2475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>
        <v>6400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18000.239999999998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f>16*24+9*12</f>
        <v>492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492</v>
      </c>
      <c r="J22" s="22">
        <f>IFERROR(I22/$B$10,0)</f>
        <v>2.7332968893748085E-2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1820-492</f>
        <v>1328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1328</v>
      </c>
      <c r="J30" s="17">
        <f t="shared" si="8"/>
        <v>7.3776794087189956E-2</v>
      </c>
      <c r="K30" s="28"/>
      <c r="L30" s="33" t="s">
        <v>107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1820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1820</v>
      </c>
      <c r="J43" s="41">
        <f>SUM(J14:J42)</f>
        <v>0.10110976298093804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f>350+490+1080+150</f>
        <v>2070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2070</v>
      </c>
      <c r="J47" s="44">
        <f t="shared" ref="J47" si="16">IFERROR(I47/$B$10,0)</f>
        <v>0.11499846668711085</v>
      </c>
      <c r="L47" s="45" t="s">
        <v>105</v>
      </c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f>2866.67+490+2160+750</f>
        <v>6266.67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6266.67</v>
      </c>
      <c r="J50" s="47">
        <f>IFERROR(I50/$B$10,0)</f>
        <v>0.34814369141744783</v>
      </c>
      <c r="L50" s="48" t="s">
        <v>105</v>
      </c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9125.24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8336.67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8336.67</v>
      </c>
      <c r="J57" s="61">
        <f>SUM(J47:J56)</f>
        <v>0.46314215810455867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10156.67</v>
      </c>
      <c r="D59" s="70">
        <f>+C59/B10</f>
        <v>0.56425192108549671</v>
      </c>
      <c r="E59" s="42"/>
      <c r="F59" s="69">
        <f>+F43+F57</f>
        <v>0</v>
      </c>
      <c r="G59" s="71">
        <f>IFERROR(F59/$B$10,0)</f>
        <v>0</v>
      </c>
      <c r="I59" s="69">
        <f>+I43+I57</f>
        <v>10156.67</v>
      </c>
      <c r="J59" s="71">
        <f>IFERROR(I59/$B$10,0)</f>
        <v>0.56425192108549671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7843.5699999999979</v>
      </c>
      <c r="D61" s="75">
        <f>+C61/B10</f>
        <v>0.43574807891450329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7843.5699999999979</v>
      </c>
      <c r="J61" s="77">
        <f>IFERROR(I61/$B$10,0)</f>
        <v>0.43574807891450329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7" ma:contentTypeDescription="Create a new document." ma:contentTypeScope="" ma:versionID="c3e19eddf542a19de2251ba03f37a31f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a3fec6c831fd45489e9e9feebc86197f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32DBF3F6-DE66-4750-BAE7-C062A6AA7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2025-04-21T12:18:16Z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