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85 Best Western Carmel By The Sea CA (24-810)/01. Quotes/Proposals/"/>
    </mc:Choice>
  </mc:AlternateContent>
  <xr:revisionPtr revIDLastSave="263" documentId="8_{625CA046-BA39-437F-A7E0-DEA6E6443EAD}" xr6:coauthVersionLast="47" xr6:coauthVersionMax="47" xr10:uidLastSave="{46B4FFD3-3D3B-4CA7-93A1-D187C3C1BBA8}"/>
  <bookViews>
    <workbookView xWindow="-2937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Quote!$A$1:$K$69</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2" l="1"/>
  <c r="J23" i="2" l="1"/>
  <c r="J22" i="2"/>
  <c r="K31" i="2" l="1"/>
  <c r="E31" i="2"/>
  <c r="D31" i="2"/>
  <c r="E30" i="2"/>
  <c r="D30" i="2"/>
  <c r="E28" i="2"/>
  <c r="D28" i="2"/>
  <c r="K28" i="2"/>
  <c r="E29" i="2"/>
  <c r="D29" i="2"/>
  <c r="E26" i="2"/>
  <c r="D26" i="2"/>
  <c r="E27" i="2"/>
  <c r="D27" i="2"/>
  <c r="E25" i="2"/>
  <c r="D25" i="2"/>
  <c r="E24" i="2"/>
  <c r="D24" i="2"/>
  <c r="K25" i="2"/>
  <c r="K24" i="2"/>
  <c r="K26" i="2"/>
  <c r="K27" i="2"/>
  <c r="K29" i="2"/>
  <c r="K23" i="2"/>
  <c r="E23" i="2"/>
  <c r="D23" i="2"/>
  <c r="K30" i="2"/>
  <c r="E22" i="2"/>
  <c r="D22" i="2"/>
  <c r="E21" i="2"/>
  <c r="D21" i="2"/>
  <c r="E33" i="2"/>
  <c r="D33" i="2"/>
  <c r="E32" i="2"/>
  <c r="D32" i="2"/>
  <c r="E20" i="2"/>
  <c r="D20" i="2"/>
  <c r="E19" i="2"/>
  <c r="D19" i="2"/>
  <c r="E18" i="2"/>
  <c r="D18" i="2"/>
  <c r="E17" i="2"/>
  <c r="D17" i="2"/>
  <c r="E16" i="2"/>
  <c r="D16" i="2"/>
  <c r="K22" i="2" l="1"/>
  <c r="K21" i="2"/>
  <c r="K33" i="2"/>
  <c r="K20" i="2"/>
  <c r="K19" i="2"/>
  <c r="K18" i="2"/>
  <c r="K17" i="2"/>
  <c r="K32" i="2"/>
  <c r="K16" i="2"/>
  <c r="K37" i="2" l="1"/>
  <c r="K36" i="2"/>
  <c r="K35" i="2"/>
  <c r="K34" i="2" l="1"/>
</calcChain>
</file>

<file path=xl/sharedStrings.xml><?xml version="1.0" encoding="utf-8"?>
<sst xmlns="http://schemas.openxmlformats.org/spreadsheetml/2006/main" count="211" uniqueCount="156">
  <si>
    <t>Qty</t>
  </si>
  <si>
    <t>Product</t>
  </si>
  <si>
    <t>Project:</t>
  </si>
  <si>
    <t>Area</t>
  </si>
  <si>
    <t>Quotation is based on the total project being fabricated at one time.  Production required in phases may be subject to additional charges.</t>
  </si>
  <si>
    <t>Prepared by:</t>
  </si>
  <si>
    <t>Style #</t>
  </si>
  <si>
    <t>Price</t>
  </si>
  <si>
    <t>Fabric/Color</t>
  </si>
  <si>
    <t>Total</t>
  </si>
  <si>
    <t>Each</t>
  </si>
  <si>
    <t>5900 Weisbrook Lane</t>
  </si>
  <si>
    <t>Knoxville, TN 37909</t>
  </si>
  <si>
    <t xml:space="preserve">Weston Moore </t>
  </si>
  <si>
    <t>865-288-6242</t>
  </si>
  <si>
    <t>wmoore@readwindow.com</t>
  </si>
  <si>
    <t>Terms &amp; Conditions:</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</si>
  <si>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</si>
  <si>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</si>
  <si>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</si>
  <si>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</si>
  <si>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</si>
  <si>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</si>
  <si>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</si>
  <si>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</si>
  <si>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</si>
  <si>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</si>
  <si>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</si>
  <si>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</si>
  <si>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</si>
  <si>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</si>
  <si>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</si>
  <si>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</si>
  <si>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</si>
  <si>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</si>
  <si>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</si>
  <si>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</si>
  <si>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</si>
  <si>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</si>
  <si>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</si>
  <si>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</si>
  <si>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</si>
  <si>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</si>
  <si>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</si>
  <si>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</si>
  <si>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</si>
  <si>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</si>
  <si>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</si>
  <si>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</si>
  <si>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</si>
  <si>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</si>
  <si>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</si>
  <si>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</si>
  <si>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</si>
  <si>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</si>
  <si>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</si>
  <si>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</si>
  <si>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</si>
  <si>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</si>
  <si>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</si>
  <si>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</si>
  <si>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</si>
  <si>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</si>
  <si>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</si>
  <si>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</si>
  <si>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</si>
  <si>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</si>
  <si>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</si>
  <si>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</si>
  <si>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</si>
  <si>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</si>
  <si>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</si>
  <si>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</si>
  <si>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</si>
  <si>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</si>
  <si>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</si>
  <si>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</si>
  <si>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</si>
  <si>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</si>
  <si>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</si>
  <si>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</si>
  <si>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</si>
  <si>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</si>
  <si>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</si>
  <si>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</si>
  <si>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</si>
  <si>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</si>
  <si>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</si>
  <si>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</si>
  <si>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</si>
  <si>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</si>
  <si>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</si>
  <si>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</si>
  <si>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</si>
  <si>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</si>
  <si>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</si>
  <si>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</si>
  <si>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</si>
  <si>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</si>
  <si>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</si>
  <si>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</si>
  <si>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</si>
  <si>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</si>
  <si>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</si>
  <si>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</si>
  <si>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</si>
  <si>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</si>
  <si>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</si>
  <si>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</si>
  <si>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</si>
  <si>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</si>
  <si>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</si>
  <si>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</si>
  <si>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</si>
  <si>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</si>
  <si>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</si>
  <si>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t>Front Fabric: Mackintosh 5% / Harvest                                                             Back Fabric: Tusk 0% / Henna                                                                  Hardware: White</t>
  </si>
  <si>
    <t>***Ivory hardware color specified but it has been discontinued. Our current closest match is White.</t>
  </si>
  <si>
    <t>25-085</t>
  </si>
  <si>
    <t>Best Western</t>
  </si>
  <si>
    <t>Carmel by the Sea, CA</t>
  </si>
  <si>
    <t>Design Environments</t>
  </si>
  <si>
    <t>Judy Cruz</t>
  </si>
  <si>
    <t>jcruz@designenvironments.com</t>
  </si>
  <si>
    <t>***REV1:  Revised shades to outside mount and added 8"W &amp; 10"H to cover outside mount.</t>
  </si>
  <si>
    <t>Custom Dual Roller Shade, Fascia, Side Channels, Manual Bead Chain Clutch Control, Outside Mount</t>
  </si>
  <si>
    <t>Custom Dual Roller Shade, Fascia, Side Channels, Battery Motorized Operation, Wireless Wall Switch Control, Outside Mount</t>
  </si>
  <si>
    <t>***REV2:  Added ADA remotes and removed measure/install.</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</si>
  <si>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AND WILL BE BILLED PRE-PAY &amp; ADD UPON SHIPMENT(S) IF 3RD PARTY CARRIER INFORMATION IS NOT PROVIDED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</si>
  <si>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Custom 180% Pinch Pleat Sheer Drapery, Unlined, Stnd Hems, One Way Draw</t>
  </si>
  <si>
    <t>Custom 180% Pinch Pleat Drapery, Unlined, Stnd Hems, One Way Draw</t>
  </si>
  <si>
    <t xml:space="preserve">Culp Tactile Marble                                                               54" Goods, No Repeat </t>
  </si>
  <si>
    <t xml:space="preserve">Culp Concierge Dew                                                                                  118" Goods, No Repeat, RAILROADED </t>
  </si>
  <si>
    <t>White</t>
  </si>
  <si>
    <t>Rm 328</t>
  </si>
  <si>
    <t>Custom Double Architrac Traverse Hardware, Wall Mount, 36" Clear Acrylic Baton Draw</t>
  </si>
  <si>
    <t>104A</t>
  </si>
  <si>
    <t>ADA</t>
  </si>
  <si>
    <t>Control</t>
  </si>
  <si>
    <t>Location</t>
  </si>
  <si>
    <t>Left</t>
  </si>
  <si>
    <t>Right</t>
  </si>
  <si>
    <t>104B, 210, 212, 215</t>
  </si>
  <si>
    <t>209, 211, 214</t>
  </si>
  <si>
    <t>103, 107</t>
  </si>
  <si>
    <t>106, 108, 216</t>
  </si>
  <si>
    <t>123, 125, 218, 220</t>
  </si>
  <si>
    <t>***REV3:  Added drapery @ rm 328 &amp; removed dual shades. Roller shade sizes updated per new measurements plus 7" to width &amp; 9" to height for outside mount</t>
  </si>
  <si>
    <t>326B</t>
  </si>
  <si>
    <t>326A</t>
  </si>
  <si>
    <t>327B</t>
  </si>
  <si>
    <t>327A</t>
  </si>
  <si>
    <t>329, 331</t>
  </si>
  <si>
    <t>N/a</t>
  </si>
  <si>
    <t>5 Channel Battery Powered Wireless Wall Switch Controllers w/ Battery Charger for Shade</t>
  </si>
  <si>
    <t>PLEASE NOTE THAT DUE TO THE VOLATILITY IN TARIFF RATES. OUR QUOTES DO NOT INCLUDE POTENTIAL ADDITONAL CHARGES RELATED TO TARIFFS. WE ADVISE ALL OUR CUSTOMERS TO CONFIRM THE QUOTE WITH OUR SALES TEAM PRIOR TO FINAILIZNG ANY ORDERS. THIS ENSURES YOU RECEIVE THE MOST ACCURATE QUOTE AND UPDATE INFORMATION ON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</si>
</sst>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41"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sz val="9"/>
      <color rgb="FFFF0000"/>
      <name val="Arial"/>
      <family val="2"/>
    </font>
    <font>
      <b/>
      <sz val="11"/>
      <color indexed="8"/>
      <name val="Arial"/>
      <family val="2"/>
    </font>
    <font>
      <b/>
      <sz val="8"/>
      <color rgb="FFFF0000"/>
      <name val="Arial"/>
      <family val="2"/>
    </font>
    <font>
      <sz val="10"/>
      <color theme="1"/>
      <name val="Arial"/>
      <family val="2"/>
    </font>
    <font>
      <b/>
      <sz val="12"/>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20">
    <xf numFmtId="0" fontId="0" fillId="0" borderId="0"/>
    <xf numFmtId="44" fontId="1"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18" fillId="0" borderId="0" applyFont="0" applyFill="0" applyBorder="0" applyAlignment="0" applyProtection="0"/>
    <xf numFmtId="44" fontId="23" fillId="0" borderId="0" applyFont="0" applyFill="0" applyBorder="0" applyAlignment="0" applyProtection="0"/>
    <xf numFmtId="44" fontId="7"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22" fillId="0" borderId="0"/>
    <xf numFmtId="9" fontId="1"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cellStyleXfs>
  <cellXfs count="128">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3"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4" fillId="0" borderId="0" xfId="0" applyFont="1" applyAlignment="1">
      <alignment horizontal="left"/>
    </xf>
    <xf numFmtId="0" fontId="14" fillId="0" borderId="0" xfId="0" applyFont="1" applyAlignment="1">
      <alignment horizontal="center"/>
    </xf>
    <xf numFmtId="0" fontId="14"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2" xfId="0" applyFont="1" applyFill="1" applyBorder="1" applyAlignment="1">
      <alignment horizontal="center"/>
    </xf>
    <xf numFmtId="44" fontId="5" fillId="2" borderId="2" xfId="1" applyFont="1" applyFill="1" applyBorder="1" applyAlignment="1">
      <alignment horizontal="center"/>
    </xf>
    <xf numFmtId="0" fontId="5" fillId="2" borderId="3" xfId="0" applyFont="1" applyFill="1" applyBorder="1" applyAlignment="1">
      <alignment horizontal="center"/>
    </xf>
    <xf numFmtId="0" fontId="6" fillId="2" borderId="3" xfId="0" applyFont="1" applyFill="1" applyBorder="1" applyAlignment="1">
      <alignment horizontal="center"/>
    </xf>
    <xf numFmtId="0" fontId="7" fillId="0" borderId="4" xfId="0" applyFont="1" applyBorder="1" applyAlignment="1">
      <alignment horizontal="center"/>
    </xf>
    <xf numFmtId="164" fontId="5" fillId="0" borderId="4" xfId="0" applyNumberFormat="1" applyFont="1" applyBorder="1" applyAlignment="1">
      <alignment horizontal="center"/>
    </xf>
    <xf numFmtId="164" fontId="8" fillId="0" borderId="5" xfId="1" applyNumberFormat="1" applyFont="1" applyFill="1" applyBorder="1"/>
    <xf numFmtId="0" fontId="19" fillId="0" borderId="6" xfId="0" applyFont="1" applyBorder="1" applyAlignment="1">
      <alignment horizontal="left"/>
    </xf>
    <xf numFmtId="0" fontId="21" fillId="0" borderId="0" xfId="11" applyFont="1" applyFill="1" applyBorder="1" applyAlignment="1" applyProtection="1">
      <alignment horizontal="left"/>
    </xf>
    <xf numFmtId="6" fontId="4" fillId="0" borderId="0" xfId="0" applyNumberFormat="1" applyFont="1"/>
    <xf numFmtId="44"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44" fontId="7" fillId="0" borderId="0" xfId="1" applyFont="1" applyFill="1" applyBorder="1" applyAlignment="1"/>
    <xf numFmtId="0" fontId="24" fillId="0" borderId="0" xfId="0" applyFont="1" applyAlignment="1">
      <alignment horizontal="left" vertical="center"/>
    </xf>
    <xf numFmtId="9" fontId="27" fillId="0" borderId="0" xfId="14" applyFont="1" applyFill="1" applyAlignment="1">
      <alignment horizontal="center"/>
    </xf>
    <xf numFmtId="0" fontId="28"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7" xfId="0" applyFont="1" applyFill="1" applyBorder="1" applyAlignment="1">
      <alignment horizontal="center"/>
    </xf>
    <xf numFmtId="0" fontId="5" fillId="2" borderId="8" xfId="0" applyFont="1" applyFill="1" applyBorder="1" applyAlignment="1">
      <alignment horizontal="center"/>
    </xf>
    <xf numFmtId="0" fontId="14" fillId="0" borderId="0" xfId="0" applyFont="1" applyAlignment="1">
      <alignment horizontal="right"/>
    </xf>
    <xf numFmtId="0" fontId="30"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7" fillId="0" borderId="0" xfId="0" applyFont="1" applyAlignment="1">
      <alignment wrapText="1"/>
    </xf>
    <xf numFmtId="0" fontId="30"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1" fillId="0" borderId="0" xfId="0" applyFont="1" applyAlignment="1">
      <alignment wrapText="1"/>
    </xf>
    <xf numFmtId="0" fontId="6" fillId="2" borderId="9" xfId="0" applyFont="1" applyFill="1" applyBorder="1" applyAlignment="1">
      <alignment horizontal="center" wrapText="1"/>
    </xf>
    <xf numFmtId="0" fontId="13" fillId="0" borderId="0" xfId="0" applyFont="1" applyAlignment="1">
      <alignment horizontal="right"/>
    </xf>
    <xf numFmtId="0" fontId="15" fillId="0" borderId="0" xfId="0" applyFont="1" applyAlignment="1">
      <alignment horizontal="left" indent="1"/>
    </xf>
    <xf numFmtId="0" fontId="14" fillId="0" borderId="0" xfId="0" applyFont="1" applyAlignment="1">
      <alignment horizontal="left" indent="1"/>
    </xf>
    <xf numFmtId="0" fontId="2" fillId="0" borderId="0" xfId="0" applyFont="1" applyAlignment="1">
      <alignment horizontal="left" indent="1"/>
    </xf>
    <xf numFmtId="0" fontId="25" fillId="0" borderId="0" xfId="11" applyFont="1" applyFill="1" applyBorder="1" applyAlignment="1" applyProtection="1">
      <alignment horizontal="left" indent="1"/>
    </xf>
    <xf numFmtId="0" fontId="30" fillId="0" borderId="0" xfId="0" applyFont="1" applyAlignment="1">
      <alignment horizontal="left"/>
    </xf>
    <xf numFmtId="0" fontId="17" fillId="0" borderId="0" xfId="0" applyFont="1"/>
    <xf numFmtId="0" fontId="1" fillId="0" borderId="0" xfId="0" applyFont="1"/>
    <xf numFmtId="0" fontId="1" fillId="0" borderId="0" xfId="0" applyFont="1" applyAlignment="1">
      <alignment wrapText="1"/>
    </xf>
    <xf numFmtId="44" fontId="1" fillId="0" borderId="0" xfId="1" applyFont="1" applyFill="1" applyBorder="1"/>
    <xf numFmtId="44" fontId="4" fillId="0" borderId="0" xfId="1" applyFont="1" applyFill="1"/>
    <xf numFmtId="0" fontId="36" fillId="0" borderId="0" xfId="0" applyFont="1"/>
    <xf numFmtId="0" fontId="11" fillId="0" borderId="0" xfId="11" applyFill="1" applyBorder="1" applyAlignment="1" applyProtection="1">
      <alignment horizontal="left" indent="1"/>
    </xf>
    <xf numFmtId="0" fontId="38" fillId="0" borderId="0" xfId="0" applyFont="1" applyAlignment="1">
      <alignment horizontal="left" wrapText="1"/>
    </xf>
    <xf numFmtId="0" fontId="39" fillId="0" borderId="1" xfId="0" applyFont="1" applyBorder="1" applyAlignment="1">
      <alignment horizontal="center"/>
    </xf>
    <xf numFmtId="0" fontId="39" fillId="0" borderId="1" xfId="0" applyFont="1" applyBorder="1" applyAlignment="1">
      <alignment horizontal="center" wrapText="1"/>
    </xf>
    <xf numFmtId="0" fontId="39" fillId="0" borderId="2" xfId="0" applyFont="1" applyBorder="1" applyAlignment="1">
      <alignment horizontal="center"/>
    </xf>
    <xf numFmtId="0" fontId="39" fillId="0" borderId="2" xfId="0" applyFont="1" applyBorder="1" applyAlignment="1">
      <alignment horizontal="center" wrapText="1"/>
    </xf>
    <xf numFmtId="0" fontId="39" fillId="0" borderId="22" xfId="0" applyFont="1" applyBorder="1" applyAlignment="1">
      <alignment horizontal="center"/>
    </xf>
    <xf numFmtId="0" fontId="30" fillId="0" borderId="2" xfId="0" applyFont="1" applyBorder="1" applyAlignment="1">
      <alignment horizontal="center"/>
    </xf>
    <xf numFmtId="0" fontId="30" fillId="0" borderId="2" xfId="0" applyFont="1" applyBorder="1" applyAlignment="1">
      <alignment horizontal="center" wrapText="1"/>
    </xf>
    <xf numFmtId="0" fontId="30" fillId="0" borderId="1" xfId="0" applyFont="1" applyBorder="1" applyAlignment="1">
      <alignment horizontal="center" wrapText="1"/>
    </xf>
    <xf numFmtId="164" fontId="30" fillId="0" borderId="2" xfId="1" applyNumberFormat="1" applyFont="1" applyFill="1" applyBorder="1" applyAlignment="1">
      <alignment horizontal="center"/>
    </xf>
    <xf numFmtId="164" fontId="30" fillId="0" borderId="2" xfId="1" applyNumberFormat="1" applyFont="1" applyFill="1" applyBorder="1"/>
    <xf numFmtId="0" fontId="30" fillId="0" borderId="1" xfId="0" applyFont="1" applyBorder="1" applyAlignment="1">
      <alignment horizontal="center"/>
    </xf>
    <xf numFmtId="164" fontId="30" fillId="0" borderId="1" xfId="1" applyNumberFormat="1" applyFont="1" applyFill="1" applyBorder="1" applyAlignment="1">
      <alignment horizontal="center"/>
    </xf>
    <xf numFmtId="164" fontId="30" fillId="0" borderId="1" xfId="1" applyNumberFormat="1" applyFont="1" applyFill="1" applyBorder="1"/>
    <xf numFmtId="44" fontId="30" fillId="0" borderId="0" xfId="1" applyFont="1" applyFill="1" applyBorder="1"/>
    <xf numFmtId="0" fontId="1" fillId="0" borderId="23" xfId="0" applyFont="1" applyBorder="1" applyAlignment="1">
      <alignment horizontal="center"/>
    </xf>
    <xf numFmtId="0" fontId="1" fillId="0" borderId="23" xfId="0" applyFont="1" applyBorder="1" applyAlignment="1">
      <alignment horizontal="center" wrapText="1"/>
    </xf>
    <xf numFmtId="164" fontId="1" fillId="0" borderId="23" xfId="1" applyNumberFormat="1" applyFont="1" applyFill="1" applyBorder="1" applyAlignment="1">
      <alignment horizontal="center"/>
    </xf>
    <xf numFmtId="164" fontId="1" fillId="0" borderId="23" xfId="1" applyNumberFormat="1" applyFont="1" applyFill="1" applyBorder="1"/>
    <xf numFmtId="0" fontId="30" fillId="0" borderId="0" xfId="0" applyFont="1" applyAlignment="1">
      <alignment horizontal="center" wrapText="1"/>
    </xf>
    <xf numFmtId="0" fontId="1" fillId="0" borderId="0" xfId="0" applyFont="1" applyAlignment="1">
      <alignment horizontal="center"/>
    </xf>
    <xf numFmtId="0" fontId="9" fillId="0" borderId="0" xfId="0" applyFont="1" applyAlignment="1">
      <alignment horizontal="left" vertical="top" wrapText="1"/>
    </xf>
    <xf numFmtId="0" fontId="7" fillId="0" borderId="0" xfId="0" applyFont="1" applyAlignment="1">
      <alignment wrapText="1"/>
    </xf>
    <xf numFmtId="0" fontId="7" fillId="0" borderId="11" xfId="0" applyFont="1" applyBorder="1" applyAlignment="1">
      <alignment horizontal="center"/>
    </xf>
    <xf numFmtId="0" fontId="0" fillId="0" borderId="12" xfId="0" applyBorder="1"/>
    <xf numFmtId="0" fontId="0" fillId="0" borderId="13" xfId="0" applyBorder="1"/>
    <xf numFmtId="165" fontId="2" fillId="0" borderId="10" xfId="0" applyNumberFormat="1" applyFont="1" applyBorder="1" applyAlignment="1">
      <alignment horizontal="left" wrapText="1"/>
    </xf>
    <xf numFmtId="0" fontId="0" fillId="0" borderId="10" xfId="0" applyBorder="1" applyAlignment="1">
      <alignment wrapText="1"/>
    </xf>
    <xf numFmtId="0" fontId="37" fillId="0" borderId="14" xfId="0" applyFont="1"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8" fillId="0" borderId="0" xfId="0" applyFont="1" applyAlignment="1">
      <alignment horizontal="center"/>
    </xf>
    <xf numFmtId="0" fontId="8" fillId="0" borderId="10" xfId="0" applyFont="1" applyBorder="1" applyAlignment="1">
      <alignment horizontal="center"/>
    </xf>
    <xf numFmtId="0" fontId="5" fillId="2" borderId="7" xfId="0" applyFont="1" applyFill="1" applyBorder="1" applyAlignment="1">
      <alignment horizontal="center" wrapText="1"/>
    </xf>
    <xf numFmtId="0" fontId="0" fillId="0" borderId="8" xfId="0" applyBorder="1" applyAlignment="1">
      <alignment horizontal="center" wrapText="1"/>
    </xf>
    <xf numFmtId="0" fontId="30" fillId="0" borderId="22" xfId="0" applyFont="1" applyBorder="1" applyAlignment="1">
      <alignment horizontal="center" wrapText="1"/>
    </xf>
    <xf numFmtId="0" fontId="30" fillId="0" borderId="22" xfId="0" applyFont="1" applyBorder="1" applyAlignment="1">
      <alignment horizontal="center"/>
    </xf>
    <xf numFmtId="0" fontId="27" fillId="2" borderId="2" xfId="0" applyFont="1" applyFill="1" applyBorder="1" applyAlignment="1">
      <alignment horizontal="center"/>
    </xf>
    <xf numFmtId="0" fontId="27" fillId="2" borderId="3" xfId="0" applyFont="1" applyFill="1" applyBorder="1" applyAlignment="1">
      <alignment horizontal="center"/>
    </xf>
    <xf numFmtId="0" fontId="40" fillId="0" borderId="0" xfId="0" applyFont="1" applyAlignment="1">
      <alignment horizontal="left"/>
    </xf>
    <xf numFmtId="164" fontId="30" fillId="0" borderId="22" xfId="1" applyNumberFormat="1" applyFont="1" applyFill="1" applyBorder="1" applyAlignment="1">
      <alignment horizontal="center"/>
    </xf>
    <xf numFmtId="164" fontId="30" fillId="0" borderId="22" xfId="1" applyNumberFormat="1" applyFont="1" applyFill="1" applyBorder="1"/>
    <xf numFmtId="0" fontId="29" fillId="0" borderId="0" xfId="0" applyFont="1" applyAlignment="1">
      <alignment horizontal="left" wrapText="1"/>
    </xf>
    <xf numFmtId="0" fontId="30" fillId="0" borderId="0" xfId="0" applyFont="1" applyAlignment="1">
      <alignment wrapText="1"/>
    </xf>
    <xf numFmtId="44" fontId="1" fillId="0" borderId="0" xfId="1" applyFont="1" applyFill="1" applyBorder="1" applyAlignment="1">
      <alignment horizontal="center"/>
    </xf>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ruz@designenvironments.com" TargetMode="External"/><Relationship Id="rId1" Type="http://schemas.openxmlformats.org/officeDocument/2006/relationships/hyperlink" Target="mailto:wmoore@readwindo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Q241"/>
  <sheetViews>
    <sheetView tabSelected="1" topLeftCell="A24" zoomScale="85" zoomScaleNormal="85" zoomScaleSheetLayoutView="90" workbookViewId="0">
      <selection activeCell="K40" sqref="K40"/>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8.5703125" customWidth="1"/>
    <col min="13" max="13" width="10.28515625" bestFit="1" customWidth="1"/>
    <col min="14" max="15" width="10" bestFit="1" customWidth="1"/>
    <col min="19" max="20" width="12.7109375" customWidth="1"/>
  </cols>
  <sheetData>
    <row r="1" spans="1:17" ht="20.100000000000001" customHeight="1" x14ac:dyDescent="0.3">
      <c r="A1" s="12" t="s">
        <v>115</v>
      </c>
      <c r="B1" s="103">
        <v>45756</v>
      </c>
      <c r="C1" s="104"/>
      <c r="D1" s="104"/>
      <c r="E1" s="104"/>
      <c r="F1" s="50" t="s">
        <v>24</v>
      </c>
      <c r="G1" s="65" t="s">
        <v>118</v>
      </c>
      <c r="H1"/>
    </row>
    <row r="2" spans="1:17" ht="20.100000000000001" customHeight="1" x14ac:dyDescent="0.3">
      <c r="A2" s="10" t="s">
        <v>27</v>
      </c>
      <c r="B2" s="12"/>
      <c r="C2" s="12"/>
      <c r="D2" s="11"/>
      <c r="E2" s="11"/>
      <c r="F2" s="50"/>
      <c r="G2" s="66"/>
      <c r="H2" s="11"/>
    </row>
    <row r="3" spans="1:17" s="21" customFormat="1" ht="20.100000000000001" customHeight="1" x14ac:dyDescent="0.3">
      <c r="A3" s="10" t="s">
        <v>11</v>
      </c>
      <c r="B3" s="11"/>
      <c r="C3" s="10"/>
      <c r="D3" s="11"/>
      <c r="E3" s="50"/>
      <c r="F3" s="50" t="s">
        <v>2</v>
      </c>
      <c r="G3" s="65" t="s">
        <v>119</v>
      </c>
      <c r="H3" s="19"/>
      <c r="I3" s="20"/>
      <c r="J3" s="20"/>
    </row>
    <row r="4" spans="1:17" s="21" customFormat="1" ht="20.100000000000001" customHeight="1" x14ac:dyDescent="0.3">
      <c r="A4" s="10" t="s">
        <v>12</v>
      </c>
      <c r="B4" s="11"/>
      <c r="C4" s="11"/>
      <c r="D4" s="11"/>
      <c r="E4" s="53"/>
      <c r="F4" s="53"/>
      <c r="G4" s="65" t="s">
        <v>120</v>
      </c>
      <c r="H4" s="19"/>
      <c r="I4" s="20"/>
      <c r="J4" s="20"/>
    </row>
    <row r="5" spans="1:17" s="21" customFormat="1" ht="10.15" customHeight="1" x14ac:dyDescent="0.3">
      <c r="A5" s="10"/>
      <c r="B5" s="11"/>
      <c r="C5" s="11"/>
      <c r="D5" s="11"/>
      <c r="E5" s="53"/>
      <c r="H5" s="19"/>
      <c r="I5" s="20"/>
      <c r="J5" s="20"/>
    </row>
    <row r="6" spans="1:17" s="21" customFormat="1" ht="20.100000000000001" customHeight="1" x14ac:dyDescent="0.3">
      <c r="B6" s="20"/>
      <c r="C6" s="20"/>
      <c r="D6" s="20"/>
      <c r="E6" s="20"/>
      <c r="F6" s="50" t="s">
        <v>97</v>
      </c>
      <c r="G6" s="65" t="s">
        <v>121</v>
      </c>
      <c r="H6" s="19"/>
      <c r="I6" s="20"/>
      <c r="J6" s="20"/>
    </row>
    <row r="7" spans="1:17" s="21" customFormat="1" ht="20.100000000000001" customHeight="1" x14ac:dyDescent="0.3">
      <c r="A7" s="20"/>
      <c r="B7" s="20"/>
      <c r="C7" s="20"/>
      <c r="D7" s="20"/>
      <c r="E7" s="50"/>
      <c r="F7" s="50" t="s">
        <v>23</v>
      </c>
      <c r="G7" s="67" t="s">
        <v>122</v>
      </c>
      <c r="H7" s="20"/>
      <c r="I7" s="20"/>
      <c r="J7" s="20"/>
    </row>
    <row r="8" spans="1:17" ht="20.100000000000001" customHeight="1" x14ac:dyDescent="0.25">
      <c r="A8" s="10"/>
      <c r="D8" s="13"/>
      <c r="E8" s="50"/>
      <c r="F8" s="50"/>
      <c r="G8" s="76" t="s">
        <v>123</v>
      </c>
      <c r="H8" s="1"/>
    </row>
    <row r="9" spans="1:17" ht="10.15" customHeight="1" x14ac:dyDescent="0.25">
      <c r="A9" s="10"/>
      <c r="D9" s="13"/>
      <c r="E9" s="13"/>
      <c r="F9" s="64"/>
      <c r="G9" s="67"/>
      <c r="H9" s="1"/>
    </row>
    <row r="10" spans="1:17" s="21" customFormat="1" ht="20.100000000000001" customHeight="1" x14ac:dyDescent="0.3">
      <c r="A10" s="20"/>
      <c r="B10" s="20"/>
      <c r="C10" s="20"/>
      <c r="D10" s="20"/>
      <c r="E10" s="50"/>
      <c r="F10" s="50" t="s">
        <v>5</v>
      </c>
      <c r="G10" s="67" t="s">
        <v>13</v>
      </c>
      <c r="H10" s="20"/>
      <c r="I10" s="20"/>
      <c r="J10" s="20"/>
    </row>
    <row r="11" spans="1:17" ht="20.100000000000001" customHeight="1" x14ac:dyDescent="0.25">
      <c r="A11" s="10"/>
      <c r="D11" s="13"/>
      <c r="E11" s="50"/>
      <c r="F11"/>
      <c r="G11" s="67" t="s">
        <v>14</v>
      </c>
      <c r="H11" s="114" t="s">
        <v>98</v>
      </c>
      <c r="I11" s="114"/>
      <c r="M11" s="69" t="s">
        <v>99</v>
      </c>
    </row>
    <row r="12" spans="1:17" ht="20.100000000000001" customHeight="1" x14ac:dyDescent="0.3">
      <c r="A12" s="10"/>
      <c r="D12" s="13"/>
      <c r="E12" s="50"/>
      <c r="F12"/>
      <c r="G12" s="68" t="s">
        <v>15</v>
      </c>
      <c r="H12" s="115"/>
      <c r="I12" s="115"/>
    </row>
    <row r="13" spans="1:17" ht="15" customHeight="1" x14ac:dyDescent="0.35">
      <c r="A13" s="14"/>
      <c r="B13" s="14"/>
      <c r="C13" s="14"/>
      <c r="D13" s="11"/>
      <c r="E13" s="11"/>
      <c r="F13" s="20"/>
      <c r="G13" s="34"/>
      <c r="M13" s="15"/>
      <c r="N13" s="15"/>
    </row>
    <row r="14" spans="1:17" s="16" customFormat="1" ht="14.45" customHeight="1" x14ac:dyDescent="0.2">
      <c r="A14" s="26"/>
      <c r="B14" s="26"/>
      <c r="C14" s="51"/>
      <c r="D14" s="116" t="s">
        <v>25</v>
      </c>
      <c r="E14" s="117"/>
      <c r="F14" s="52"/>
      <c r="G14" s="26" t="s">
        <v>6</v>
      </c>
      <c r="H14" s="120" t="s">
        <v>138</v>
      </c>
      <c r="I14" s="26"/>
      <c r="J14" s="27" t="s">
        <v>7</v>
      </c>
      <c r="K14" s="27" t="s">
        <v>7</v>
      </c>
      <c r="L14" s="15"/>
      <c r="M14" s="15"/>
      <c r="N14" s="15"/>
    </row>
    <row r="15" spans="1:17" s="16" customFormat="1" ht="24.95" customHeight="1" thickBot="1" x14ac:dyDescent="0.25">
      <c r="A15" s="28" t="s">
        <v>0</v>
      </c>
      <c r="B15" s="28" t="s">
        <v>3</v>
      </c>
      <c r="C15" s="28" t="s">
        <v>17</v>
      </c>
      <c r="D15" s="63" t="s">
        <v>95</v>
      </c>
      <c r="E15" s="63" t="s">
        <v>96</v>
      </c>
      <c r="F15" s="29" t="s">
        <v>1</v>
      </c>
      <c r="G15" s="28" t="s">
        <v>8</v>
      </c>
      <c r="H15" s="121" t="s">
        <v>139</v>
      </c>
      <c r="I15" s="28"/>
      <c r="J15" s="28" t="s">
        <v>10</v>
      </c>
      <c r="K15" s="28" t="s">
        <v>9</v>
      </c>
      <c r="L15" s="15"/>
      <c r="M15" s="15"/>
      <c r="N15" s="45"/>
      <c r="O15" s="15"/>
      <c r="Q15" s="15"/>
    </row>
    <row r="16" spans="1:17" s="8" customFormat="1" ht="40.15" customHeight="1" thickTop="1" x14ac:dyDescent="0.2">
      <c r="A16" s="83">
        <v>1</v>
      </c>
      <c r="B16" s="84" t="s">
        <v>136</v>
      </c>
      <c r="C16" s="84"/>
      <c r="D16" s="83">
        <f>70.5+7</f>
        <v>77.5</v>
      </c>
      <c r="E16" s="83">
        <f>49+9</f>
        <v>58</v>
      </c>
      <c r="F16" s="81" t="s">
        <v>125</v>
      </c>
      <c r="G16" s="79" t="s">
        <v>116</v>
      </c>
      <c r="H16" s="83" t="s">
        <v>140</v>
      </c>
      <c r="I16" s="80"/>
      <c r="J16" s="86">
        <v>468.42</v>
      </c>
      <c r="K16" s="87">
        <f t="shared" ref="K16:K21" si="0">J16*A16</f>
        <v>468.42</v>
      </c>
      <c r="L16" s="73"/>
      <c r="N16" s="74"/>
      <c r="O16" s="36"/>
      <c r="Q16" s="36"/>
    </row>
    <row r="17" spans="1:17" s="8" customFormat="1" ht="40.15" customHeight="1" x14ac:dyDescent="0.2">
      <c r="A17" s="119">
        <v>4</v>
      </c>
      <c r="B17" s="118" t="s">
        <v>142</v>
      </c>
      <c r="C17" s="118"/>
      <c r="D17" s="119">
        <f>70.5+7</f>
        <v>77.5</v>
      </c>
      <c r="E17" s="119">
        <f>49.25+9</f>
        <v>58.25</v>
      </c>
      <c r="F17" s="81" t="s">
        <v>125</v>
      </c>
      <c r="G17" s="79" t="s">
        <v>116</v>
      </c>
      <c r="H17" s="119" t="s">
        <v>141</v>
      </c>
      <c r="I17" s="82"/>
      <c r="J17" s="123">
        <v>468.42</v>
      </c>
      <c r="K17" s="124">
        <f t="shared" si="0"/>
        <v>1873.68</v>
      </c>
      <c r="L17" s="73"/>
      <c r="N17" s="74"/>
      <c r="O17" s="36"/>
      <c r="Q17" s="36"/>
    </row>
    <row r="18" spans="1:17" s="8" customFormat="1" ht="40.15" customHeight="1" x14ac:dyDescent="0.2">
      <c r="A18" s="83">
        <v>3</v>
      </c>
      <c r="B18" s="84" t="s">
        <v>143</v>
      </c>
      <c r="C18" s="84"/>
      <c r="D18" s="83">
        <f>70.5+7</f>
        <v>77.5</v>
      </c>
      <c r="E18" s="83">
        <f>49.25+9</f>
        <v>58.25</v>
      </c>
      <c r="F18" s="81" t="s">
        <v>125</v>
      </c>
      <c r="G18" s="79" t="s">
        <v>116</v>
      </c>
      <c r="H18" s="83" t="s">
        <v>140</v>
      </c>
      <c r="I18" s="80"/>
      <c r="J18" s="86">
        <v>468.42</v>
      </c>
      <c r="K18" s="87">
        <f t="shared" si="0"/>
        <v>1405.26</v>
      </c>
      <c r="L18" s="73"/>
      <c r="N18" s="74"/>
      <c r="O18" s="36"/>
      <c r="Q18" s="36"/>
    </row>
    <row r="19" spans="1:17" s="8" customFormat="1" ht="40.15" customHeight="1" x14ac:dyDescent="0.2">
      <c r="A19" s="83">
        <v>2</v>
      </c>
      <c r="B19" s="84" t="s">
        <v>144</v>
      </c>
      <c r="C19" s="84"/>
      <c r="D19" s="83">
        <f>70.5+7</f>
        <v>77.5</v>
      </c>
      <c r="E19" s="84">
        <f>49.5+9</f>
        <v>58.5</v>
      </c>
      <c r="F19" s="81" t="s">
        <v>125</v>
      </c>
      <c r="G19" s="79" t="s">
        <v>116</v>
      </c>
      <c r="H19" s="83" t="s">
        <v>141</v>
      </c>
      <c r="I19" s="80"/>
      <c r="J19" s="86">
        <v>468.42</v>
      </c>
      <c r="K19" s="87">
        <f t="shared" si="0"/>
        <v>936.84</v>
      </c>
      <c r="L19" s="73"/>
      <c r="N19" s="74"/>
      <c r="O19" s="36"/>
      <c r="Q19" s="36"/>
    </row>
    <row r="20" spans="1:17" s="8" customFormat="1" ht="40.15" customHeight="1" x14ac:dyDescent="0.2">
      <c r="A20" s="83">
        <v>3</v>
      </c>
      <c r="B20" s="84" t="s">
        <v>145</v>
      </c>
      <c r="C20" s="84"/>
      <c r="D20" s="83">
        <f>70.5+7</f>
        <v>77.5</v>
      </c>
      <c r="E20" s="84">
        <f>49.5+9</f>
        <v>58.5</v>
      </c>
      <c r="F20" s="81" t="s">
        <v>125</v>
      </c>
      <c r="G20" s="79" t="s">
        <v>116</v>
      </c>
      <c r="H20" s="83" t="s">
        <v>140</v>
      </c>
      <c r="I20" s="80"/>
      <c r="J20" s="86">
        <v>468.42</v>
      </c>
      <c r="K20" s="87">
        <f t="shared" si="0"/>
        <v>1405.26</v>
      </c>
      <c r="L20" s="73"/>
      <c r="N20" s="74"/>
      <c r="O20" s="36"/>
      <c r="Q20" s="36"/>
    </row>
    <row r="21" spans="1:17" s="8" customFormat="1" ht="40.15" customHeight="1" x14ac:dyDescent="0.2">
      <c r="A21" s="83">
        <v>1</v>
      </c>
      <c r="B21" s="84">
        <v>121</v>
      </c>
      <c r="C21" s="84"/>
      <c r="D21" s="83">
        <f>78.5+7</f>
        <v>85.5</v>
      </c>
      <c r="E21" s="83">
        <f>49+9</f>
        <v>58</v>
      </c>
      <c r="F21" s="81" t="s">
        <v>125</v>
      </c>
      <c r="G21" s="79" t="s">
        <v>116</v>
      </c>
      <c r="H21" s="83" t="s">
        <v>140</v>
      </c>
      <c r="I21" s="80"/>
      <c r="J21" s="86">
        <v>583.24</v>
      </c>
      <c r="K21" s="87">
        <f t="shared" si="0"/>
        <v>583.24</v>
      </c>
      <c r="L21" s="77"/>
      <c r="N21" s="74"/>
      <c r="O21" s="36"/>
      <c r="Q21" s="36"/>
    </row>
    <row r="22" spans="1:17" s="8" customFormat="1" ht="40.15" customHeight="1" x14ac:dyDescent="0.2">
      <c r="A22" s="83">
        <v>4</v>
      </c>
      <c r="B22" s="84" t="s">
        <v>146</v>
      </c>
      <c r="C22" s="84"/>
      <c r="D22" s="83">
        <f>89.5+7</f>
        <v>96.5</v>
      </c>
      <c r="E22" s="83">
        <f>53+9</f>
        <v>62</v>
      </c>
      <c r="F22" s="81" t="s">
        <v>125</v>
      </c>
      <c r="G22" s="79" t="s">
        <v>116</v>
      </c>
      <c r="H22" s="83" t="s">
        <v>141</v>
      </c>
      <c r="I22" s="80"/>
      <c r="J22" s="86">
        <f>2428.86/4</f>
        <v>607.21500000000003</v>
      </c>
      <c r="K22" s="87">
        <f>J22*A22</f>
        <v>2428.86</v>
      </c>
      <c r="L22" s="77"/>
      <c r="N22" s="74"/>
      <c r="O22" s="36"/>
      <c r="Q22" s="36"/>
    </row>
    <row r="23" spans="1:17" s="8" customFormat="1" ht="40.15" customHeight="1" x14ac:dyDescent="0.2">
      <c r="A23" s="83">
        <v>1</v>
      </c>
      <c r="B23" s="84">
        <v>219</v>
      </c>
      <c r="C23" s="84"/>
      <c r="D23" s="83">
        <f>89.5+7</f>
        <v>96.5</v>
      </c>
      <c r="E23" s="83">
        <f>53+9</f>
        <v>62</v>
      </c>
      <c r="F23" s="81" t="s">
        <v>125</v>
      </c>
      <c r="G23" s="79" t="s">
        <v>116</v>
      </c>
      <c r="H23" s="83" t="s">
        <v>140</v>
      </c>
      <c r="I23" s="80"/>
      <c r="J23" s="86">
        <f>2428.86/4</f>
        <v>607.21500000000003</v>
      </c>
      <c r="K23" s="87">
        <f>J23*A23</f>
        <v>607.21500000000003</v>
      </c>
      <c r="L23" s="77"/>
      <c r="N23" s="74"/>
      <c r="O23" s="36"/>
      <c r="Q23" s="36"/>
    </row>
    <row r="24" spans="1:17" s="8" customFormat="1" ht="40.15" customHeight="1" x14ac:dyDescent="0.2">
      <c r="A24" s="83">
        <v>1</v>
      </c>
      <c r="B24" s="84">
        <v>122</v>
      </c>
      <c r="C24" s="84"/>
      <c r="D24" s="83">
        <f>94.5+7</f>
        <v>101.5</v>
      </c>
      <c r="E24" s="83">
        <f>49+9</f>
        <v>58</v>
      </c>
      <c r="F24" s="81" t="s">
        <v>125</v>
      </c>
      <c r="G24" s="79" t="s">
        <v>116</v>
      </c>
      <c r="H24" s="83" t="s">
        <v>141</v>
      </c>
      <c r="I24" s="80"/>
      <c r="J24" s="86">
        <v>664.35</v>
      </c>
      <c r="K24" s="87">
        <f>J24*A24</f>
        <v>664.35</v>
      </c>
      <c r="L24" s="77"/>
      <c r="N24" s="74"/>
      <c r="O24" s="36"/>
      <c r="Q24" s="36"/>
    </row>
    <row r="25" spans="1:17" s="8" customFormat="1" ht="40.15" customHeight="1" x14ac:dyDescent="0.2">
      <c r="A25" s="83">
        <v>1</v>
      </c>
      <c r="B25" s="84">
        <v>217</v>
      </c>
      <c r="C25" s="84"/>
      <c r="D25" s="83">
        <f>94.5+7</f>
        <v>101.5</v>
      </c>
      <c r="E25" s="83">
        <f>49.25+9</f>
        <v>58.25</v>
      </c>
      <c r="F25" s="81" t="s">
        <v>125</v>
      </c>
      <c r="G25" s="79" t="s">
        <v>116</v>
      </c>
      <c r="H25" s="83" t="s">
        <v>141</v>
      </c>
      <c r="I25" s="80"/>
      <c r="J25" s="86">
        <v>664.35</v>
      </c>
      <c r="K25" s="87">
        <f>J25*A25</f>
        <v>664.35</v>
      </c>
      <c r="L25" s="77"/>
      <c r="N25" s="74"/>
      <c r="O25" s="36"/>
      <c r="Q25" s="36"/>
    </row>
    <row r="26" spans="1:17" s="8" customFormat="1" ht="40.15" customHeight="1" x14ac:dyDescent="0.2">
      <c r="A26" s="83">
        <v>1</v>
      </c>
      <c r="B26" s="84" t="s">
        <v>149</v>
      </c>
      <c r="C26" s="84"/>
      <c r="D26" s="83">
        <f>71+7</f>
        <v>78</v>
      </c>
      <c r="E26" s="83">
        <f>46.5+9</f>
        <v>55.5</v>
      </c>
      <c r="F26" s="81" t="s">
        <v>125</v>
      </c>
      <c r="G26" s="79" t="s">
        <v>116</v>
      </c>
      <c r="H26" s="83" t="s">
        <v>140</v>
      </c>
      <c r="I26" s="80"/>
      <c r="J26" s="86">
        <v>461.72</v>
      </c>
      <c r="K26" s="87">
        <f>J26*A26</f>
        <v>461.72</v>
      </c>
      <c r="L26" s="77"/>
      <c r="N26" s="74"/>
      <c r="O26" s="36"/>
      <c r="Q26" s="36"/>
    </row>
    <row r="27" spans="1:17" s="8" customFormat="1" ht="40.15" customHeight="1" x14ac:dyDescent="0.2">
      <c r="A27" s="83">
        <v>1</v>
      </c>
      <c r="B27" s="84" t="s">
        <v>148</v>
      </c>
      <c r="C27" s="84"/>
      <c r="D27" s="83">
        <f>70+7</f>
        <v>77</v>
      </c>
      <c r="E27" s="83">
        <f>49.5+9</f>
        <v>58.5</v>
      </c>
      <c r="F27" s="81" t="s">
        <v>125</v>
      </c>
      <c r="G27" s="79" t="s">
        <v>116</v>
      </c>
      <c r="H27" s="83" t="s">
        <v>141</v>
      </c>
      <c r="I27" s="80"/>
      <c r="J27" s="86">
        <v>468.01</v>
      </c>
      <c r="K27" s="87">
        <f>J27*A27</f>
        <v>468.01</v>
      </c>
      <c r="L27" s="77"/>
      <c r="N27" s="74"/>
      <c r="O27" s="36"/>
      <c r="Q27" s="36"/>
    </row>
    <row r="28" spans="1:17" s="8" customFormat="1" ht="40.15" customHeight="1" x14ac:dyDescent="0.2">
      <c r="A28" s="83">
        <v>1</v>
      </c>
      <c r="B28" s="84" t="s">
        <v>151</v>
      </c>
      <c r="C28" s="84"/>
      <c r="D28" s="83">
        <f>94.5+7</f>
        <v>101.5</v>
      </c>
      <c r="E28" s="83">
        <f>47.5+9</f>
        <v>56.5</v>
      </c>
      <c r="F28" s="81" t="s">
        <v>125</v>
      </c>
      <c r="G28" s="79" t="s">
        <v>116</v>
      </c>
      <c r="H28" s="83" t="s">
        <v>140</v>
      </c>
      <c r="I28" s="80"/>
      <c r="J28" s="86">
        <v>657.52</v>
      </c>
      <c r="K28" s="87">
        <f>J28*A28</f>
        <v>657.52</v>
      </c>
      <c r="L28" s="77"/>
      <c r="N28" s="74"/>
      <c r="O28" s="36"/>
      <c r="Q28" s="36"/>
    </row>
    <row r="29" spans="1:17" s="8" customFormat="1" ht="40.15" customHeight="1" x14ac:dyDescent="0.2">
      <c r="A29" s="83">
        <v>1</v>
      </c>
      <c r="B29" s="84" t="s">
        <v>150</v>
      </c>
      <c r="C29" s="84"/>
      <c r="D29" s="83">
        <f>70.5+7</f>
        <v>77.5</v>
      </c>
      <c r="E29" s="83">
        <f>47+9</f>
        <v>56</v>
      </c>
      <c r="F29" s="81" t="s">
        <v>125</v>
      </c>
      <c r="G29" s="79" t="s">
        <v>116</v>
      </c>
      <c r="H29" s="83" t="s">
        <v>141</v>
      </c>
      <c r="I29" s="80"/>
      <c r="J29" s="86">
        <v>461.37</v>
      </c>
      <c r="K29" s="87">
        <f>J29*A29</f>
        <v>461.37</v>
      </c>
      <c r="L29" s="77"/>
      <c r="N29" s="74"/>
      <c r="O29" s="36"/>
      <c r="Q29" s="36"/>
    </row>
    <row r="30" spans="1:17" s="8" customFormat="1" ht="40.15" customHeight="1" x14ac:dyDescent="0.2">
      <c r="A30" s="83">
        <v>2</v>
      </c>
      <c r="B30" s="84" t="s">
        <v>152</v>
      </c>
      <c r="C30" s="84"/>
      <c r="D30" s="83">
        <f>95+7</f>
        <v>102</v>
      </c>
      <c r="E30" s="83">
        <f>47+9</f>
        <v>56</v>
      </c>
      <c r="F30" s="81" t="s">
        <v>125</v>
      </c>
      <c r="G30" s="79" t="s">
        <v>116</v>
      </c>
      <c r="H30" s="83" t="s">
        <v>141</v>
      </c>
      <c r="I30" s="80"/>
      <c r="J30" s="86">
        <v>657.73</v>
      </c>
      <c r="K30" s="87">
        <f>J30*A30</f>
        <v>1315.46</v>
      </c>
      <c r="L30" s="77"/>
      <c r="N30" s="74"/>
      <c r="O30" s="36"/>
      <c r="Q30" s="36"/>
    </row>
    <row r="31" spans="1:17" s="8" customFormat="1" ht="40.15" customHeight="1" x14ac:dyDescent="0.2">
      <c r="A31" s="83">
        <v>1</v>
      </c>
      <c r="B31" s="84">
        <v>330</v>
      </c>
      <c r="C31" s="84"/>
      <c r="D31" s="83">
        <f>95+7</f>
        <v>102</v>
      </c>
      <c r="E31" s="83">
        <f>47+9</f>
        <v>56</v>
      </c>
      <c r="F31" s="81" t="s">
        <v>125</v>
      </c>
      <c r="G31" s="79" t="s">
        <v>116</v>
      </c>
      <c r="H31" s="83" t="s">
        <v>140</v>
      </c>
      <c r="I31" s="80"/>
      <c r="J31" s="86">
        <v>657.73</v>
      </c>
      <c r="K31" s="87">
        <f>J31*A31</f>
        <v>657.73</v>
      </c>
      <c r="L31" s="77"/>
      <c r="N31" s="74"/>
      <c r="O31" s="36"/>
      <c r="Q31" s="36"/>
    </row>
    <row r="32" spans="1:17" s="8" customFormat="1" ht="40.15" customHeight="1" x14ac:dyDescent="0.2">
      <c r="A32" s="88">
        <v>1</v>
      </c>
      <c r="B32" s="85">
        <v>102</v>
      </c>
      <c r="C32" s="84" t="s">
        <v>137</v>
      </c>
      <c r="D32" s="85">
        <f>70.75+7</f>
        <v>77.75</v>
      </c>
      <c r="E32" s="85">
        <f>49.5+9</f>
        <v>58.5</v>
      </c>
      <c r="F32" s="81" t="s">
        <v>126</v>
      </c>
      <c r="G32" s="79" t="s">
        <v>116</v>
      </c>
      <c r="H32" s="88" t="s">
        <v>153</v>
      </c>
      <c r="I32" s="78"/>
      <c r="J32" s="89">
        <v>737</v>
      </c>
      <c r="K32" s="90">
        <f>J32*A32</f>
        <v>737</v>
      </c>
      <c r="L32" s="73"/>
      <c r="N32" s="74"/>
      <c r="O32" s="36"/>
      <c r="Q32" s="36"/>
    </row>
    <row r="33" spans="1:17" s="8" customFormat="1" ht="40.15" customHeight="1" x14ac:dyDescent="0.2">
      <c r="A33" s="83">
        <v>1</v>
      </c>
      <c r="B33" s="84">
        <v>124</v>
      </c>
      <c r="C33" s="84" t="s">
        <v>137</v>
      </c>
      <c r="D33" s="83">
        <f>89.5+7</f>
        <v>96.5</v>
      </c>
      <c r="E33" s="83">
        <f>53+9</f>
        <v>62</v>
      </c>
      <c r="F33" s="81" t="s">
        <v>126</v>
      </c>
      <c r="G33" s="79" t="s">
        <v>116</v>
      </c>
      <c r="H33" s="83" t="s">
        <v>153</v>
      </c>
      <c r="I33" s="80"/>
      <c r="J33" s="86">
        <v>875</v>
      </c>
      <c r="K33" s="87">
        <f>J33*A33</f>
        <v>875</v>
      </c>
      <c r="L33" s="71"/>
      <c r="N33" s="74"/>
      <c r="O33" s="36"/>
      <c r="P33" s="75"/>
      <c r="Q33" s="36"/>
    </row>
    <row r="34" spans="1:17" s="8" customFormat="1" ht="40.15" customHeight="1" thickBot="1" x14ac:dyDescent="0.25">
      <c r="A34" s="92">
        <v>2</v>
      </c>
      <c r="B34" s="93"/>
      <c r="C34" s="93"/>
      <c r="D34" s="92"/>
      <c r="E34" s="92"/>
      <c r="F34" s="93" t="s">
        <v>154</v>
      </c>
      <c r="G34" s="93"/>
      <c r="H34" s="92"/>
      <c r="I34" s="92"/>
      <c r="J34" s="94">
        <v>86.5</v>
      </c>
      <c r="K34" s="95">
        <f>J34*A34</f>
        <v>173</v>
      </c>
      <c r="L34" s="77"/>
      <c r="N34" s="74"/>
      <c r="O34" s="36"/>
      <c r="Q34" s="36"/>
    </row>
    <row r="35" spans="1:17" s="75" customFormat="1" ht="40.15" customHeight="1" x14ac:dyDescent="0.2">
      <c r="A35" s="88">
        <v>2</v>
      </c>
      <c r="B35" s="85"/>
      <c r="C35" s="88" t="s">
        <v>134</v>
      </c>
      <c r="D35" s="88">
        <v>60</v>
      </c>
      <c r="E35" s="88">
        <v>78</v>
      </c>
      <c r="F35" s="85" t="s">
        <v>130</v>
      </c>
      <c r="G35" s="85" t="s">
        <v>131</v>
      </c>
      <c r="H35" s="88"/>
      <c r="I35" s="88"/>
      <c r="J35" s="89">
        <v>152</v>
      </c>
      <c r="K35" s="90">
        <f t="shared" ref="K35:K37" si="1">J35*A35</f>
        <v>304</v>
      </c>
      <c r="L35" s="91"/>
    </row>
    <row r="36" spans="1:17" s="75" customFormat="1" ht="40.15" customHeight="1" x14ac:dyDescent="0.2">
      <c r="A36" s="83">
        <v>2</v>
      </c>
      <c r="B36" s="84"/>
      <c r="C36" s="83"/>
      <c r="D36" s="83">
        <v>60</v>
      </c>
      <c r="E36" s="83">
        <v>78</v>
      </c>
      <c r="F36" s="84" t="s">
        <v>129</v>
      </c>
      <c r="G36" s="84" t="s">
        <v>132</v>
      </c>
      <c r="H36" s="83"/>
      <c r="I36" s="83"/>
      <c r="J36" s="86">
        <v>94</v>
      </c>
      <c r="K36" s="87">
        <f t="shared" si="1"/>
        <v>188</v>
      </c>
      <c r="L36" s="91"/>
    </row>
    <row r="37" spans="1:17" s="75" customFormat="1" ht="40.15" customHeight="1" thickBot="1" x14ac:dyDescent="0.25">
      <c r="A37" s="88">
        <v>2</v>
      </c>
      <c r="B37" s="85"/>
      <c r="C37" s="88"/>
      <c r="D37" s="85">
        <v>60</v>
      </c>
      <c r="E37" s="85"/>
      <c r="F37" s="96" t="s">
        <v>135</v>
      </c>
      <c r="G37" s="85" t="s">
        <v>133</v>
      </c>
      <c r="H37" s="88"/>
      <c r="I37" s="88"/>
      <c r="J37" s="89">
        <v>72</v>
      </c>
      <c r="K37" s="90">
        <f t="shared" si="1"/>
        <v>144</v>
      </c>
      <c r="L37" s="91"/>
    </row>
    <row r="38" spans="1:17" s="8" customFormat="1" ht="24.95" customHeight="1" thickBot="1" x14ac:dyDescent="0.25">
      <c r="A38" s="100"/>
      <c r="B38" s="101"/>
      <c r="C38" s="101"/>
      <c r="D38" s="101"/>
      <c r="E38" s="101"/>
      <c r="F38" s="101"/>
      <c r="G38" s="101"/>
      <c r="H38" s="101"/>
      <c r="I38" s="101"/>
      <c r="J38" s="101"/>
      <c r="K38" s="102"/>
      <c r="L38" s="4"/>
      <c r="P38" s="35"/>
    </row>
    <row r="39" spans="1:17" s="8" customFormat="1" ht="34.700000000000003" customHeight="1" thickTop="1" x14ac:dyDescent="0.2">
      <c r="A39" s="33"/>
      <c r="B39" s="30"/>
      <c r="C39" s="30"/>
      <c r="D39" s="30"/>
      <c r="E39" s="30"/>
      <c r="F39" s="30"/>
      <c r="G39" s="30"/>
      <c r="H39" s="30"/>
      <c r="I39" s="30"/>
      <c r="J39" s="31"/>
      <c r="K39" s="32">
        <f>SUM(K16:K37)</f>
        <v>17480.285</v>
      </c>
      <c r="L39" s="17"/>
    </row>
    <row r="40" spans="1:17" ht="24.95" customHeight="1" x14ac:dyDescent="0.2">
      <c r="A40" s="2"/>
      <c r="B40" s="2"/>
      <c r="C40" s="2"/>
      <c r="D40" s="2"/>
      <c r="E40" s="2"/>
      <c r="F40" s="2"/>
      <c r="G40" s="2"/>
      <c r="H40" s="2"/>
      <c r="I40" s="2"/>
      <c r="J40" s="3"/>
      <c r="K40" s="4"/>
      <c r="L40" s="7"/>
    </row>
    <row r="41" spans="1:17" s="8" customFormat="1" ht="20.100000000000001" customHeight="1" x14ac:dyDescent="0.2">
      <c r="A41" s="97"/>
      <c r="B41" s="125" t="s">
        <v>155</v>
      </c>
      <c r="C41" s="126"/>
      <c r="D41" s="126"/>
      <c r="E41" s="126"/>
      <c r="F41" s="126"/>
      <c r="G41" s="126"/>
      <c r="H41" s="126"/>
      <c r="I41" s="126"/>
      <c r="J41" s="126"/>
      <c r="K41" s="126"/>
      <c r="L41" s="18"/>
    </row>
    <row r="42" spans="1:17" ht="20.100000000000001" customHeight="1" x14ac:dyDescent="0.2">
      <c r="A42" s="97"/>
      <c r="B42" s="125"/>
      <c r="C42" s="126"/>
      <c r="D42" s="126"/>
      <c r="E42" s="126"/>
      <c r="F42" s="126"/>
      <c r="G42" s="126"/>
      <c r="H42" s="126"/>
      <c r="I42" s="126"/>
      <c r="J42" s="126"/>
      <c r="K42" s="126"/>
      <c r="L42" s="71"/>
    </row>
    <row r="43" spans="1:17" ht="20.100000000000001" customHeight="1" x14ac:dyDescent="0.2">
      <c r="A43" s="97"/>
      <c r="B43" s="126"/>
      <c r="C43" s="126"/>
      <c r="D43" s="126"/>
      <c r="E43" s="126"/>
      <c r="F43" s="126"/>
      <c r="G43" s="126"/>
      <c r="H43" s="126"/>
      <c r="I43" s="126"/>
      <c r="J43" s="126"/>
      <c r="K43" s="126"/>
      <c r="L43" s="71"/>
    </row>
    <row r="44" spans="1:17" ht="24.95" customHeight="1" thickBot="1" x14ac:dyDescent="0.25">
      <c r="A44" s="97"/>
      <c r="B44" s="97"/>
      <c r="C44" s="97"/>
      <c r="D44" s="97"/>
      <c r="E44" s="97"/>
      <c r="F44" s="97"/>
      <c r="G44" s="97"/>
      <c r="H44" s="97"/>
      <c r="I44" s="97"/>
      <c r="J44" s="127"/>
      <c r="K44" s="73"/>
      <c r="L44" s="71"/>
    </row>
    <row r="45" spans="1:17" ht="20.100000000000001" customHeight="1" x14ac:dyDescent="0.2">
      <c r="A45" s="105" t="s">
        <v>128</v>
      </c>
      <c r="B45" s="106"/>
      <c r="C45" s="106"/>
      <c r="D45" s="106"/>
      <c r="E45" s="106"/>
      <c r="F45" s="106"/>
      <c r="G45" s="106"/>
      <c r="H45" s="106"/>
      <c r="I45" s="106"/>
      <c r="J45" s="106"/>
      <c r="K45" s="107"/>
      <c r="L45" s="7"/>
    </row>
    <row r="46" spans="1:17" s="8" customFormat="1" ht="24.95" customHeight="1" x14ac:dyDescent="0.2">
      <c r="A46" s="108"/>
      <c r="B46" s="109"/>
      <c r="C46" s="109"/>
      <c r="D46" s="109"/>
      <c r="E46" s="109"/>
      <c r="F46" s="109"/>
      <c r="G46" s="109"/>
      <c r="H46" s="109"/>
      <c r="I46" s="109"/>
      <c r="J46" s="109"/>
      <c r="K46" s="110"/>
      <c r="L46" s="7"/>
    </row>
    <row r="47" spans="1:17" s="8" customFormat="1" ht="24.95" customHeight="1" x14ac:dyDescent="0.2">
      <c r="A47" s="108"/>
      <c r="B47" s="109"/>
      <c r="C47" s="109"/>
      <c r="D47" s="109"/>
      <c r="E47" s="109"/>
      <c r="F47" s="109"/>
      <c r="G47" s="109"/>
      <c r="H47" s="109"/>
      <c r="I47" s="109"/>
      <c r="J47" s="109"/>
      <c r="K47" s="110"/>
      <c r="L47" s="7"/>
    </row>
    <row r="48" spans="1:17" ht="24.95" customHeight="1" x14ac:dyDescent="0.2">
      <c r="A48" s="108"/>
      <c r="B48" s="109"/>
      <c r="C48" s="109"/>
      <c r="D48" s="109"/>
      <c r="E48" s="109"/>
      <c r="F48" s="109"/>
      <c r="G48" s="109"/>
      <c r="H48" s="109"/>
      <c r="I48" s="109"/>
      <c r="J48" s="109"/>
      <c r="K48" s="110"/>
      <c r="L48" s="7"/>
    </row>
    <row r="49" spans="1:12" ht="24.95" customHeight="1" thickBot="1" x14ac:dyDescent="0.25">
      <c r="A49" s="111"/>
      <c r="B49" s="112"/>
      <c r="C49" s="112"/>
      <c r="D49" s="112"/>
      <c r="E49" s="112"/>
      <c r="F49" s="112"/>
      <c r="G49" s="112"/>
      <c r="H49" s="112"/>
      <c r="I49" s="112"/>
      <c r="J49" s="112"/>
      <c r="K49" s="113"/>
      <c r="L49" s="7"/>
    </row>
    <row r="50" spans="1:12" ht="24.95" customHeight="1" x14ac:dyDescent="0.2">
      <c r="A50" s="2"/>
      <c r="B50" s="2"/>
      <c r="C50" s="2"/>
      <c r="D50" s="2"/>
      <c r="E50" s="2"/>
      <c r="F50" s="2"/>
      <c r="G50" s="2"/>
      <c r="H50" s="2"/>
      <c r="I50" s="2"/>
      <c r="J50" s="3"/>
      <c r="K50" s="4"/>
      <c r="L50" s="7"/>
    </row>
    <row r="51" spans="1:12" ht="24.95" customHeight="1" x14ac:dyDescent="0.25">
      <c r="A51" s="2"/>
      <c r="B51" s="122" t="s">
        <v>26</v>
      </c>
      <c r="C51" s="54"/>
      <c r="D51" s="54"/>
      <c r="E51" s="54"/>
      <c r="F51" s="54"/>
      <c r="G51" s="54"/>
      <c r="H51" s="54"/>
      <c r="I51" s="54"/>
      <c r="J51" s="55"/>
      <c r="K51" s="56"/>
      <c r="L51" s="7"/>
    </row>
    <row r="52" spans="1:12" ht="24.95" customHeight="1" x14ac:dyDescent="0.25">
      <c r="A52" s="2"/>
      <c r="B52" s="122" t="s">
        <v>117</v>
      </c>
      <c r="C52" s="54"/>
      <c r="D52" s="54"/>
      <c r="E52" s="54"/>
      <c r="F52" s="54"/>
      <c r="G52" s="54"/>
      <c r="H52" s="54"/>
      <c r="I52" s="54"/>
      <c r="J52" s="55"/>
      <c r="K52" s="56"/>
      <c r="L52" s="7"/>
    </row>
    <row r="53" spans="1:12" ht="24.95" customHeight="1" x14ac:dyDescent="0.25">
      <c r="A53" s="2"/>
      <c r="B53" s="122" t="s">
        <v>124</v>
      </c>
      <c r="C53" s="54"/>
      <c r="D53" s="54"/>
      <c r="E53" s="54"/>
      <c r="F53" s="54"/>
      <c r="G53" s="54"/>
      <c r="H53" s="54"/>
      <c r="I53" s="54"/>
      <c r="J53" s="55"/>
      <c r="K53" s="56"/>
      <c r="L53" s="7"/>
    </row>
    <row r="54" spans="1:12" ht="24.95" customHeight="1" x14ac:dyDescent="0.25">
      <c r="A54" s="2"/>
      <c r="B54" s="122" t="s">
        <v>127</v>
      </c>
      <c r="C54" s="54"/>
      <c r="D54" s="54"/>
      <c r="E54" s="54"/>
      <c r="F54" s="54"/>
      <c r="G54" s="54"/>
      <c r="H54" s="54"/>
      <c r="I54" s="54"/>
      <c r="J54" s="55"/>
      <c r="K54" s="56"/>
      <c r="L54" s="7"/>
    </row>
    <row r="55" spans="1:12" ht="24.95" customHeight="1" x14ac:dyDescent="0.25">
      <c r="A55" s="2"/>
      <c r="B55" s="122" t="s">
        <v>147</v>
      </c>
      <c r="C55" s="54"/>
      <c r="D55" s="54"/>
      <c r="E55" s="54"/>
      <c r="F55" s="54"/>
      <c r="G55" s="54"/>
      <c r="H55" s="54"/>
      <c r="I55" s="54"/>
      <c r="J55" s="55"/>
      <c r="K55" s="56"/>
      <c r="L55" s="7"/>
    </row>
    <row r="56" spans="1:12" ht="24.95" customHeight="1" x14ac:dyDescent="0.2">
      <c r="A56" s="2"/>
      <c r="B56" s="97"/>
      <c r="C56" s="2"/>
      <c r="D56" s="2"/>
      <c r="E56" s="2"/>
      <c r="F56" s="2"/>
      <c r="G56" s="2"/>
      <c r="H56" s="2"/>
      <c r="I56" s="2"/>
      <c r="J56" s="3"/>
      <c r="K56" s="4"/>
      <c r="L56" s="7"/>
    </row>
    <row r="57" spans="1:12" s="22" customFormat="1" ht="24.95" customHeight="1" x14ac:dyDescent="0.2">
      <c r="B57" s="44" t="s">
        <v>16</v>
      </c>
      <c r="C57" s="23"/>
      <c r="F57" s="24"/>
      <c r="G57" s="23"/>
      <c r="H57" s="23"/>
      <c r="I57" s="23"/>
      <c r="J57" s="23"/>
      <c r="K57" s="23"/>
      <c r="L57" s="25"/>
    </row>
    <row r="58" spans="1:12" s="8" customFormat="1" ht="20.100000000000001" customHeight="1" x14ac:dyDescent="0.2">
      <c r="A58" s="37">
        <v>1</v>
      </c>
      <c r="B58" s="38" t="s">
        <v>105</v>
      </c>
      <c r="C58" s="2"/>
      <c r="D58" s="2"/>
      <c r="E58" s="2"/>
      <c r="F58" s="2"/>
      <c r="G58" s="2"/>
      <c r="H58" s="2"/>
      <c r="I58" s="2"/>
      <c r="J58" s="3"/>
      <c r="K58" s="43"/>
      <c r="L58" s="2"/>
    </row>
    <row r="59" spans="1:12" s="41" customFormat="1" ht="19.149999999999999" customHeight="1" x14ac:dyDescent="0.2">
      <c r="A59" s="37">
        <v>2</v>
      </c>
      <c r="B59" s="38" t="s">
        <v>100</v>
      </c>
      <c r="C59" s="39"/>
      <c r="F59" s="42"/>
      <c r="G59" s="39"/>
      <c r="H59" s="39"/>
      <c r="I59" s="39"/>
      <c r="J59" s="39"/>
      <c r="K59" s="39"/>
      <c r="L59" s="40"/>
    </row>
    <row r="60" spans="1:12" s="41" customFormat="1" ht="20.100000000000001" customHeight="1" x14ac:dyDescent="0.2">
      <c r="A60" s="37">
        <v>3</v>
      </c>
      <c r="B60" s="98" t="s">
        <v>106</v>
      </c>
      <c r="C60" s="98"/>
      <c r="D60" s="98"/>
      <c r="E60" s="98"/>
      <c r="F60" s="98"/>
      <c r="G60" s="98"/>
      <c r="H60" s="98"/>
      <c r="I60" s="98"/>
      <c r="J60" s="99"/>
      <c r="K60" s="99"/>
      <c r="L60" s="40"/>
    </row>
    <row r="61" spans="1:12" ht="20.100000000000001" customHeight="1" x14ac:dyDescent="0.2">
      <c r="A61" s="37"/>
      <c r="B61" s="99"/>
      <c r="C61" s="99"/>
      <c r="D61" s="99"/>
      <c r="E61" s="99"/>
      <c r="F61" s="99"/>
      <c r="G61" s="99"/>
      <c r="H61" s="99"/>
      <c r="I61" s="99"/>
      <c r="J61" s="99"/>
      <c r="K61" s="99"/>
      <c r="L61" s="7"/>
    </row>
    <row r="62" spans="1:12" s="8" customFormat="1" ht="20.100000000000001" customHeight="1" x14ac:dyDescent="0.2">
      <c r="A62" s="2"/>
      <c r="B62" s="99"/>
      <c r="C62" s="99"/>
      <c r="D62" s="99"/>
      <c r="E62" s="99"/>
      <c r="F62" s="99"/>
      <c r="G62" s="99"/>
      <c r="H62" s="99"/>
      <c r="I62" s="99"/>
      <c r="J62" s="99"/>
      <c r="K62" s="99"/>
      <c r="L62" s="2"/>
    </row>
    <row r="63" spans="1:12" s="8" customFormat="1" ht="20.100000000000001" customHeight="1" x14ac:dyDescent="0.2">
      <c r="A63" s="2"/>
      <c r="B63" s="99"/>
      <c r="C63" s="99"/>
      <c r="D63" s="99"/>
      <c r="E63" s="99"/>
      <c r="F63" s="99"/>
      <c r="G63" s="99"/>
      <c r="H63" s="99"/>
      <c r="I63" s="99"/>
      <c r="J63" s="99"/>
      <c r="K63" s="99"/>
      <c r="L63" s="2"/>
    </row>
    <row r="64" spans="1:12" s="41" customFormat="1" ht="20.100000000000001" customHeight="1" x14ac:dyDescent="0.2">
      <c r="A64" s="37">
        <v>4</v>
      </c>
      <c r="B64" s="38" t="s">
        <v>107</v>
      </c>
      <c r="C64" s="39"/>
      <c r="F64" s="42"/>
      <c r="G64" s="39"/>
      <c r="H64" s="39"/>
      <c r="I64" s="39"/>
      <c r="J64" s="39"/>
      <c r="K64" s="39"/>
      <c r="L64" s="40"/>
    </row>
    <row r="65" spans="1:12" s="41" customFormat="1" ht="20.100000000000001" customHeight="1" x14ac:dyDescent="0.2">
      <c r="A65" s="37">
        <v>5</v>
      </c>
      <c r="B65" s="38" t="s">
        <v>4</v>
      </c>
      <c r="C65" s="39"/>
      <c r="F65" s="42"/>
      <c r="G65" s="39"/>
      <c r="H65" s="39"/>
      <c r="I65" s="39"/>
      <c r="J65" s="39"/>
      <c r="K65" s="39"/>
      <c r="L65" s="40"/>
    </row>
    <row r="66" spans="1:12" s="41" customFormat="1" ht="19.149999999999999" customHeight="1" x14ac:dyDescent="0.2">
      <c r="A66" s="37">
        <v>6</v>
      </c>
      <c r="B66" s="38" t="s">
        <v>101</v>
      </c>
      <c r="C66" s="39"/>
      <c r="F66" s="42"/>
      <c r="G66" s="39"/>
      <c r="H66" s="39"/>
      <c r="I66" s="39"/>
      <c r="J66" s="39"/>
      <c r="K66" s="39"/>
      <c r="L66" s="40"/>
    </row>
    <row r="67" spans="1:12" s="41" customFormat="1" ht="19.149999999999999" customHeight="1" x14ac:dyDescent="0.2">
      <c r="A67" s="37">
        <v>7</v>
      </c>
      <c r="B67" s="38" t="s">
        <v>102</v>
      </c>
      <c r="C67" s="39"/>
      <c r="F67" s="42"/>
      <c r="G67" s="39"/>
      <c r="H67" s="39"/>
      <c r="I67" s="39"/>
      <c r="J67" s="39"/>
      <c r="K67" s="39"/>
      <c r="L67" s="40"/>
    </row>
    <row r="68" spans="1:12" s="41" customFormat="1" ht="20.100000000000001" customHeight="1" x14ac:dyDescent="0.2">
      <c r="A68" s="37">
        <v>8</v>
      </c>
      <c r="B68" s="38" t="s">
        <v>104</v>
      </c>
      <c r="C68" s="39"/>
      <c r="F68" s="42"/>
      <c r="G68" s="39"/>
      <c r="H68" s="39"/>
      <c r="I68" s="39"/>
      <c r="J68" s="39"/>
      <c r="K68" s="39"/>
      <c r="L68" s="40"/>
    </row>
    <row r="69" spans="1:12" ht="20.100000000000001" customHeight="1" x14ac:dyDescent="0.2">
      <c r="A69" s="37">
        <v>9</v>
      </c>
      <c r="B69" s="38" t="s">
        <v>103</v>
      </c>
      <c r="C69" s="2"/>
      <c r="D69" s="2"/>
      <c r="E69" s="2"/>
      <c r="F69" s="2"/>
      <c r="G69" s="2"/>
      <c r="H69" s="2"/>
      <c r="I69" s="2"/>
      <c r="J69" s="3"/>
      <c r="K69" s="43"/>
      <c r="L69" s="7"/>
    </row>
    <row r="70" spans="1:12" s="8" customFormat="1" ht="20.100000000000001" customHeight="1" x14ac:dyDescent="0.2">
      <c r="A70" s="37"/>
      <c r="B70" s="38"/>
      <c r="C70" s="2"/>
      <c r="D70" s="2"/>
      <c r="E70" s="2"/>
      <c r="F70" s="2"/>
      <c r="G70" s="2"/>
      <c r="H70" s="2"/>
      <c r="I70" s="2"/>
      <c r="J70" s="3"/>
      <c r="K70" s="43"/>
      <c r="L70" s="2"/>
    </row>
    <row r="71" spans="1:12" ht="20.100000000000001" customHeight="1" x14ac:dyDescent="0.2">
      <c r="A71" s="37"/>
      <c r="B71" s="38"/>
      <c r="C71" s="2"/>
      <c r="D71" s="2"/>
      <c r="E71" s="2"/>
      <c r="F71" s="2"/>
      <c r="G71" s="2"/>
      <c r="H71" s="2"/>
      <c r="I71" s="2"/>
      <c r="J71" s="3"/>
      <c r="K71" s="43"/>
      <c r="L71" s="7"/>
    </row>
    <row r="72" spans="1:12" s="8" customFormat="1" ht="24.95" customHeight="1" x14ac:dyDescent="0.2">
      <c r="A72" s="2"/>
      <c r="B72" s="2"/>
      <c r="C72" s="2"/>
      <c r="D72" s="2"/>
      <c r="E72" s="2"/>
      <c r="F72" s="2"/>
      <c r="G72" s="2"/>
      <c r="H72" s="2"/>
      <c r="I72" s="2"/>
      <c r="J72" s="3"/>
      <c r="K72" s="4"/>
      <c r="L72" s="2"/>
    </row>
    <row r="73" spans="1:12" s="8" customFormat="1" ht="24.95" customHeight="1" x14ac:dyDescent="0.2">
      <c r="A73" s="2"/>
      <c r="B73" s="2"/>
      <c r="C73" s="2"/>
      <c r="D73" s="2"/>
      <c r="E73" s="2"/>
      <c r="F73" s="2"/>
      <c r="G73" s="2"/>
      <c r="H73" s="2"/>
      <c r="I73" s="2"/>
      <c r="J73" s="3"/>
      <c r="K73" s="4"/>
      <c r="L73" s="2"/>
    </row>
    <row r="74" spans="1:12" s="8" customFormat="1" ht="24.95" customHeight="1" x14ac:dyDescent="0.2">
      <c r="A74" s="2"/>
      <c r="B74" s="2"/>
      <c r="C74" s="2"/>
      <c r="D74" s="2"/>
      <c r="E74" s="2"/>
      <c r="F74" s="2"/>
      <c r="G74" s="2"/>
      <c r="H74" s="2"/>
      <c r="I74" s="2"/>
      <c r="J74" s="3"/>
      <c r="K74" s="4"/>
      <c r="L74" s="18"/>
    </row>
    <row r="75" spans="1:12" ht="24.95" customHeight="1" x14ac:dyDescent="0.2">
      <c r="A75" s="2"/>
      <c r="B75" s="2"/>
      <c r="C75" s="2"/>
      <c r="D75" s="2"/>
      <c r="E75" s="2"/>
      <c r="F75" s="2"/>
      <c r="G75" s="2"/>
      <c r="H75" s="2"/>
      <c r="I75" s="2"/>
      <c r="J75" s="3"/>
      <c r="K75" s="4"/>
      <c r="L75" s="7"/>
    </row>
    <row r="76" spans="1:12" ht="24.95" customHeight="1" x14ac:dyDescent="0.2">
      <c r="A76" s="2"/>
      <c r="B76" s="2"/>
      <c r="C76" s="2"/>
      <c r="D76" s="2"/>
      <c r="E76" s="2"/>
      <c r="F76" s="2"/>
      <c r="G76" s="2"/>
      <c r="H76" s="2"/>
      <c r="I76" s="2"/>
      <c r="J76" s="3"/>
      <c r="K76" s="4"/>
      <c r="L76" s="7"/>
    </row>
    <row r="77" spans="1:12" ht="24.95" customHeight="1" x14ac:dyDescent="0.2">
      <c r="A77" s="2"/>
      <c r="B77" s="2"/>
      <c r="C77" s="2"/>
      <c r="D77" s="2"/>
      <c r="E77" s="2"/>
      <c r="F77" s="2"/>
      <c r="G77" s="2"/>
      <c r="H77" s="2"/>
      <c r="I77" s="2"/>
      <c r="J77" s="3"/>
      <c r="K77" s="4"/>
      <c r="L77" s="7"/>
    </row>
    <row r="78" spans="1:12" s="8" customFormat="1" ht="24.95" customHeight="1" x14ac:dyDescent="0.2">
      <c r="A78" s="2"/>
      <c r="B78" s="2"/>
      <c r="C78" s="2"/>
      <c r="D78" s="2"/>
      <c r="E78" s="2"/>
      <c r="F78" s="2"/>
      <c r="G78" s="2"/>
      <c r="H78" s="2"/>
      <c r="I78" s="2"/>
      <c r="J78" s="3"/>
      <c r="K78" s="4"/>
      <c r="L78" s="2"/>
    </row>
    <row r="79" spans="1:12" s="8" customFormat="1" ht="24.95" customHeight="1" x14ac:dyDescent="0.2">
      <c r="A79" s="2"/>
      <c r="B79" s="2"/>
      <c r="C79" s="2"/>
      <c r="D79" s="2"/>
      <c r="E79" s="2"/>
      <c r="F79" s="2"/>
      <c r="G79" s="2"/>
      <c r="H79" s="2"/>
      <c r="I79" s="2"/>
      <c r="J79" s="3"/>
      <c r="K79" s="4"/>
      <c r="L79" s="2"/>
    </row>
    <row r="80" spans="1:12" ht="24.95" customHeight="1" x14ac:dyDescent="0.2">
      <c r="A80" s="2"/>
      <c r="B80" s="2"/>
      <c r="C80" s="2"/>
      <c r="D80" s="2"/>
      <c r="E80" s="2"/>
      <c r="F80" s="2"/>
      <c r="G80" s="2"/>
      <c r="H80" s="2"/>
      <c r="I80" s="2"/>
      <c r="J80" s="3"/>
      <c r="K80" s="4"/>
      <c r="L80" s="7"/>
    </row>
    <row r="81" spans="1:12" ht="24.95" customHeight="1" x14ac:dyDescent="0.2">
      <c r="A81" s="1"/>
      <c r="B81" s="1"/>
      <c r="C81" s="1"/>
      <c r="D81" s="2"/>
      <c r="E81" s="2"/>
      <c r="F81" s="2"/>
      <c r="G81" s="2"/>
      <c r="H81" s="2"/>
      <c r="I81" s="2"/>
      <c r="J81" s="3"/>
      <c r="K81" s="4"/>
      <c r="L81" s="7"/>
    </row>
    <row r="82" spans="1:12" s="8" customFormat="1" ht="24.95" customHeight="1" x14ac:dyDescent="0.2">
      <c r="A82" s="2"/>
      <c r="B82" s="2"/>
      <c r="C82" s="2"/>
      <c r="D82" s="2"/>
      <c r="E82" s="2"/>
      <c r="F82" s="2"/>
      <c r="G82" s="2"/>
      <c r="H82" s="2"/>
      <c r="I82" s="2"/>
      <c r="J82" s="3"/>
      <c r="K82" s="4"/>
      <c r="L82" s="18"/>
    </row>
    <row r="83" spans="1:12" ht="24.95" customHeight="1" x14ac:dyDescent="0.2">
      <c r="A83" s="2"/>
      <c r="B83" s="2"/>
      <c r="C83" s="2"/>
      <c r="D83" s="2"/>
      <c r="E83" s="2"/>
      <c r="F83" s="2"/>
      <c r="G83" s="2"/>
      <c r="H83" s="2"/>
      <c r="I83" s="2"/>
      <c r="J83" s="3"/>
      <c r="K83" s="4"/>
      <c r="L83" s="7"/>
    </row>
    <row r="84" spans="1:12" ht="24.95" customHeight="1" x14ac:dyDescent="0.2">
      <c r="A84" s="2"/>
      <c r="B84" s="2"/>
      <c r="C84" s="2"/>
      <c r="D84" s="2"/>
      <c r="E84" s="2"/>
      <c r="F84" s="2"/>
      <c r="G84" s="2"/>
      <c r="H84" s="2"/>
      <c r="I84" s="2"/>
      <c r="J84" s="3"/>
      <c r="K84" s="4"/>
      <c r="L84" s="7"/>
    </row>
    <row r="85" spans="1:12" ht="24.95" customHeight="1" x14ac:dyDescent="0.2">
      <c r="A85" s="2"/>
      <c r="B85" s="2"/>
      <c r="C85" s="2"/>
      <c r="D85" s="2"/>
      <c r="E85" s="2"/>
      <c r="F85" s="2"/>
      <c r="G85" s="2"/>
      <c r="H85" s="2"/>
      <c r="I85" s="2"/>
      <c r="J85" s="3"/>
      <c r="K85" s="4"/>
      <c r="L85" s="7"/>
    </row>
    <row r="86" spans="1:12" s="8" customFormat="1" ht="24.95" customHeight="1" x14ac:dyDescent="0.2">
      <c r="A86" s="2"/>
      <c r="B86" s="2"/>
      <c r="C86" s="2"/>
      <c r="D86" s="2"/>
      <c r="E86" s="2"/>
      <c r="F86" s="2"/>
      <c r="G86" s="2"/>
      <c r="H86" s="2"/>
      <c r="I86" s="2"/>
      <c r="J86" s="3"/>
      <c r="K86" s="4"/>
      <c r="L86" s="2"/>
    </row>
    <row r="87" spans="1:12" s="8" customFormat="1" ht="24.95" customHeight="1" x14ac:dyDescent="0.2">
      <c r="A87" s="2"/>
      <c r="B87" s="2"/>
      <c r="C87" s="2"/>
      <c r="D87" s="2"/>
      <c r="E87" s="2"/>
      <c r="F87" s="2"/>
      <c r="G87" s="2"/>
      <c r="H87" s="2"/>
      <c r="I87" s="2"/>
      <c r="J87" s="3"/>
      <c r="K87" s="4"/>
      <c r="L87" s="2"/>
    </row>
    <row r="88" spans="1:12" s="8" customFormat="1" ht="24.95" customHeight="1" x14ac:dyDescent="0.2">
      <c r="A88" s="2"/>
      <c r="B88" s="2"/>
      <c r="C88" s="2"/>
      <c r="D88" s="2"/>
      <c r="E88" s="2"/>
      <c r="F88" s="2"/>
      <c r="G88" s="2"/>
      <c r="H88" s="2"/>
      <c r="I88" s="2"/>
      <c r="J88" s="3"/>
      <c r="K88" s="4"/>
      <c r="L88" s="18"/>
    </row>
    <row r="89" spans="1:12" ht="24.95" customHeight="1" x14ac:dyDescent="0.2">
      <c r="A89" s="2"/>
      <c r="B89" s="2"/>
      <c r="C89" s="2"/>
      <c r="D89" s="2"/>
      <c r="E89" s="2"/>
      <c r="F89" s="2"/>
      <c r="G89" s="2"/>
      <c r="H89" s="2"/>
      <c r="I89" s="2"/>
      <c r="J89" s="3"/>
      <c r="K89" s="4"/>
      <c r="L89" s="7"/>
    </row>
    <row r="90" spans="1:12" ht="24.95" customHeight="1" x14ac:dyDescent="0.2">
      <c r="A90" s="2"/>
      <c r="B90" s="2"/>
      <c r="C90" s="2"/>
      <c r="D90" s="2"/>
      <c r="E90" s="2"/>
      <c r="F90" s="2"/>
      <c r="G90" s="2"/>
      <c r="H90" s="2"/>
      <c r="I90" s="2"/>
      <c r="J90" s="3"/>
      <c r="K90" s="4"/>
      <c r="L90" s="7"/>
    </row>
    <row r="91" spans="1:12" ht="24.95" customHeight="1" x14ac:dyDescent="0.2">
      <c r="A91" s="2"/>
      <c r="B91" s="2"/>
      <c r="C91" s="2"/>
      <c r="D91" s="2"/>
      <c r="E91" s="2"/>
      <c r="F91" s="2"/>
      <c r="G91" s="2"/>
      <c r="H91" s="2"/>
      <c r="I91" s="2"/>
      <c r="J91" s="3"/>
      <c r="K91" s="4"/>
      <c r="L91" s="7"/>
    </row>
    <row r="92" spans="1:12" s="8" customFormat="1" ht="24.95" customHeight="1" x14ac:dyDescent="0.2">
      <c r="A92" s="2"/>
      <c r="B92" s="2"/>
      <c r="C92" s="2"/>
      <c r="D92" s="2"/>
      <c r="E92" s="2"/>
      <c r="F92" s="2"/>
      <c r="G92" s="2"/>
      <c r="H92" s="2"/>
      <c r="I92" s="2"/>
      <c r="J92" s="3"/>
      <c r="K92" s="4"/>
      <c r="L92" s="2"/>
    </row>
    <row r="93" spans="1:12" s="8" customFormat="1" ht="24.95" customHeight="1" x14ac:dyDescent="0.2">
      <c r="A93" s="2"/>
      <c r="B93" s="2"/>
      <c r="C93" s="2"/>
      <c r="D93" s="2"/>
      <c r="E93" s="2"/>
      <c r="F93" s="2"/>
      <c r="G93" s="2"/>
      <c r="H93" s="2"/>
      <c r="I93" s="2"/>
      <c r="J93" s="3"/>
      <c r="K93" s="4"/>
      <c r="L93" s="2"/>
    </row>
    <row r="94" spans="1:12" ht="24.95" customHeight="1" x14ac:dyDescent="0.2">
      <c r="A94" s="2"/>
      <c r="B94" s="2"/>
      <c r="C94" s="2"/>
      <c r="D94" s="2"/>
      <c r="E94" s="2"/>
      <c r="F94" s="2"/>
      <c r="G94" s="2"/>
      <c r="H94" s="2"/>
      <c r="I94" s="2"/>
      <c r="J94" s="3"/>
      <c r="K94" s="4"/>
      <c r="L94" s="7"/>
    </row>
    <row r="95" spans="1:12" ht="24.95" customHeight="1" x14ac:dyDescent="0.2">
      <c r="A95" s="1"/>
      <c r="B95" s="1"/>
      <c r="C95" s="1"/>
      <c r="D95" s="2"/>
      <c r="E95" s="2"/>
      <c r="F95" s="2"/>
      <c r="G95" s="2"/>
      <c r="H95" s="2"/>
      <c r="I95" s="2"/>
      <c r="J95" s="3"/>
      <c r="K95" s="4"/>
      <c r="L95" s="7"/>
    </row>
    <row r="96" spans="1:12" ht="24.95" customHeight="1" x14ac:dyDescent="0.2">
      <c r="A96" s="2"/>
      <c r="B96" s="2"/>
      <c r="C96" s="2"/>
      <c r="D96" s="2"/>
      <c r="E96" s="2"/>
      <c r="F96" s="2"/>
      <c r="G96" s="2"/>
      <c r="H96" s="2"/>
      <c r="I96" s="2"/>
      <c r="J96" s="5"/>
      <c r="K96" s="6"/>
      <c r="L96" s="7"/>
    </row>
    <row r="97" spans="1:12" ht="24.95"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ht="20.100000000000001" customHeight="1" x14ac:dyDescent="0.2">
      <c r="A135" s="2"/>
      <c r="B135" s="2"/>
      <c r="C135" s="2"/>
      <c r="D135" s="2"/>
      <c r="E135" s="2"/>
      <c r="F135" s="2"/>
      <c r="G135" s="2"/>
      <c r="H135" s="2"/>
      <c r="I135" s="2"/>
      <c r="J135" s="2"/>
      <c r="K135" s="7"/>
      <c r="L135" s="7"/>
    </row>
    <row r="136" spans="1:12" ht="20.100000000000001" customHeight="1"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row r="240" spans="1:12" x14ac:dyDescent="0.2">
      <c r="A240" s="2"/>
      <c r="B240" s="2"/>
      <c r="C240" s="2"/>
      <c r="D240" s="2"/>
      <c r="E240" s="2"/>
      <c r="F240" s="2"/>
      <c r="G240" s="2"/>
      <c r="H240" s="2"/>
      <c r="I240" s="2"/>
      <c r="J240" s="2"/>
      <c r="K240" s="7"/>
      <c r="L240" s="7"/>
    </row>
    <row r="241" spans="1:12" x14ac:dyDescent="0.2">
      <c r="A241" s="2"/>
      <c r="B241" s="2"/>
      <c r="C241" s="2"/>
      <c r="D241" s="2"/>
      <c r="E241" s="2"/>
      <c r="F241" s="2"/>
      <c r="G241" s="2"/>
      <c r="H241" s="2"/>
      <c r="I241" s="2"/>
      <c r="J241" s="2"/>
      <c r="K241" s="7"/>
      <c r="L241" s="7"/>
    </row>
  </sheetData>
  <mergeCells count="8">
    <mergeCell ref="B60:K63"/>
    <mergeCell ref="A38:K38"/>
    <mergeCell ref="B1:E1"/>
    <mergeCell ref="A45:K49"/>
    <mergeCell ref="H11:I11"/>
    <mergeCell ref="H12:I12"/>
    <mergeCell ref="D14:E14"/>
    <mergeCell ref="B41:K43"/>
  </mergeCells>
  <phoneticPr fontId="12" type="noConversion"/>
  <hyperlinks>
    <hyperlink ref="G12" r:id="rId1" xr:uid="{00000000-0004-0000-0000-000000000000}"/>
    <hyperlink ref="G8" r:id="rId2" xr:uid="{E93FD999-ADDF-4678-BFB5-4797FA0F024B}"/>
  </hyperlinks>
  <printOptions horizontalCentered="1"/>
  <pageMargins left="0.25" right="0.25" top="0.5" bottom="0.5" header="0" footer="0"/>
  <pageSetup scale="68" fitToHeight="0" orientation="landscape" verticalDpi="1200" r:id="rId3"/>
  <headerFooter alignWithMargins="0">
    <oddFooter>&amp;R&amp;P of &amp;N</oddFooter>
  </headerFooter>
  <rowBreaks count="1" manualBreakCount="1">
    <brk id="69" max="10"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0" t="s">
        <v>108</v>
      </c>
    </row>
    <row r="3" spans="1:5" ht="15.75" x14ac:dyDescent="0.25">
      <c r="C3" s="64" t="s">
        <v>109</v>
      </c>
      <c r="E3" s="71"/>
    </row>
    <row r="4" spans="1:5" x14ac:dyDescent="0.2">
      <c r="C4" s="60"/>
    </row>
    <row r="5" spans="1:5" x14ac:dyDescent="0.2">
      <c r="C5" s="60"/>
    </row>
    <row r="6" spans="1:5" x14ac:dyDescent="0.2">
      <c r="C6" s="60"/>
    </row>
    <row r="7" spans="1:5" x14ac:dyDescent="0.2">
      <c r="C7" s="60"/>
    </row>
    <row r="8" spans="1:5" ht="15.75" x14ac:dyDescent="0.25">
      <c r="C8" s="64" t="s">
        <v>110</v>
      </c>
    </row>
    <row r="9" spans="1:5" x14ac:dyDescent="0.2">
      <c r="C9" s="60"/>
    </row>
    <row r="10" spans="1:5" x14ac:dyDescent="0.2">
      <c r="C10" s="60"/>
    </row>
    <row r="11" spans="1:5" x14ac:dyDescent="0.2">
      <c r="C11" s="60"/>
    </row>
    <row r="12" spans="1:5" x14ac:dyDescent="0.2">
      <c r="C12" s="60"/>
    </row>
    <row r="13" spans="1:5" ht="15.75" x14ac:dyDescent="0.25">
      <c r="C13" s="64" t="s">
        <v>111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2" sqref="C12"/>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6" t="s">
        <v>29</v>
      </c>
      <c r="C1" s="46" t="s">
        <v>28</v>
      </c>
      <c r="E1" s="46" t="s">
        <v>58</v>
      </c>
      <c r="F1" s="46"/>
      <c r="H1" s="46" t="s">
        <v>18</v>
      </c>
      <c r="K1" s="46" t="s">
        <v>19</v>
      </c>
    </row>
    <row r="2" spans="1:11" ht="51" x14ac:dyDescent="0.2">
      <c r="A2" s="57" t="s">
        <v>30</v>
      </c>
      <c r="C2" s="58" t="s">
        <v>47</v>
      </c>
      <c r="E2" s="72" t="s">
        <v>112</v>
      </c>
      <c r="F2" s="47"/>
      <c r="H2" s="58" t="s">
        <v>73</v>
      </c>
      <c r="K2" s="58" t="s">
        <v>73</v>
      </c>
    </row>
    <row r="3" spans="1:11" ht="25.5" x14ac:dyDescent="0.2">
      <c r="A3" s="57" t="s">
        <v>31</v>
      </c>
      <c r="C3" s="61" t="s">
        <v>48</v>
      </c>
      <c r="E3" s="57" t="s">
        <v>59</v>
      </c>
      <c r="H3" s="7" t="s">
        <v>77</v>
      </c>
      <c r="K3" s="7" t="s">
        <v>90</v>
      </c>
    </row>
    <row r="4" spans="1:11" ht="38.25" x14ac:dyDescent="0.2">
      <c r="A4" s="57" t="s">
        <v>38</v>
      </c>
      <c r="C4" s="57" t="s">
        <v>49</v>
      </c>
      <c r="E4" s="72" t="s">
        <v>114</v>
      </c>
      <c r="H4" s="57" t="s">
        <v>88</v>
      </c>
      <c r="K4" s="57" t="s">
        <v>91</v>
      </c>
    </row>
    <row r="5" spans="1:11" ht="38.25" x14ac:dyDescent="0.2">
      <c r="A5" s="57" t="s">
        <v>32</v>
      </c>
      <c r="C5" s="47"/>
      <c r="E5" s="61" t="s">
        <v>60</v>
      </c>
      <c r="H5" s="57" t="s">
        <v>75</v>
      </c>
      <c r="K5" s="57" t="s">
        <v>75</v>
      </c>
    </row>
    <row r="6" spans="1:11" ht="38.25" x14ac:dyDescent="0.2">
      <c r="A6" s="57" t="s">
        <v>33</v>
      </c>
      <c r="C6" s="57" t="s">
        <v>50</v>
      </c>
      <c r="E6" s="47" t="s">
        <v>113</v>
      </c>
      <c r="F6" s="47"/>
      <c r="H6" s="57" t="s">
        <v>76</v>
      </c>
      <c r="K6" s="61" t="s">
        <v>92</v>
      </c>
    </row>
    <row r="7" spans="1:11" ht="38.25" x14ac:dyDescent="0.2">
      <c r="A7" s="57" t="s">
        <v>36</v>
      </c>
      <c r="C7" s="57" t="s">
        <v>51</v>
      </c>
      <c r="E7" s="47"/>
      <c r="F7" s="47"/>
      <c r="H7" s="60" t="s">
        <v>48</v>
      </c>
      <c r="J7" s="60"/>
      <c r="K7" s="60" t="s">
        <v>48</v>
      </c>
    </row>
    <row r="8" spans="1:11" ht="26.25" x14ac:dyDescent="0.25">
      <c r="A8" s="58" t="s">
        <v>37</v>
      </c>
      <c r="C8" s="47"/>
      <c r="E8" s="46" t="s">
        <v>20</v>
      </c>
      <c r="F8" s="47"/>
      <c r="H8" s="57" t="s">
        <v>74</v>
      </c>
      <c r="K8" s="47" t="s">
        <v>22</v>
      </c>
    </row>
    <row r="9" spans="1:11" ht="26.25" x14ac:dyDescent="0.25">
      <c r="A9" s="58" t="s">
        <v>39</v>
      </c>
      <c r="C9" s="46" t="s">
        <v>61</v>
      </c>
      <c r="E9" s="47" t="s">
        <v>21</v>
      </c>
      <c r="H9" s="57" t="s">
        <v>84</v>
      </c>
      <c r="K9" s="57" t="s">
        <v>94</v>
      </c>
    </row>
    <row r="10" spans="1:11" ht="25.5" x14ac:dyDescent="0.2">
      <c r="A10" s="58" t="s">
        <v>40</v>
      </c>
      <c r="C10" s="47"/>
      <c r="E10" s="47"/>
      <c r="H10" s="57" t="s">
        <v>85</v>
      </c>
    </row>
    <row r="11" spans="1:11" ht="39" x14ac:dyDescent="0.25">
      <c r="A11" s="47"/>
      <c r="C11" s="7" t="s">
        <v>53</v>
      </c>
      <c r="E11" s="46" t="s">
        <v>64</v>
      </c>
      <c r="H11" s="57" t="s">
        <v>83</v>
      </c>
      <c r="K11" s="57" t="s">
        <v>93</v>
      </c>
    </row>
    <row r="12" spans="1:11" ht="38.25" x14ac:dyDescent="0.2">
      <c r="A12" s="57" t="s">
        <v>46</v>
      </c>
      <c r="C12" s="57" t="s">
        <v>52</v>
      </c>
      <c r="E12" s="7" t="s">
        <v>79</v>
      </c>
      <c r="F12" s="47"/>
      <c r="H12" s="57" t="s">
        <v>86</v>
      </c>
      <c r="K12" s="47"/>
    </row>
    <row r="13" spans="1:11" ht="25.5" x14ac:dyDescent="0.2">
      <c r="A13" s="57"/>
      <c r="C13" s="61" t="s">
        <v>63</v>
      </c>
      <c r="E13" s="7" t="s">
        <v>65</v>
      </c>
      <c r="F13" s="47"/>
      <c r="H13" s="57" t="s">
        <v>87</v>
      </c>
    </row>
    <row r="14" spans="1:11" ht="38.25" x14ac:dyDescent="0.2">
      <c r="A14" s="58" t="s">
        <v>45</v>
      </c>
      <c r="C14" s="57" t="s">
        <v>62</v>
      </c>
      <c r="E14" s="57" t="s">
        <v>78</v>
      </c>
      <c r="H14" s="47"/>
    </row>
    <row r="15" spans="1:11" x14ac:dyDescent="0.2">
      <c r="A15" s="58"/>
      <c r="C15" s="57"/>
      <c r="E15" s="57" t="s">
        <v>66</v>
      </c>
      <c r="H15" s="47"/>
    </row>
    <row r="16" spans="1:11" ht="38.25" x14ac:dyDescent="0.2">
      <c r="C16" s="57" t="s">
        <v>81</v>
      </c>
      <c r="E16" s="57" t="s">
        <v>67</v>
      </c>
      <c r="H16" s="61" t="s">
        <v>89</v>
      </c>
    </row>
    <row r="17" spans="1:11" ht="25.5" x14ac:dyDescent="0.2">
      <c r="A17" s="57" t="s">
        <v>34</v>
      </c>
      <c r="C17" s="57" t="s">
        <v>54</v>
      </c>
      <c r="E17" s="47"/>
      <c r="K17" s="47"/>
    </row>
    <row r="18" spans="1:11" ht="26.25" x14ac:dyDescent="0.25">
      <c r="A18" s="57" t="s">
        <v>43</v>
      </c>
      <c r="C18" s="47"/>
      <c r="E18" s="46" t="s">
        <v>68</v>
      </c>
      <c r="H18" s="47"/>
    </row>
    <row r="19" spans="1:11" ht="25.5" x14ac:dyDescent="0.2">
      <c r="A19" s="58" t="s">
        <v>42</v>
      </c>
      <c r="C19" s="57" t="s">
        <v>82</v>
      </c>
      <c r="E19" s="57" t="s">
        <v>80</v>
      </c>
    </row>
    <row r="20" spans="1:11" ht="38.25" x14ac:dyDescent="0.2">
      <c r="A20" s="57" t="s">
        <v>44</v>
      </c>
      <c r="C20" s="57" t="s">
        <v>55</v>
      </c>
      <c r="E20" s="57" t="s">
        <v>69</v>
      </c>
      <c r="F20" s="47"/>
      <c r="K20" s="48"/>
    </row>
    <row r="21" spans="1:11" ht="25.5" x14ac:dyDescent="0.2">
      <c r="A21" s="57" t="s">
        <v>35</v>
      </c>
      <c r="C21" s="47"/>
      <c r="E21" s="61" t="s">
        <v>48</v>
      </c>
    </row>
    <row r="22" spans="1:11" ht="51" x14ac:dyDescent="0.2">
      <c r="A22" s="47"/>
      <c r="C22" s="62" t="s">
        <v>56</v>
      </c>
      <c r="E22" s="57" t="s">
        <v>70</v>
      </c>
      <c r="K22" s="49"/>
    </row>
    <row r="23" spans="1:11" ht="51" x14ac:dyDescent="0.2">
      <c r="A23" s="59" t="s">
        <v>41</v>
      </c>
      <c r="C23" s="61" t="s">
        <v>57</v>
      </c>
      <c r="E23" s="57" t="s">
        <v>71</v>
      </c>
    </row>
    <row r="24" spans="1:11" x14ac:dyDescent="0.2">
      <c r="A24" s="57"/>
      <c r="C24" s="47"/>
      <c r="E24" s="57" t="s">
        <v>72</v>
      </c>
    </row>
    <row r="25" spans="1:11" x14ac:dyDescent="0.2">
      <c r="A25" s="47"/>
      <c r="C25" s="47"/>
      <c r="E25" s="47"/>
      <c r="H25" s="47"/>
    </row>
    <row r="26" spans="1:11" x14ac:dyDescent="0.2">
      <c r="A26" s="57"/>
      <c r="C26" s="47"/>
      <c r="E26" s="47"/>
    </row>
    <row r="27" spans="1:11" x14ac:dyDescent="0.2">
      <c r="A27" s="47"/>
      <c r="C27" s="47"/>
      <c r="E27" s="47"/>
    </row>
    <row r="28" spans="1:11" x14ac:dyDescent="0.2">
      <c r="A28" s="47"/>
      <c r="E28" s="47"/>
    </row>
    <row r="29" spans="1:11" x14ac:dyDescent="0.2">
      <c r="A29" s="47"/>
      <c r="C29" s="47"/>
      <c r="E29" s="47"/>
      <c r="H29" s="47"/>
    </row>
    <row r="30" spans="1:11" x14ac:dyDescent="0.2">
      <c r="A30" s="47"/>
      <c r="C30" s="47"/>
      <c r="E30" s="47"/>
    </row>
    <row r="31" spans="1:11" x14ac:dyDescent="0.2">
      <c r="A31" s="47"/>
      <c r="C31" s="47"/>
      <c r="E31" s="47"/>
      <c r="H31" s="47"/>
    </row>
    <row r="32" spans="1:11" x14ac:dyDescent="0.2">
      <c r="A32" s="47"/>
      <c r="C32" s="47"/>
      <c r="E32" s="47"/>
    </row>
    <row r="33" spans="1:8" ht="61.5" customHeight="1" x14ac:dyDescent="0.2">
      <c r="A33" s="47"/>
      <c r="C33" s="47"/>
      <c r="E33" s="47"/>
      <c r="H33" s="47"/>
    </row>
    <row r="34" spans="1:8" x14ac:dyDescent="0.2">
      <c r="A34" s="47"/>
      <c r="C34" s="47"/>
      <c r="E34" s="47"/>
    </row>
    <row r="35" spans="1:8" x14ac:dyDescent="0.2">
      <c r="A35" s="47"/>
      <c r="C35" s="47"/>
      <c r="E35" s="47"/>
      <c r="H35" s="47"/>
    </row>
    <row r="36" spans="1:8" x14ac:dyDescent="0.2">
      <c r="A36" s="47"/>
      <c r="C36" s="47"/>
      <c r="E36" s="47"/>
    </row>
    <row r="37" spans="1:8" x14ac:dyDescent="0.2">
      <c r="A37" s="47"/>
      <c r="C37" s="47"/>
      <c r="E37" s="47"/>
    </row>
    <row r="38" spans="1:8" x14ac:dyDescent="0.2">
      <c r="A38" s="47"/>
      <c r="C38" s="47"/>
      <c r="E38" s="47"/>
    </row>
    <row r="39" spans="1:8" x14ac:dyDescent="0.2">
      <c r="A39" s="47"/>
      <c r="C39" s="47"/>
      <c r="E39" s="47"/>
    </row>
    <row r="40" spans="1:8" x14ac:dyDescent="0.2">
      <c r="E40" s="47"/>
    </row>
    <row r="41" spans="1:8" x14ac:dyDescent="0.2">
      <c r="E41" s="47"/>
    </row>
    <row r="42" spans="1:8" x14ac:dyDescent="0.2">
      <c r="E42" s="47"/>
    </row>
    <row r="43" spans="1:8" x14ac:dyDescent="0.2">
      <c r="E43" s="47"/>
    </row>
    <row r="44" spans="1:8" x14ac:dyDescent="0.2">
      <c r="E44" s="47"/>
    </row>
    <row r="45" spans="1:8" x14ac:dyDescent="0.2">
      <c r="E45" s="47"/>
    </row>
    <row r="46" spans="1:8" x14ac:dyDescent="0.2">
      <c r="E46" s="47"/>
    </row>
    <row r="47" spans="1:8" x14ac:dyDescent="0.2">
      <c r="E47" s="47"/>
    </row>
    <row r="48" spans="1:8" x14ac:dyDescent="0.2">
      <c r="E48" s="47"/>
    </row>
    <row r="49" spans="1:5" x14ac:dyDescent="0.2">
      <c r="E49" s="47"/>
    </row>
    <row r="50" spans="1:5" x14ac:dyDescent="0.2">
      <c r="E50" s="47"/>
    </row>
    <row r="51" spans="1:5" x14ac:dyDescent="0.2">
      <c r="E51" s="47"/>
    </row>
    <row r="52" spans="1:5" x14ac:dyDescent="0.2">
      <c r="E52" s="47"/>
    </row>
    <row r="53" spans="1:5" x14ac:dyDescent="0.2">
      <c r="E53" s="47"/>
    </row>
    <row r="61" spans="1:5" x14ac:dyDescent="0.2">
      <c r="A61" s="47"/>
      <c r="C61" s="47"/>
    </row>
    <row r="62" spans="1:5" x14ac:dyDescent="0.2">
      <c r="A62" s="47"/>
      <c r="C62" s="47"/>
    </row>
    <row r="63" spans="1:5" x14ac:dyDescent="0.2">
      <c r="A63" s="47"/>
      <c r="C63" s="47"/>
    </row>
    <row r="64" spans="1:5" x14ac:dyDescent="0.2">
      <c r="A64" s="47"/>
      <c r="C64" s="47"/>
    </row>
    <row r="65" spans="1:3" x14ac:dyDescent="0.2">
      <c r="A65" s="47"/>
      <c r="C65" s="47"/>
    </row>
    <row r="66" spans="1:3" x14ac:dyDescent="0.2">
      <c r="A66" s="47"/>
      <c r="C66" s="47"/>
    </row>
    <row r="67" spans="1:3" x14ac:dyDescent="0.2">
      <c r="A67" s="47"/>
      <c r="C67" s="47"/>
    </row>
    <row r="68" spans="1:3" x14ac:dyDescent="0.2">
      <c r="A68" s="47"/>
      <c r="C68" s="47"/>
    </row>
    <row r="69" spans="1:3" x14ac:dyDescent="0.2">
      <c r="A69" s="47"/>
      <c r="C69" s="47"/>
    </row>
    <row r="70" spans="1:3" x14ac:dyDescent="0.2">
      <c r="A70" s="47"/>
      <c r="C70" s="47"/>
    </row>
    <row r="71" spans="1:3" x14ac:dyDescent="0.2">
      <c r="A71" s="47"/>
      <c r="C71" s="47"/>
    </row>
    <row r="72" spans="1:3" x14ac:dyDescent="0.2">
      <c r="A72" s="47"/>
      <c r="C72" s="47"/>
    </row>
    <row r="73" spans="1:3" x14ac:dyDescent="0.2">
      <c r="A73" s="47"/>
      <c r="C73" s="47"/>
    </row>
    <row r="74" spans="1:3" x14ac:dyDescent="0.2">
      <c r="A74" s="47"/>
      <c r="C74" s="47"/>
    </row>
    <row r="75" spans="1:3" x14ac:dyDescent="0.2">
      <c r="A75" s="47"/>
      <c r="C75" s="4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3.xml><?xml version="1.0" encoding="utf-8"?>
<ds:datastoreItem xmlns:ds="http://schemas.openxmlformats.org/officeDocument/2006/customXml" ds:itemID="{811EB39B-8ADF-4278-90BE-6B2F7D6655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Wes Moore</cp:lastModifiedBy>
  <cp:lastPrinted>2025-04-09T22:56:19Z</cp:lastPrinted>
  <dcterms:created xsi:type="dcterms:W3CDTF">2002-04-08T18:22:24Z</dcterms:created>
  <dcterms:modified xsi:type="dcterms:W3CDTF">2025-04-09T22:56:40Z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