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39 P&amp;C - UCF - One Central Plaza 7&amp;8/01. Quotes/Proposals/"/>
    </mc:Choice>
  </mc:AlternateContent>
  <xr:revisionPtr revIDLastSave="17" documentId="8_{E9428BA4-864E-4A07-8103-9D254567957D}" xr6:coauthVersionLast="47" xr6:coauthVersionMax="47" xr10:uidLastSave="{35D288AF-F54B-497A-87A2-003913B53646}"/>
  <bookViews>
    <workbookView xWindow="28680" yWindow="-120" windowWidth="29040" windowHeight="15720" activeTab="1" xr2:uid="{00000000-000D-0000-FFFF-FFFF00000000}"/>
  </bookViews>
  <sheets>
    <sheet name="Bid Form" sheetId="13" r:id="rId1"/>
    <sheet name="SOV RWP Shades 7th  8th FL " sheetId="31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31" l="1"/>
  <c r="P15" i="31" l="1"/>
  <c r="A14" i="31"/>
  <c r="P14" i="31" s="1"/>
  <c r="H15" i="13"/>
  <c r="H14" i="13"/>
  <c r="I9" i="13"/>
  <c r="P16" i="31"/>
  <c r="M16" i="31"/>
  <c r="H16" i="31"/>
  <c r="J16" i="31" s="1"/>
  <c r="H15" i="31"/>
  <c r="J15" i="31" s="1"/>
  <c r="M14" i="31"/>
  <c r="R13" i="31"/>
  <c r="P13" i="31"/>
  <c r="M13" i="31"/>
  <c r="R12" i="31"/>
  <c r="P12" i="31"/>
  <c r="M12" i="31"/>
  <c r="A1" i="31"/>
  <c r="G13" i="31" l="1"/>
  <c r="H13" i="31" s="1"/>
  <c r="I13" i="31" s="1"/>
  <c r="J13" i="31" s="1"/>
  <c r="H12" i="31"/>
  <c r="H14" i="31"/>
  <c r="J14" i="31" s="1"/>
  <c r="R11" i="31"/>
  <c r="M15" i="31"/>
  <c r="H17" i="31" l="1"/>
  <c r="I12" i="31"/>
  <c r="Q7" i="31"/>
  <c r="T11" i="31" s="1"/>
  <c r="J12" i="31" l="1"/>
  <c r="J17" i="31" s="1"/>
  <c r="J25" i="13" s="1"/>
  <c r="I17" i="31"/>
  <c r="S11" i="31"/>
  <c r="I11" i="13"/>
</calcChain>
</file>

<file path=xl/sharedStrings.xml><?xml version="1.0" encoding="utf-8"?>
<sst xmlns="http://schemas.openxmlformats.org/spreadsheetml/2006/main" count="226" uniqueCount="192">
  <si>
    <t>Qty</t>
  </si>
  <si>
    <t>Project:</t>
  </si>
  <si>
    <t>From:</t>
  </si>
  <si>
    <t>Prepared by: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</si>
  <si>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</si>
  <si>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</si>
  <si>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</si>
  <si>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</si>
  <si>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</si>
  <si>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</si>
  <si>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</si>
  <si>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</si>
  <si>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</si>
  <si>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</si>
  <si>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</si>
  <si>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</si>
  <si>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</si>
  <si>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</si>
  <si>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</si>
  <si>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</si>
  <si>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</si>
  <si>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</si>
  <si>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</si>
  <si>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</si>
  <si>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</si>
  <si>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</si>
  <si>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</si>
  <si>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</si>
  <si>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</si>
  <si>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</si>
  <si>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</si>
  <si>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</si>
  <si>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</si>
  <si>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</si>
  <si>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</si>
  <si>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</si>
  <si>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</si>
  <si>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</si>
  <si>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</si>
  <si>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</si>
  <si>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</si>
  <si>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</si>
  <si>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</si>
  <si>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</si>
  <si>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</si>
  <si>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</si>
  <si>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</si>
  <si>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</si>
  <si>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</si>
  <si>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</si>
  <si>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</si>
  <si>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</si>
  <si>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</si>
  <si>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</si>
  <si>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</si>
  <si>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</si>
  <si>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</si>
  <si>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</si>
  <si>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</si>
  <si>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</si>
  <si>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</si>
  <si>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</si>
  <si>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</si>
  <si>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</si>
  <si>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</si>
  <si>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</si>
  <si>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</si>
  <si>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</si>
  <si>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</si>
  <si>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</si>
  <si>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</si>
  <si>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</si>
  <si>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</si>
  <si>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</si>
  <si>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</si>
  <si>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</si>
  <si>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</si>
  <si>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</si>
  <si>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</si>
  <si>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</si>
  <si>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</si>
  <si>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</si>
  <si>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</si>
  <si>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</si>
  <si>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</si>
  <si>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</si>
  <si>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</si>
  <si>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</si>
  <si>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</si>
  <si>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</si>
  <si>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</si>
  <si>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</si>
  <si>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</si>
  <si>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</si>
  <si>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</si>
  <si>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</si>
  <si>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</si>
  <si>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</si>
  <si>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</si>
  <si>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</si>
  <si>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</si>
  <si>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</si>
  <si>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</si>
  <si>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</si>
  <si>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</si>
  <si>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</si>
  <si>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</si>
  <si>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</si>
  <si>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</si>
  <si>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</si>
  <si>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</si>
  <si>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</si>
  <si>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</si>
  <si>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</si>
  <si>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</si>
  <si>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</si>
  <si>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</si>
  <si>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</si>
  <si>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</si>
  <si>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</si>
  <si>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</si>
  <si>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</si>
  <si>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</si>
  <si>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</si>
  <si>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</si>
  <si>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</si>
  <si>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</si>
  <si>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</si>
  <si>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</si>
  <si>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</si>
  <si>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</si>
  <si>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</si>
  <si>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</si>
  <si>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</si>
  <si>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</si>
  <si>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</si>
  <si>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</si>
  <si>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</si>
  <si>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</si>
  <si>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</si>
  <si>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</si>
  <si>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</si>
  <si>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</si>
  <si>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</si>
  <si>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</si>
  <si>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</si>
  <si>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</si>
  <si>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</si>
  <si>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</si>
  <si>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</si>
  <si>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</si>
  <si>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</si>
  <si>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</si>
  <si>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</si>
  <si>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</si>
  <si>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</si>
  <si>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</si>
  <si>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</si>
  <si>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</si>
  <si>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</si>
  <si>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</si>
  <si>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</si>
  <si>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</si>
  <si>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</si>
  <si>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</si>
  <si>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</si>
  <si>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</si>
  <si>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</si>
  <si>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</si>
  <si>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</si>
  <si>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</si>
  <si>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</si>
  <si>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</si>
  <si>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</si>
  <si>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</si>
  <si>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</si>
  <si>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 xml:space="preserve">Chattanooga TN </t>
  </si>
  <si>
    <t>UCF - One Central Plaza 7&amp;8</t>
  </si>
  <si>
    <t>RWP Manual Screen Shades with Fascia</t>
  </si>
  <si>
    <t>Standard Chain Clutch Controls</t>
  </si>
  <si>
    <t>Installation based on fastening Shades or Blinds to aluminum window system. Any change in mount substrate or location is subject to surcharge.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</si>
  <si>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</si>
  <si>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 xml:space="preserve">Fabric: Jumble 3% Screen  Color: Charcoal/Bronze </t>
  </si>
  <si>
    <t>Fabric: Jumble 3%  Color: Charcoal/Bronze</t>
  </si>
  <si>
    <t>RWP Solar Screen Shade with Black Fascia</t>
  </si>
  <si>
    <t>Install per Shade</t>
  </si>
  <si>
    <t>Fascia &amp; Hardware Color: Black</t>
  </si>
  <si>
    <t>Sales Tax, Freight and Installation included</t>
  </si>
  <si>
    <t>8th FL-803-1 (for 814)</t>
  </si>
  <si>
    <t>Change Order</t>
  </si>
  <si>
    <t>Estimate For:  Add Shade for RM 814 (We moved 803 shade to 814 so install will be 803)</t>
  </si>
  <si>
    <t>Description: Change Order to Add 1 Shade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</si>
</sst>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6"/>
      <color rgb="FF000000"/>
      <name val="Arial"/>
      <family val="2"/>
    </font>
    <font>
      <sz val="8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7" fillId="0" borderId="15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30" fillId="0" borderId="0" xfId="0" applyFont="1"/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44" fontId="5" fillId="0" borderId="21" xfId="1" applyFont="1" applyFill="1" applyBorder="1" applyAlignment="1">
      <alignment horizontal="center"/>
    </xf>
    <xf numFmtId="44" fontId="5" fillId="2" borderId="11" xfId="1" applyFont="1" applyFill="1" applyBorder="1" applyAlignment="1">
      <alignment horizontal="center"/>
    </xf>
    <xf numFmtId="13" fontId="0" fillId="0" borderId="10" xfId="0" applyNumberFormat="1" applyBorder="1"/>
    <xf numFmtId="9" fontId="0" fillId="5" borderId="0" xfId="6" applyFont="1" applyFill="1"/>
    <xf numFmtId="2" fontId="0" fillId="5" borderId="0" xfId="0" applyNumberFormat="1" applyFill="1"/>
    <xf numFmtId="165" fontId="17" fillId="6" borderId="14" xfId="0" applyNumberFormat="1" applyFont="1" applyFill="1" applyBorder="1" applyAlignment="1">
      <alignment horizontal="center"/>
    </xf>
    <xf numFmtId="44" fontId="5" fillId="0" borderId="14" xfId="0" applyNumberFormat="1" applyFont="1" applyBorder="1" applyAlignment="1">
      <alignment horizontal="center"/>
    </xf>
    <xf numFmtId="0" fontId="0" fillId="7" borderId="0" xfId="0" applyFill="1"/>
    <xf numFmtId="0" fontId="5" fillId="0" borderId="0" xfId="0" applyFont="1" applyAlignment="1">
      <alignment horizontal="right"/>
    </xf>
    <xf numFmtId="44" fontId="5" fillId="0" borderId="0" xfId="3" applyFont="1" applyFill="1" applyBorder="1" applyAlignment="1">
      <alignment horizontal="right"/>
    </xf>
    <xf numFmtId="10" fontId="5" fillId="0" borderId="0" xfId="6" applyNumberFormat="1" applyFont="1" applyFill="1" applyBorder="1" applyAlignment="1">
      <alignment horizontal="right"/>
    </xf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75CBA02-068E-4B93-9C3B-BC1BE7C1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68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48DF550-C71F-4B0C-999B-B9925346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98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48C8D361-E160-4802-B031-5B357AEE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292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705E7CE-092E-4E25-B0D4-D42E4FC2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88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7"/>
  <sheetViews>
    <sheetView topLeftCell="A7" zoomScale="110" zoomScaleNormal="110" workbookViewId="0">
      <selection activeCell="B28" sqref="B2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4.28515625" style="2" customWidth="1"/>
    <col min="10" max="10" width="17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31</v>
      </c>
      <c r="I9" s="78" t="str">
        <f>'SOV RWP Shades 7th  8th FL '!F1</f>
        <v>Change Order</v>
      </c>
      <c r="J9" s="78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12</v>
      </c>
      <c r="D11" s="2" t="s">
        <v>32</v>
      </c>
      <c r="H11" s="7" t="s">
        <v>20</v>
      </c>
      <c r="I11" s="79">
        <f ca="1">TODAY()</f>
        <v>45742</v>
      </c>
    </row>
    <row r="12" spans="2:15">
      <c r="B12" s="1"/>
      <c r="H12" s="7"/>
    </row>
    <row r="13" spans="2:15">
      <c r="B13" s="1" t="s">
        <v>2</v>
      </c>
      <c r="D13" s="78" t="s">
        <v>47</v>
      </c>
      <c r="H13" s="7" t="s">
        <v>1</v>
      </c>
    </row>
    <row r="14" spans="2:15">
      <c r="B14" s="1"/>
      <c r="D14" s="2" t="s">
        <v>18</v>
      </c>
      <c r="H14" s="2" t="str">
        <f>'SOV RWP Shades 7th  8th FL '!F3</f>
        <v>UCF - One Central Plaza 7&amp;8</v>
      </c>
    </row>
    <row r="15" spans="2:15">
      <c r="B15" s="1"/>
      <c r="D15" s="2" t="s">
        <v>19</v>
      </c>
      <c r="H15" s="4" t="str">
        <f>'SOV RWP Shades 7th  8th FL '!F4</f>
        <v xml:space="preserve">Chattanooga TN </v>
      </c>
    </row>
    <row r="16" spans="2:15">
      <c r="B16" s="1"/>
    </row>
    <row r="17" spans="1:10">
      <c r="B17" s="7" t="s">
        <v>3</v>
      </c>
      <c r="D17" s="78" t="s">
        <v>168</v>
      </c>
      <c r="H17" s="1" t="s">
        <v>15</v>
      </c>
    </row>
    <row r="18" spans="1:10">
      <c r="D18" s="78" t="s">
        <v>169</v>
      </c>
      <c r="H18" s="2" t="s">
        <v>33</v>
      </c>
    </row>
    <row r="19" spans="1:10">
      <c r="D19" s="2" t="s">
        <v>14</v>
      </c>
    </row>
    <row r="20" spans="1:10" ht="15.75" thickBot="1">
      <c r="B20" s="13"/>
      <c r="C20" s="13"/>
      <c r="D20" s="116" t="s">
        <v>173</v>
      </c>
      <c r="E20" s="13"/>
      <c r="F20" s="13"/>
      <c r="G20" s="13"/>
      <c r="H20" s="13"/>
      <c r="I20" s="116"/>
      <c r="J20" s="13"/>
    </row>
    <row r="21" spans="1:10" ht="15.75" thickTop="1">
      <c r="B21" s="5"/>
      <c r="C21" s="5"/>
      <c r="D21" s="5"/>
      <c r="E21" s="5"/>
      <c r="F21" s="5"/>
      <c r="G21" s="5"/>
      <c r="H21" s="6"/>
      <c r="I21" s="5"/>
    </row>
    <row r="22" spans="1:10" ht="15" customHeight="1">
      <c r="B22" s="141" t="s">
        <v>190</v>
      </c>
      <c r="C22" s="141"/>
      <c r="D22" s="141"/>
      <c r="E22" s="141"/>
      <c r="F22" s="141"/>
      <c r="G22" s="141"/>
      <c r="H22" s="141"/>
      <c r="I22" s="141"/>
      <c r="J22" s="122"/>
    </row>
    <row r="23" spans="1:10">
      <c r="B23" s="122"/>
      <c r="C23" s="122"/>
      <c r="D23" s="122"/>
      <c r="E23" s="122"/>
      <c r="F23" s="122"/>
      <c r="G23" s="122"/>
      <c r="H23" s="122"/>
      <c r="I23" s="122"/>
      <c r="J23" s="122"/>
    </row>
    <row r="24" spans="1:10">
      <c r="B24" s="1" t="s">
        <v>191</v>
      </c>
      <c r="C24" s="1"/>
      <c r="D24" s="1"/>
      <c r="E24" s="8"/>
      <c r="F24" s="8"/>
      <c r="H24" s="6"/>
      <c r="I24" s="5"/>
      <c r="J24" s="115" t="s">
        <v>13</v>
      </c>
    </row>
    <row r="25" spans="1:10">
      <c r="B25" s="8">
        <v>1</v>
      </c>
      <c r="C25" s="8" t="s">
        <v>4</v>
      </c>
      <c r="D25" s="80" t="s">
        <v>178</v>
      </c>
      <c r="E25" s="8"/>
      <c r="F25" s="8"/>
      <c r="G25" s="8"/>
      <c r="I25" s="19"/>
      <c r="J25" s="92">
        <f>'SOV RWP Shades 7th  8th FL '!J17</f>
        <v>649</v>
      </c>
    </row>
    <row r="26" spans="1:10">
      <c r="D26" s="80" t="s">
        <v>186</v>
      </c>
      <c r="E26" s="8"/>
      <c r="F26" s="8"/>
      <c r="G26" s="8"/>
      <c r="I26" s="19"/>
      <c r="J26" s="20"/>
    </row>
    <row r="27" spans="1:10">
      <c r="D27" s="78" t="s">
        <v>182</v>
      </c>
      <c r="E27" s="8"/>
      <c r="F27" s="8"/>
      <c r="G27" s="8"/>
      <c r="I27" s="19"/>
      <c r="J27" s="20"/>
    </row>
    <row r="28" spans="1:10">
      <c r="D28" s="78" t="s">
        <v>179</v>
      </c>
      <c r="E28" s="8"/>
      <c r="F28" s="8"/>
      <c r="G28" s="8"/>
      <c r="I28" s="19"/>
      <c r="J28" s="20"/>
    </row>
    <row r="29" spans="1:10">
      <c r="D29" s="80" t="s">
        <v>187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78"/>
      <c r="B31" s="80" t="s">
        <v>44</v>
      </c>
      <c r="C31" s="118"/>
      <c r="D31" s="78"/>
      <c r="E31" s="118"/>
      <c r="F31" s="118"/>
      <c r="G31" s="118"/>
      <c r="H31" s="119"/>
      <c r="I31" s="5"/>
      <c r="J31" s="78"/>
    </row>
    <row r="32" spans="1:10">
      <c r="B32" s="112" t="s">
        <v>6</v>
      </c>
      <c r="C32" s="139" t="s">
        <v>180</v>
      </c>
      <c r="D32" s="140"/>
      <c r="E32" s="140"/>
      <c r="F32" s="140"/>
      <c r="G32" s="140"/>
      <c r="H32" s="140"/>
      <c r="I32" s="140"/>
      <c r="J32" s="140"/>
    </row>
    <row r="33" spans="1:21">
      <c r="B33" s="111"/>
      <c r="C33" s="140"/>
      <c r="D33" s="140"/>
      <c r="E33" s="140"/>
      <c r="F33" s="140"/>
      <c r="G33" s="140"/>
      <c r="H33" s="140"/>
      <c r="I33" s="140"/>
      <c r="J33" s="140"/>
    </row>
    <row r="34" spans="1:21" ht="15.75" thickBot="1">
      <c r="B34" s="15"/>
      <c r="C34" s="14"/>
      <c r="D34" s="15"/>
      <c r="E34" s="14"/>
      <c r="F34" s="14"/>
      <c r="G34" s="14"/>
      <c r="H34" s="16"/>
      <c r="I34" s="17"/>
      <c r="J34" s="13"/>
    </row>
    <row r="35" spans="1:21" ht="15" customHeight="1" thickTop="1">
      <c r="A35" s="10"/>
      <c r="B35" s="1" t="s">
        <v>46</v>
      </c>
      <c r="K35" s="2"/>
      <c r="L35" s="2"/>
    </row>
    <row r="36" spans="1:21" ht="15" customHeight="1">
      <c r="A36" s="12"/>
      <c r="B36" s="11" t="s">
        <v>6</v>
      </c>
      <c r="C36" s="4" t="s">
        <v>7</v>
      </c>
      <c r="K36" s="2"/>
      <c r="L36" s="2"/>
      <c r="M36" s="11"/>
      <c r="N36" s="140"/>
      <c r="O36" s="140"/>
      <c r="P36" s="140"/>
      <c r="Q36" s="140"/>
      <c r="R36" s="140"/>
      <c r="S36" s="140"/>
      <c r="T36" s="140"/>
      <c r="U36" s="140"/>
    </row>
    <row r="37" spans="1:21" ht="15" customHeight="1">
      <c r="A37" s="12"/>
      <c r="B37" s="11"/>
      <c r="C37" s="80" t="s">
        <v>174</v>
      </c>
      <c r="K37" s="2"/>
      <c r="L37" s="2"/>
    </row>
    <row r="38" spans="1:21" ht="15" customHeight="1">
      <c r="A38" s="12"/>
      <c r="B38" s="11" t="s">
        <v>8</v>
      </c>
      <c r="C38" s="139" t="s">
        <v>181</v>
      </c>
      <c r="D38" s="140"/>
      <c r="E38" s="140"/>
      <c r="F38" s="140"/>
      <c r="G38" s="140"/>
      <c r="H38" s="140"/>
      <c r="I38" s="140"/>
      <c r="J38" s="140"/>
      <c r="K38" s="2"/>
      <c r="L38" s="2"/>
    </row>
    <row r="39" spans="1:21" ht="15" customHeight="1">
      <c r="A39" s="12"/>
      <c r="B39" s="11" t="s">
        <v>9</v>
      </c>
      <c r="C39" s="142" t="s">
        <v>21</v>
      </c>
      <c r="D39" s="140"/>
      <c r="E39" s="140"/>
      <c r="F39" s="140"/>
      <c r="G39" s="140"/>
      <c r="H39" s="140"/>
      <c r="I39" s="140"/>
      <c r="J39" s="140"/>
      <c r="K39" s="2"/>
      <c r="L39" s="2"/>
    </row>
    <row r="40" spans="1:21" ht="15" customHeight="1">
      <c r="A40" s="12"/>
      <c r="B40" s="11"/>
      <c r="C40" s="140"/>
      <c r="D40" s="140"/>
      <c r="E40" s="140"/>
      <c r="F40" s="140"/>
      <c r="G40" s="140"/>
      <c r="H40" s="140"/>
      <c r="I40" s="140"/>
      <c r="J40" s="140"/>
      <c r="K40" s="2"/>
      <c r="L40" s="2"/>
    </row>
    <row r="41" spans="1:21" ht="15" customHeight="1">
      <c r="A41" s="12"/>
      <c r="B41" s="11" t="s">
        <v>10</v>
      </c>
      <c r="C41" s="143" t="s">
        <v>175</v>
      </c>
      <c r="D41" s="144"/>
      <c r="E41" s="144"/>
      <c r="F41" s="144"/>
      <c r="G41" s="144"/>
      <c r="H41" s="144"/>
      <c r="I41" s="144"/>
      <c r="J41" s="144"/>
      <c r="K41" s="2"/>
      <c r="L41" s="2"/>
    </row>
    <row r="42" spans="1:21" ht="15" customHeight="1">
      <c r="A42" s="12"/>
      <c r="B42" s="11"/>
      <c r="C42" s="144"/>
      <c r="D42" s="144"/>
      <c r="E42" s="144"/>
      <c r="F42" s="144"/>
      <c r="G42" s="144"/>
      <c r="H42" s="144"/>
      <c r="I42" s="144"/>
      <c r="J42" s="144"/>
      <c r="K42" s="2"/>
      <c r="L42" s="2"/>
    </row>
    <row r="43" spans="1:21">
      <c r="A43" s="12"/>
      <c r="B43" s="11" t="s">
        <v>16</v>
      </c>
      <c r="C43" s="139" t="s">
        <v>48</v>
      </c>
      <c r="D43" s="140"/>
      <c r="E43" s="140"/>
      <c r="F43" s="140"/>
      <c r="G43" s="140"/>
      <c r="H43" s="140"/>
      <c r="I43" s="140"/>
      <c r="J43" s="140"/>
      <c r="K43" s="2"/>
      <c r="L43" s="2"/>
    </row>
    <row r="44" spans="1:21">
      <c r="A44" s="12"/>
      <c r="B44" s="11"/>
      <c r="C44" s="140"/>
      <c r="D44" s="140"/>
      <c r="E44" s="140"/>
      <c r="F44" s="140"/>
      <c r="G44" s="140"/>
      <c r="H44" s="140"/>
      <c r="I44" s="140"/>
      <c r="J44" s="140"/>
      <c r="K44" s="2"/>
      <c r="L44" s="2"/>
    </row>
    <row r="45" spans="1:21">
      <c r="A45" s="12"/>
      <c r="B45" s="11"/>
      <c r="K45" s="2"/>
      <c r="L45" s="2"/>
    </row>
    <row r="46" spans="1:21">
      <c r="A46" s="12"/>
      <c r="B46" s="4" t="s">
        <v>11</v>
      </c>
      <c r="K46" s="2"/>
      <c r="L46" s="2"/>
    </row>
    <row r="47" spans="1:21" ht="15" customHeight="1">
      <c r="A47" s="12"/>
      <c r="B47" s="8"/>
      <c r="K47" s="2"/>
      <c r="L47" s="2"/>
    </row>
    <row r="48" spans="1:21" ht="15" customHeight="1">
      <c r="A48" s="12"/>
      <c r="B48" s="80" t="s">
        <v>172</v>
      </c>
      <c r="K48" s="2"/>
      <c r="L48" s="2"/>
    </row>
    <row r="49" spans="1:12" ht="15" customHeight="1">
      <c r="A49" s="12"/>
      <c r="B49" s="1" t="s">
        <v>47</v>
      </c>
      <c r="K49" s="2"/>
      <c r="L49" s="2"/>
    </row>
    <row r="50" spans="1:12" ht="15" customHeight="1">
      <c r="A50" s="12"/>
      <c r="K50" s="2"/>
      <c r="L50" s="2"/>
    </row>
    <row r="51" spans="1:12" ht="15" customHeight="1">
      <c r="A51" s="12"/>
      <c r="B51" s="11"/>
      <c r="K51" s="2"/>
      <c r="L51" s="2"/>
    </row>
    <row r="52" spans="1:12" ht="15" customHeight="1">
      <c r="A52" s="12"/>
      <c r="K52" s="2"/>
      <c r="L52" s="2"/>
    </row>
    <row r="53" spans="1:12" ht="15" customHeight="1">
      <c r="A53" s="12"/>
      <c r="K53" s="2"/>
      <c r="L53" s="2"/>
    </row>
    <row r="54" spans="1:12" ht="15" customHeight="1">
      <c r="A54" s="12"/>
      <c r="B54" s="11"/>
      <c r="K54" s="2"/>
      <c r="L54" s="2"/>
    </row>
    <row r="55" spans="1:12" ht="15" customHeight="1">
      <c r="A55" s="12"/>
      <c r="K55" s="2"/>
      <c r="L55" s="2"/>
    </row>
    <row r="56" spans="1:12" ht="15" customHeight="1">
      <c r="A56" s="12"/>
      <c r="K56" s="2"/>
      <c r="L56" s="2"/>
    </row>
    <row r="57" spans="1:12" ht="15" customHeight="1">
      <c r="A57" s="12"/>
      <c r="B57" s="11"/>
      <c r="K57" s="2"/>
      <c r="L57" s="2"/>
    </row>
  </sheetData>
  <mergeCells count="7">
    <mergeCell ref="C43:J44"/>
    <mergeCell ref="B22:I22"/>
    <mergeCell ref="N36:U36"/>
    <mergeCell ref="C39:J40"/>
    <mergeCell ref="C41:J42"/>
    <mergeCell ref="C38:J38"/>
    <mergeCell ref="C32:J33"/>
  </mergeCells>
  <hyperlinks>
    <hyperlink ref="D20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5B91-2AFE-4AAE-B139-E05B6595E240}">
  <sheetPr>
    <tabColor rgb="FFFFFF00"/>
  </sheetPr>
  <dimension ref="A1:T189"/>
  <sheetViews>
    <sheetView tabSelected="1" zoomScale="90" zoomScaleNormal="90" workbookViewId="0">
      <selection activeCell="E20" sqref="E20"/>
    </sheetView>
  </sheetViews>
  <sheetFormatPr defaultColWidth="9.42578125" defaultRowHeight="15"/>
  <cols>
    <col min="1" max="1" width="5.5703125" style="24" customWidth="1"/>
    <col min="2" max="2" width="29.42578125" style="24" customWidth="1"/>
    <col min="3" max="3" width="15.7109375" style="24" customWidth="1"/>
    <col min="4" max="4" width="10.5703125" style="24" customWidth="1"/>
    <col min="5" max="5" width="50.5703125" style="24" customWidth="1"/>
    <col min="6" max="6" width="48.140625" style="24" customWidth="1"/>
    <col min="7" max="9" width="13.42578125" style="24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45742</v>
      </c>
      <c r="B1" s="145"/>
      <c r="C1" s="145"/>
      <c r="D1" s="145"/>
      <c r="E1" s="22" t="s">
        <v>17</v>
      </c>
      <c r="F1" s="23" t="s">
        <v>189</v>
      </c>
      <c r="G1"/>
      <c r="M1" s="134"/>
      <c r="N1" s="135"/>
      <c r="O1" s="25"/>
      <c r="R1" s="2"/>
    </row>
    <row r="2" spans="1:20" ht="16.350000000000001" customHeight="1">
      <c r="A2" s="21"/>
      <c r="B2" s="21"/>
      <c r="C2" s="21"/>
      <c r="E2"/>
      <c r="G2" s="26"/>
      <c r="M2" s="134"/>
      <c r="N2" s="136"/>
      <c r="O2" s="27"/>
      <c r="R2" s="64"/>
    </row>
    <row r="3" spans="1:20" s="29" customFormat="1" ht="25.15" customHeight="1" thickBot="1">
      <c r="A3" s="28" t="s">
        <v>47</v>
      </c>
      <c r="B3" s="28"/>
      <c r="C3" s="28"/>
      <c r="D3" s="22"/>
      <c r="E3" s="22" t="s">
        <v>1</v>
      </c>
      <c r="F3" s="120" t="s">
        <v>177</v>
      </c>
      <c r="G3" s="28"/>
      <c r="H3" s="22"/>
      <c r="I3" s="22"/>
      <c r="M3" s="134"/>
      <c r="N3" s="136"/>
      <c r="O3" s="137"/>
    </row>
    <row r="4" spans="1:20" s="29" customFormat="1" ht="25.15" customHeight="1" thickTop="1">
      <c r="A4" s="28" t="s">
        <v>18</v>
      </c>
      <c r="B4" s="22"/>
      <c r="C4" s="22"/>
      <c r="D4" s="22"/>
      <c r="E4" s="22"/>
      <c r="F4" s="23" t="s">
        <v>176</v>
      </c>
      <c r="G4" s="28"/>
      <c r="H4" s="22"/>
      <c r="I4" s="22"/>
      <c r="M4" s="25"/>
      <c r="N4" s="25"/>
      <c r="O4" s="138"/>
    </row>
    <row r="5" spans="1:20" s="29" customFormat="1" ht="25.15" customHeight="1">
      <c r="A5" s="28" t="s">
        <v>19</v>
      </c>
      <c r="B5" s="22"/>
      <c r="C5" s="22"/>
      <c r="D5" s="22"/>
      <c r="E5" s="22" t="s">
        <v>3</v>
      </c>
      <c r="F5" s="28" t="s">
        <v>168</v>
      </c>
      <c r="G5" s="28"/>
      <c r="H5" s="22"/>
      <c r="I5" s="22"/>
    </row>
    <row r="6" spans="1:20" s="29" customFormat="1" ht="25.15" customHeight="1">
      <c r="A6" s="22"/>
      <c r="B6" s="22"/>
      <c r="C6" s="22"/>
      <c r="D6" s="22"/>
      <c r="E6" s="22"/>
      <c r="F6" s="29" t="s">
        <v>170</v>
      </c>
      <c r="G6" s="22"/>
      <c r="H6" s="22"/>
      <c r="I6" s="22"/>
    </row>
    <row r="7" spans="1:20" s="29" customFormat="1" ht="25.15" customHeight="1">
      <c r="A7" s="22"/>
      <c r="B7" s="22"/>
      <c r="C7" s="22"/>
      <c r="D7" s="22"/>
      <c r="E7" s="22"/>
      <c r="F7" s="93" t="s">
        <v>171</v>
      </c>
      <c r="G7" s="22"/>
      <c r="H7" s="22"/>
      <c r="I7" s="22"/>
      <c r="P7" s="65" t="s">
        <v>41</v>
      </c>
      <c r="Q7" s="64">
        <f>SUM(H12:H16)</f>
        <v>624.66999999999996</v>
      </c>
    </row>
    <row r="8" spans="1:20" ht="18" customHeight="1" thickBot="1">
      <c r="A8" s="30"/>
      <c r="D8" s="31"/>
      <c r="F8" s="30"/>
      <c r="G8" s="32"/>
    </row>
    <row r="9" spans="1:20" ht="30" customHeight="1">
      <c r="A9" s="33"/>
      <c r="B9" s="33"/>
      <c r="C9" s="33"/>
      <c r="D9" s="26"/>
      <c r="E9" s="26"/>
      <c r="Q9" s="66" t="s">
        <v>42</v>
      </c>
      <c r="R9" s="67"/>
      <c r="S9" s="67"/>
      <c r="T9" s="68"/>
    </row>
    <row r="10" spans="1:20" s="38" customFormat="1" ht="14.45" customHeight="1">
      <c r="A10" s="34"/>
      <c r="B10" s="34"/>
      <c r="C10" s="34"/>
      <c r="D10" s="34"/>
      <c r="E10" s="34"/>
      <c r="F10" s="34" t="s">
        <v>25</v>
      </c>
      <c r="G10" s="35" t="s">
        <v>26</v>
      </c>
      <c r="H10" s="35" t="s">
        <v>27</v>
      </c>
      <c r="I10" s="87" t="s">
        <v>28</v>
      </c>
      <c r="J10" s="35" t="s">
        <v>26</v>
      </c>
      <c r="K10" s="36"/>
      <c r="L10"/>
      <c r="M10" s="129">
        <v>0.65</v>
      </c>
      <c r="Q10" s="69"/>
      <c r="R10" s="41" t="s">
        <v>38</v>
      </c>
      <c r="S10" s="41" t="s">
        <v>39</v>
      </c>
      <c r="T10" s="70" t="s">
        <v>40</v>
      </c>
    </row>
    <row r="11" spans="1:20" s="38" customFormat="1" ht="24.95" customHeight="1" thickBot="1">
      <c r="A11" s="76" t="s">
        <v>0</v>
      </c>
      <c r="B11" s="76" t="s">
        <v>45</v>
      </c>
      <c r="C11" s="76" t="s">
        <v>34</v>
      </c>
      <c r="D11" s="77" t="s">
        <v>35</v>
      </c>
      <c r="E11" s="77" t="s">
        <v>29</v>
      </c>
      <c r="F11" s="76" t="s">
        <v>30</v>
      </c>
      <c r="G11" s="76" t="s">
        <v>4</v>
      </c>
      <c r="H11" s="76" t="s">
        <v>5</v>
      </c>
      <c r="I11" s="88">
        <v>9.2499999999999999E-2</v>
      </c>
      <c r="J11" s="76" t="s">
        <v>5</v>
      </c>
      <c r="K11" s="36"/>
      <c r="L11" t="s">
        <v>24</v>
      </c>
      <c r="M11" t="s">
        <v>23</v>
      </c>
      <c r="P11" s="38" t="s">
        <v>37</v>
      </c>
      <c r="Q11" s="71"/>
      <c r="R11" s="72">
        <f>SUM(P12:P16)</f>
        <v>353.26</v>
      </c>
      <c r="S11" s="72">
        <f>SUM(Q7-R11)</f>
        <v>271.41000000000003</v>
      </c>
      <c r="T11" s="75">
        <f>SUM(Q7-R11)/Q7</f>
        <v>0.43</v>
      </c>
    </row>
    <row r="12" spans="1:20" s="41" customFormat="1" ht="30" customHeight="1" thickTop="1">
      <c r="A12" s="50">
        <v>1</v>
      </c>
      <c r="B12" s="121" t="s">
        <v>188</v>
      </c>
      <c r="C12" s="128">
        <v>38.5</v>
      </c>
      <c r="D12" s="128">
        <v>74.5</v>
      </c>
      <c r="E12" s="117" t="s">
        <v>184</v>
      </c>
      <c r="F12" s="117" t="s">
        <v>183</v>
      </c>
      <c r="G12" s="127">
        <v>263</v>
      </c>
      <c r="H12" s="73">
        <f t="shared" ref="H12" si="0">G12*A12</f>
        <v>263</v>
      </c>
      <c r="I12" s="73">
        <f t="shared" ref="I12" si="1">SUM(H12*$I$11)</f>
        <v>24.33</v>
      </c>
      <c r="J12" s="73">
        <f t="shared" ref="J12" si="2">SUM(H12:I12)</f>
        <v>287.33</v>
      </c>
      <c r="K12" s="40"/>
      <c r="L12" s="133">
        <v>91.26</v>
      </c>
      <c r="M12" s="130">
        <f t="shared" ref="M12:M13" si="3">SUM(L12/(1-$M$10))</f>
        <v>260.74</v>
      </c>
      <c r="P12" s="56">
        <f t="shared" ref="P12:P13" si="4">L12*A12</f>
        <v>91.26</v>
      </c>
      <c r="R12" s="74">
        <f t="shared" ref="R12:R13" si="5">SUM(((C12*D12)/144)*A12)</f>
        <v>19.920000000000002</v>
      </c>
      <c r="S12" s="41" t="s">
        <v>43</v>
      </c>
    </row>
    <row r="13" spans="1:20" s="41" customFormat="1" ht="30" customHeight="1" thickBot="1">
      <c r="A13" s="123"/>
      <c r="B13" s="123"/>
      <c r="C13" s="123"/>
      <c r="D13" s="123"/>
      <c r="E13" s="124"/>
      <c r="F13" s="124"/>
      <c r="G13" s="126">
        <f t="shared" ref="G13" si="6">ROUNDUP(M13,2)</f>
        <v>0</v>
      </c>
      <c r="H13" s="125">
        <f t="shared" ref="H13:H14" si="7">G13*A13</f>
        <v>0</v>
      </c>
      <c r="I13" s="125">
        <f t="shared" ref="I13" si="8">SUM(H13*$I$11)</f>
        <v>0</v>
      </c>
      <c r="J13" s="125">
        <f t="shared" ref="J13" si="9">SUM(H13:I13)</f>
        <v>0</v>
      </c>
      <c r="K13" s="40"/>
      <c r="L13" s="133"/>
      <c r="M13" s="52">
        <f t="shared" si="3"/>
        <v>0</v>
      </c>
      <c r="O13" s="54"/>
      <c r="P13" s="56">
        <f t="shared" si="4"/>
        <v>0</v>
      </c>
      <c r="R13" s="74">
        <f t="shared" si="5"/>
        <v>0</v>
      </c>
    </row>
    <row r="14" spans="1:20" s="41" customFormat="1" ht="30" customHeight="1">
      <c r="A14" s="50">
        <f>SUM(A12:A13)</f>
        <v>1</v>
      </c>
      <c r="B14" s="113"/>
      <c r="C14" s="113"/>
      <c r="D14" s="113"/>
      <c r="E14" s="39" t="s">
        <v>185</v>
      </c>
      <c r="F14" s="39"/>
      <c r="G14" s="73">
        <v>45</v>
      </c>
      <c r="H14" s="114">
        <f t="shared" si="7"/>
        <v>45</v>
      </c>
      <c r="I14" s="73"/>
      <c r="J14" s="73">
        <f>SUM(H14:I14)</f>
        <v>45</v>
      </c>
      <c r="K14" s="40"/>
      <c r="L14" s="133">
        <v>35</v>
      </c>
      <c r="M14" s="52">
        <f>SUM(L14/(1-$N$14))</f>
        <v>46.67</v>
      </c>
      <c r="N14" s="37">
        <v>0.25</v>
      </c>
      <c r="O14" s="53"/>
      <c r="P14" s="56">
        <f>L14*A14</f>
        <v>35</v>
      </c>
      <c r="Q14" s="63"/>
      <c r="R14" s="82" t="s">
        <v>51</v>
      </c>
    </row>
    <row r="15" spans="1:20" s="41" customFormat="1" ht="30" customHeight="1">
      <c r="A15" s="59">
        <v>1</v>
      </c>
      <c r="B15" s="59"/>
      <c r="C15" s="59"/>
      <c r="D15" s="59"/>
      <c r="E15" s="55" t="s">
        <v>50</v>
      </c>
      <c r="F15" s="55"/>
      <c r="G15" s="73">
        <v>250</v>
      </c>
      <c r="H15" s="61">
        <f>SUM(G15*A15)</f>
        <v>250</v>
      </c>
      <c r="I15" s="60"/>
      <c r="J15" s="62">
        <f>SUM(H15:I15)</f>
        <v>250</v>
      </c>
      <c r="K15" s="40"/>
      <c r="L15" s="133">
        <f>(0.7*110)+(50*2)</f>
        <v>177</v>
      </c>
      <c r="M15" s="52">
        <f t="shared" ref="M15:M16" si="10">SUM(L15/(1-$N$14))</f>
        <v>236</v>
      </c>
      <c r="O15" s="42"/>
      <c r="P15" s="56">
        <f t="shared" ref="P15:P16" si="11">L15*A15</f>
        <v>177</v>
      </c>
      <c r="Q15" s="43"/>
      <c r="R15" s="54" t="s">
        <v>49</v>
      </c>
    </row>
    <row r="16" spans="1:20" s="41" customFormat="1" ht="30" customHeight="1" thickBot="1">
      <c r="A16" s="57">
        <v>1</v>
      </c>
      <c r="B16" s="57"/>
      <c r="C16" s="57"/>
      <c r="D16" s="57"/>
      <c r="E16" s="58" t="s">
        <v>36</v>
      </c>
      <c r="F16" s="58"/>
      <c r="G16" s="83">
        <v>66.67</v>
      </c>
      <c r="H16" s="73">
        <f t="shared" ref="H16" si="12">G16*A16</f>
        <v>66.67</v>
      </c>
      <c r="I16" s="60"/>
      <c r="J16" s="51">
        <f>SUM(H16:I16)</f>
        <v>66.67</v>
      </c>
      <c r="K16" s="40"/>
      <c r="L16" s="133">
        <v>50</v>
      </c>
      <c r="M16" s="52">
        <f t="shared" si="10"/>
        <v>66.67</v>
      </c>
      <c r="O16" s="42"/>
      <c r="P16" s="56">
        <f t="shared" si="11"/>
        <v>50</v>
      </c>
      <c r="Q16" s="43"/>
      <c r="R16" s="54" t="s">
        <v>49</v>
      </c>
    </row>
    <row r="17" spans="1:19" ht="40.15" customHeight="1" thickTop="1">
      <c r="A17" s="44"/>
      <c r="B17" s="45"/>
      <c r="C17" s="45"/>
      <c r="D17" s="45"/>
      <c r="E17" s="45"/>
      <c r="F17" s="45"/>
      <c r="G17" s="81"/>
      <c r="H17" s="132">
        <f>SUM(H12:H16)</f>
        <v>624.66999999999996</v>
      </c>
      <c r="I17" s="131">
        <f>SUM(I12:I16)</f>
        <v>24.33</v>
      </c>
      <c r="J17" s="46">
        <f>SUM(J12:J16)</f>
        <v>649</v>
      </c>
      <c r="K17" s="9"/>
      <c r="L17" s="41"/>
      <c r="M17" s="41"/>
      <c r="N17" s="41"/>
      <c r="O17" s="42"/>
      <c r="P17" s="41"/>
      <c r="Q17" s="41"/>
      <c r="R17" s="41"/>
      <c r="S17" s="41"/>
    </row>
    <row r="18" spans="1:19" s="41" customFormat="1" ht="24.95" customHeight="1">
      <c r="A18" s="25"/>
      <c r="B18" s="25"/>
      <c r="C18" s="25"/>
      <c r="D18" s="25"/>
      <c r="E18" s="25"/>
      <c r="F18" s="25"/>
      <c r="G18" s="25"/>
      <c r="H18" s="25"/>
      <c r="I18" s="27"/>
      <c r="J18" s="40"/>
      <c r="K18" s="25"/>
    </row>
    <row r="19" spans="1:19" s="41" customFormat="1" ht="24.95" customHeight="1">
      <c r="A19" s="31"/>
      <c r="B19"/>
      <c r="C19"/>
      <c r="D19"/>
      <c r="E19" s="25"/>
      <c r="F19"/>
      <c r="G19"/>
      <c r="H19"/>
      <c r="I19" s="27"/>
      <c r="J19" s="40"/>
      <c r="K19" s="25"/>
    </row>
    <row r="20" spans="1:19" s="41" customFormat="1" ht="24.95" customHeight="1">
      <c r="A20" s="84" t="s">
        <v>52</v>
      </c>
      <c r="E20" s="25"/>
      <c r="I20" s="27"/>
      <c r="J20" s="40"/>
      <c r="K20" s="25"/>
    </row>
    <row r="21" spans="1:19" s="41" customFormat="1" ht="24.95" customHeight="1">
      <c r="A21" s="84" t="s">
        <v>53</v>
      </c>
      <c r="E21" s="25"/>
      <c r="I21" s="27"/>
      <c r="J21" s="40"/>
      <c r="K21" s="47"/>
    </row>
    <row r="22" spans="1:19" ht="24.95" customHeight="1">
      <c r="A22" s="89" t="s">
        <v>54</v>
      </c>
      <c r="B22" s="90"/>
      <c r="C22" s="90"/>
      <c r="D22" s="90"/>
      <c r="E22" s="91"/>
      <c r="F22" s="90"/>
      <c r="G22" s="41"/>
      <c r="H22" s="41"/>
      <c r="I22" s="27"/>
      <c r="J22" s="40"/>
      <c r="K22" s="9"/>
      <c r="L22" s="78"/>
    </row>
    <row r="23" spans="1:19" ht="24.95" customHeight="1">
      <c r="A23" s="25"/>
      <c r="B23" s="41"/>
      <c r="C23" s="41"/>
      <c r="D23" s="41"/>
      <c r="E23" s="25"/>
      <c r="F23" s="41"/>
      <c r="G23" s="41"/>
      <c r="H23" s="41"/>
      <c r="I23" s="27"/>
      <c r="J23" s="40"/>
      <c r="K23" s="9"/>
    </row>
    <row r="24" spans="1:19" ht="24.95" customHeight="1">
      <c r="A24" s="25"/>
      <c r="B24" s="25"/>
      <c r="C24" s="25"/>
      <c r="D24" s="25"/>
      <c r="E24" s="25"/>
      <c r="F24"/>
      <c r="G24"/>
      <c r="H24"/>
      <c r="I24" s="27"/>
      <c r="J24" s="40"/>
      <c r="K24" s="9"/>
    </row>
    <row r="25" spans="1:19" s="41" customFormat="1" ht="24.95" customHeight="1">
      <c r="A25" s="25"/>
      <c r="B25" s="25"/>
      <c r="C25" s="25"/>
      <c r="D25" s="25"/>
      <c r="E25" s="25"/>
      <c r="F25" s="25"/>
      <c r="G25" s="25"/>
      <c r="H25" s="25"/>
      <c r="I25" s="27"/>
      <c r="J25" s="40"/>
      <c r="K25" s="25"/>
    </row>
    <row r="26" spans="1:19" s="41" customFormat="1" ht="24.95" customHeight="1">
      <c r="A26" s="25"/>
      <c r="B26" s="25"/>
      <c r="C26" s="25"/>
      <c r="D26" s="25"/>
      <c r="E26" s="25"/>
      <c r="F26" s="25"/>
      <c r="G26" s="25"/>
      <c r="H26" s="25"/>
      <c r="I26" s="27"/>
      <c r="J26" s="40"/>
      <c r="K26" s="25"/>
    </row>
    <row r="27" spans="1:19" ht="24.95" customHeight="1">
      <c r="A27" s="25"/>
      <c r="B27" s="25"/>
      <c r="C27" s="25"/>
      <c r="D27" s="25"/>
      <c r="E27" s="25"/>
      <c r="F27" s="25"/>
      <c r="G27" s="25"/>
      <c r="H27" s="25"/>
      <c r="I27" s="27"/>
      <c r="J27" s="40"/>
      <c r="K27" s="9"/>
    </row>
    <row r="28" spans="1:19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0"/>
      <c r="K28" s="9"/>
    </row>
    <row r="29" spans="1:19" s="41" customFormat="1" ht="24.95" customHeight="1">
      <c r="A29" s="32"/>
      <c r="B29" s="32"/>
      <c r="C29" s="32"/>
      <c r="D29" s="25"/>
      <c r="E29" s="25"/>
      <c r="F29" s="25"/>
      <c r="G29" s="25"/>
      <c r="H29" s="25"/>
      <c r="I29" s="27"/>
      <c r="J29" s="40"/>
      <c r="K29" s="47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0"/>
      <c r="K30" s="9"/>
    </row>
    <row r="31" spans="1:19" ht="24.95" customHeight="1">
      <c r="A31" s="25"/>
      <c r="B31" s="25"/>
      <c r="C31" s="25"/>
      <c r="D31" s="25"/>
      <c r="E31" s="25"/>
      <c r="F31" s="25"/>
      <c r="G31" s="25"/>
      <c r="H31" s="25"/>
      <c r="I31" s="27"/>
      <c r="J31" s="40"/>
      <c r="K31" s="9"/>
    </row>
    <row r="32" spans="1:19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0"/>
      <c r="K32" s="9"/>
    </row>
    <row r="33" spans="1:11" s="41" customFormat="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0"/>
      <c r="K33" s="25"/>
    </row>
    <row r="34" spans="1:11" s="41" customFormat="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0"/>
      <c r="K34" s="25"/>
    </row>
    <row r="35" spans="1:11" s="41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0"/>
      <c r="K35" s="47"/>
    </row>
    <row r="36" spans="1:1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0"/>
      <c r="K36" s="9"/>
    </row>
    <row r="37" spans="1:1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0"/>
      <c r="K37" s="9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0"/>
      <c r="K38" s="9"/>
    </row>
    <row r="39" spans="1:11" s="41" customFormat="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0"/>
      <c r="K39" s="25"/>
    </row>
    <row r="40" spans="1:11" s="41" customFormat="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0"/>
      <c r="K40" s="25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0"/>
      <c r="K41" s="9"/>
    </row>
    <row r="42" spans="1:1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0"/>
      <c r="K42" s="9"/>
    </row>
    <row r="43" spans="1:11" ht="24.95" customHeight="1">
      <c r="A43" s="32"/>
      <c r="B43" s="32"/>
      <c r="C43" s="32"/>
      <c r="D43" s="25"/>
      <c r="E43" s="25"/>
      <c r="F43" s="25"/>
      <c r="G43" s="25"/>
      <c r="H43" s="25"/>
      <c r="I43" s="27"/>
      <c r="J43" s="40"/>
      <c r="K43" s="9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48"/>
      <c r="J44" s="49"/>
      <c r="K44" s="9"/>
    </row>
    <row r="45" spans="1:11" ht="20.100000000000001" customHeight="1">
      <c r="A45" s="25"/>
      <c r="B45" s="25"/>
      <c r="C45" s="25"/>
      <c r="D45" s="25"/>
      <c r="E45" s="25"/>
      <c r="F45" s="25"/>
      <c r="G45" s="25"/>
      <c r="H45" s="25"/>
      <c r="I45" s="25"/>
      <c r="J45" s="9"/>
      <c r="K45" s="9"/>
    </row>
    <row r="46" spans="1:11" ht="20.100000000000001" customHeight="1">
      <c r="A46" s="25"/>
      <c r="B46" s="25"/>
      <c r="C46" s="25"/>
      <c r="D46" s="25"/>
      <c r="E46" s="25"/>
      <c r="F46" s="25"/>
      <c r="G46" s="25"/>
      <c r="H46" s="25"/>
      <c r="I46" s="25"/>
      <c r="J46" s="9"/>
      <c r="K46" s="9"/>
    </row>
    <row r="47" spans="1:11" ht="20.100000000000001" customHeight="1">
      <c r="A47" s="25"/>
      <c r="B47" s="25"/>
      <c r="C47" s="25"/>
      <c r="D47" s="25"/>
      <c r="E47" s="25"/>
      <c r="F47" s="25"/>
      <c r="G47" s="25"/>
      <c r="H47" s="25"/>
      <c r="I47" s="25"/>
      <c r="J47" s="9"/>
      <c r="K47" s="9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9"/>
      <c r="K48" s="9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9"/>
      <c r="K49" s="9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9"/>
      <c r="K50" s="9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9"/>
      <c r="K51" s="9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9"/>
      <c r="K52" s="9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9"/>
      <c r="K53" s="9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9"/>
      <c r="K54" s="9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9"/>
      <c r="K55" s="9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9"/>
      <c r="K56" s="9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9"/>
      <c r="K57" s="9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9"/>
      <c r="K58" s="9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9"/>
      <c r="K59" s="9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9"/>
      <c r="K60" s="9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9"/>
      <c r="K61" s="9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9"/>
      <c r="K62" s="9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9"/>
      <c r="K63" s="9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9"/>
      <c r="K64" s="9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9"/>
      <c r="K65" s="9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9"/>
      <c r="K66" s="9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9"/>
      <c r="K67" s="9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9"/>
      <c r="K68" s="9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9"/>
      <c r="K69" s="9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9"/>
      <c r="K70" s="9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9"/>
      <c r="K71" s="9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9"/>
      <c r="K72" s="9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9"/>
      <c r="K73" s="9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9"/>
      <c r="K74" s="9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9"/>
      <c r="K75" s="9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9"/>
      <c r="K76" s="9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9"/>
      <c r="K77" s="9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9"/>
      <c r="K78" s="9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9"/>
      <c r="K79" s="9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9"/>
      <c r="K80" s="9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9"/>
      <c r="K81" s="9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9"/>
      <c r="K82" s="9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9"/>
      <c r="K83" s="9"/>
    </row>
    <row r="84" spans="1:11">
      <c r="A84" s="25"/>
      <c r="B84" s="25"/>
      <c r="C84" s="25"/>
      <c r="D84" s="25"/>
      <c r="E84" s="25"/>
      <c r="F84" s="25"/>
      <c r="G84" s="25"/>
      <c r="H84" s="25"/>
      <c r="I84" s="25"/>
      <c r="J84" s="9"/>
      <c r="K84" s="9"/>
    </row>
    <row r="85" spans="1:11">
      <c r="A85" s="25"/>
      <c r="B85" s="25"/>
      <c r="C85" s="25"/>
      <c r="D85" s="25"/>
      <c r="E85" s="25"/>
      <c r="F85" s="25"/>
      <c r="G85" s="25"/>
      <c r="H85" s="25"/>
      <c r="I85" s="25"/>
      <c r="J85" s="9"/>
      <c r="K85" s="9"/>
    </row>
    <row r="86" spans="1:11">
      <c r="A86" s="25"/>
      <c r="B86" s="25"/>
      <c r="C86" s="25"/>
      <c r="D86" s="25"/>
      <c r="E86" s="25"/>
      <c r="F86" s="25"/>
      <c r="G86" s="25"/>
      <c r="H86" s="25"/>
      <c r="I86" s="25"/>
      <c r="J86" s="9"/>
      <c r="K86" s="9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9"/>
      <c r="K87" s="9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9"/>
      <c r="K88" s="9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9"/>
      <c r="K89" s="9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9"/>
      <c r="K90" s="9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9"/>
      <c r="K91" s="9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9"/>
      <c r="K92" s="9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9"/>
      <c r="K93" s="9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9"/>
      <c r="K94" s="9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9"/>
      <c r="K95" s="9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9"/>
      <c r="K96" s="9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9"/>
      <c r="K97" s="9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9"/>
      <c r="K98" s="9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9"/>
      <c r="K99" s="9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9"/>
      <c r="K100" s="9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9"/>
      <c r="K101" s="9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9"/>
      <c r="K102" s="9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9"/>
      <c r="K103" s="9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9"/>
      <c r="K104" s="9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9"/>
      <c r="K105" s="9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9"/>
      <c r="K106" s="9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9"/>
      <c r="K107" s="9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9"/>
      <c r="K108" s="9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9"/>
      <c r="K109" s="9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9"/>
      <c r="K110" s="9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9"/>
      <c r="K111" s="9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9"/>
      <c r="K112" s="9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9"/>
      <c r="K113" s="9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9"/>
      <c r="K114" s="9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9"/>
      <c r="K115" s="9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9"/>
      <c r="K116" s="9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9"/>
      <c r="K117" s="9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9"/>
      <c r="K118" s="9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9"/>
      <c r="K119" s="9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9"/>
      <c r="K120" s="9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9"/>
      <c r="K121" s="9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9"/>
      <c r="K122" s="9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9"/>
      <c r="K123" s="9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9"/>
      <c r="K124" s="9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9"/>
      <c r="K125" s="9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9"/>
      <c r="K126" s="9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9"/>
      <c r="K127" s="9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9"/>
      <c r="K128" s="9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9"/>
      <c r="K129" s="9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9"/>
      <c r="K130" s="9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9"/>
      <c r="K131" s="9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9"/>
      <c r="K132" s="9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9"/>
      <c r="K133" s="9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9"/>
      <c r="K134" s="9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9"/>
      <c r="K135" s="9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9"/>
      <c r="K136" s="9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9"/>
      <c r="K137" s="9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9"/>
      <c r="K138" s="9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9"/>
      <c r="K139" s="9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9"/>
      <c r="K140" s="9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9"/>
      <c r="K141" s="9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9"/>
      <c r="K142" s="9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9"/>
      <c r="K143" s="9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9"/>
      <c r="K144" s="9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9"/>
      <c r="K145" s="9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9"/>
      <c r="K146" s="9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9"/>
      <c r="K147" s="9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9"/>
      <c r="K148" s="9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9"/>
      <c r="K149" s="9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9"/>
      <c r="K150" s="9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9"/>
      <c r="K151" s="9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9"/>
      <c r="K152" s="9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9"/>
      <c r="K153" s="9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9"/>
      <c r="K154" s="9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9"/>
      <c r="K155" s="9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9"/>
      <c r="K156" s="9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9"/>
      <c r="K157" s="9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9"/>
      <c r="K158" s="9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9"/>
      <c r="K159" s="9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9"/>
      <c r="K160" s="9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9"/>
      <c r="K161" s="9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9"/>
      <c r="K162" s="9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9"/>
      <c r="K163" s="9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9"/>
      <c r="K164" s="9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9"/>
      <c r="K165" s="9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9"/>
      <c r="K166" s="9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9"/>
      <c r="K167" s="9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9"/>
      <c r="K168" s="9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9"/>
      <c r="K169" s="9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9"/>
      <c r="K170" s="9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9"/>
      <c r="K171" s="9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9"/>
      <c r="K172" s="9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9"/>
      <c r="K173" s="9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9"/>
      <c r="K174" s="9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9"/>
      <c r="K175" s="9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9"/>
      <c r="K176" s="9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9"/>
      <c r="K177" s="9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9"/>
      <c r="K178" s="9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9"/>
      <c r="K179" s="9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9"/>
      <c r="K180" s="9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9"/>
      <c r="K181" s="9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9"/>
      <c r="K182" s="9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9"/>
      <c r="K183" s="9"/>
    </row>
    <row r="184" spans="1:11">
      <c r="A184" s="25"/>
      <c r="B184" s="25"/>
      <c r="C184" s="25"/>
      <c r="D184" s="25"/>
      <c r="E184" s="25"/>
      <c r="I184" s="25"/>
      <c r="J184" s="9"/>
      <c r="K184" s="9"/>
    </row>
    <row r="185" spans="1:11">
      <c r="A185" s="25"/>
      <c r="B185" s="25"/>
      <c r="C185" s="25"/>
      <c r="D185" s="25"/>
      <c r="E185" s="25"/>
      <c r="I185" s="25"/>
      <c r="J185" s="9"/>
      <c r="K185" s="9"/>
    </row>
    <row r="186" spans="1:11">
      <c r="A186" s="25"/>
      <c r="B186" s="25"/>
      <c r="C186" s="25"/>
      <c r="D186" s="25"/>
      <c r="E186" s="25"/>
      <c r="I186" s="25"/>
      <c r="J186" s="9"/>
      <c r="K186" s="9"/>
    </row>
    <row r="187" spans="1:11">
      <c r="A187" s="25"/>
      <c r="B187" s="25"/>
      <c r="C187" s="25"/>
      <c r="D187" s="25"/>
      <c r="E187" s="25"/>
      <c r="I187" s="25"/>
      <c r="J187" s="9"/>
      <c r="K187" s="9"/>
    </row>
    <row r="188" spans="1:11">
      <c r="A188" s="25"/>
      <c r="B188" s="25"/>
      <c r="C188" s="25"/>
      <c r="D188" s="25"/>
      <c r="E188" s="25"/>
      <c r="I188" s="25"/>
      <c r="J188" s="9"/>
      <c r="K188" s="9"/>
    </row>
    <row r="189" spans="1:11">
      <c r="A189" s="25"/>
      <c r="B189" s="25"/>
      <c r="C189" s="25"/>
      <c r="D189" s="25"/>
      <c r="E189" s="25"/>
      <c r="I189" s="25"/>
      <c r="J189" s="9"/>
    </row>
  </sheetData>
  <mergeCells count="1">
    <mergeCell ref="A1:D1"/>
  </mergeCells>
  <phoneticPr fontId="31" type="noConversion"/>
  <hyperlinks>
    <hyperlink ref="F7" r:id="rId1" xr:uid="{14757766-348F-4453-94B2-0DC585841161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4" t="s">
        <v>55</v>
      </c>
      <c r="B1" s="78" t="s">
        <v>56</v>
      </c>
      <c r="D1" s="95" t="s">
        <v>57</v>
      </c>
      <c r="H1" s="95" t="s">
        <v>58</v>
      </c>
    </row>
    <row r="2" spans="1:11">
      <c r="A2" s="78" t="s">
        <v>59</v>
      </c>
      <c r="B2" s="78">
        <v>50</v>
      </c>
      <c r="D2" s="96">
        <v>20</v>
      </c>
    </row>
    <row r="3" spans="1:11">
      <c r="A3" s="78" t="s">
        <v>60</v>
      </c>
      <c r="B3">
        <v>40</v>
      </c>
      <c r="D3" s="97">
        <v>25</v>
      </c>
      <c r="I3" s="98" t="s">
        <v>61</v>
      </c>
      <c r="J3" s="98"/>
      <c r="K3" s="98" t="s">
        <v>23</v>
      </c>
    </row>
    <row r="4" spans="1:11">
      <c r="A4" s="78" t="s">
        <v>62</v>
      </c>
      <c r="B4">
        <v>25</v>
      </c>
      <c r="D4" s="97">
        <v>40</v>
      </c>
      <c r="I4" s="78" t="s">
        <v>63</v>
      </c>
      <c r="K4" s="99" t="s">
        <v>64</v>
      </c>
    </row>
    <row r="5" spans="1:11">
      <c r="A5" s="78" t="s">
        <v>65</v>
      </c>
      <c r="B5">
        <v>20</v>
      </c>
      <c r="D5" s="96" t="s">
        <v>66</v>
      </c>
      <c r="I5" s="78" t="s">
        <v>67</v>
      </c>
      <c r="K5" s="37">
        <v>0.4</v>
      </c>
    </row>
    <row r="6" spans="1:11">
      <c r="A6" s="78" t="s">
        <v>68</v>
      </c>
      <c r="B6">
        <v>10</v>
      </c>
      <c r="D6" s="97">
        <v>50</v>
      </c>
      <c r="I6" s="78" t="s">
        <v>69</v>
      </c>
      <c r="K6" s="37">
        <v>0.3</v>
      </c>
    </row>
    <row r="7" spans="1:11">
      <c r="A7" s="78" t="s">
        <v>70</v>
      </c>
      <c r="B7" s="78" t="s">
        <v>71</v>
      </c>
      <c r="D7" s="97">
        <v>80</v>
      </c>
      <c r="I7" s="78" t="s">
        <v>72</v>
      </c>
      <c r="K7" s="37">
        <v>0.25</v>
      </c>
    </row>
    <row r="8" spans="1:11">
      <c r="A8" s="78" t="s">
        <v>73</v>
      </c>
      <c r="B8" s="78">
        <v>20</v>
      </c>
      <c r="D8" s="96" t="s">
        <v>66</v>
      </c>
      <c r="I8" s="78" t="s">
        <v>74</v>
      </c>
      <c r="K8" s="99" t="s">
        <v>75</v>
      </c>
    </row>
    <row r="9" spans="1:11">
      <c r="A9" s="78" t="s">
        <v>76</v>
      </c>
      <c r="B9" s="78"/>
      <c r="D9" s="96">
        <v>75</v>
      </c>
      <c r="I9" s="78"/>
      <c r="K9" s="99"/>
    </row>
    <row r="10" spans="1:11">
      <c r="D10" s="97"/>
      <c r="I10" s="78" t="s">
        <v>77</v>
      </c>
      <c r="K10" s="37"/>
    </row>
    <row r="11" spans="1:11">
      <c r="A11" s="94" t="s">
        <v>78</v>
      </c>
      <c r="D11" s="97"/>
      <c r="K11" s="37"/>
    </row>
    <row r="12" spans="1:11">
      <c r="A12" s="78" t="s">
        <v>79</v>
      </c>
      <c r="D12" s="97"/>
      <c r="K12" s="37"/>
    </row>
    <row r="13" spans="1:11">
      <c r="A13" s="78" t="s">
        <v>80</v>
      </c>
      <c r="D13" s="97"/>
      <c r="K13" s="37"/>
    </row>
    <row r="14" spans="1:11">
      <c r="A14" s="78" t="s">
        <v>81</v>
      </c>
      <c r="D14" s="97"/>
      <c r="K14" s="37"/>
    </row>
    <row r="15" spans="1:11">
      <c r="A15" s="78" t="s">
        <v>82</v>
      </c>
      <c r="D15" s="97"/>
      <c r="K15" s="37"/>
    </row>
    <row r="16" spans="1:11">
      <c r="A16" s="78" t="s">
        <v>83</v>
      </c>
      <c r="D16" s="97"/>
    </row>
    <row r="17" spans="1:8">
      <c r="A17" s="78" t="s">
        <v>84</v>
      </c>
      <c r="D17" s="97"/>
    </row>
    <row r="18" spans="1:8">
      <c r="A18" s="78" t="s">
        <v>85</v>
      </c>
      <c r="D18" s="97"/>
    </row>
    <row r="19" spans="1:8">
      <c r="A19" s="78" t="s">
        <v>86</v>
      </c>
      <c r="D19" s="97"/>
    </row>
    <row r="20" spans="1:8">
      <c r="A20" s="78"/>
      <c r="D20" s="97"/>
    </row>
    <row r="21" spans="1:8">
      <c r="A21" s="78" t="s">
        <v>59</v>
      </c>
      <c r="D21" s="97"/>
    </row>
    <row r="22" spans="1:8">
      <c r="D22" s="97"/>
    </row>
    <row r="23" spans="1:8">
      <c r="A23" s="78" t="s">
        <v>87</v>
      </c>
      <c r="D23" s="97"/>
    </row>
    <row r="24" spans="1:8">
      <c r="D24" s="97"/>
    </row>
    <row r="25" spans="1:8">
      <c r="A25" s="94" t="s">
        <v>88</v>
      </c>
      <c r="D25" s="97"/>
    </row>
    <row r="26" spans="1:8">
      <c r="A26" s="100" t="s">
        <v>89</v>
      </c>
      <c r="B26" s="101"/>
      <c r="C26" s="101"/>
      <c r="D26" s="102"/>
      <c r="E26" s="101"/>
      <c r="F26" s="101"/>
      <c r="G26" s="101"/>
      <c r="H26" s="101"/>
    </row>
    <row r="27" spans="1:8">
      <c r="A27" s="100" t="s">
        <v>90</v>
      </c>
      <c r="B27" s="101"/>
      <c r="C27" s="101"/>
      <c r="D27" s="102"/>
      <c r="E27" s="101"/>
      <c r="F27" s="101"/>
      <c r="G27" s="101"/>
      <c r="H27" s="101"/>
    </row>
    <row r="28" spans="1:8">
      <c r="A28" s="100" t="s">
        <v>91</v>
      </c>
      <c r="B28" s="101"/>
      <c r="C28" s="101"/>
      <c r="D28" s="102"/>
      <c r="E28" s="101"/>
      <c r="F28" s="101"/>
      <c r="G28" s="101"/>
      <c r="H28" s="101"/>
    </row>
    <row r="29" spans="1:8">
      <c r="A29" s="100" t="s">
        <v>92</v>
      </c>
      <c r="B29" s="101"/>
      <c r="C29" s="101"/>
      <c r="D29" s="102"/>
      <c r="E29" s="101"/>
      <c r="F29" s="101"/>
      <c r="G29" s="101"/>
      <c r="H29" s="101"/>
    </row>
    <row r="30" spans="1:8">
      <c r="A30" s="100" t="s">
        <v>93</v>
      </c>
      <c r="B30" s="101"/>
      <c r="C30" s="101"/>
      <c r="D30" s="102"/>
      <c r="E30" s="101"/>
      <c r="F30" s="101"/>
      <c r="G30" s="101"/>
      <c r="H30" s="101"/>
    </row>
    <row r="31" spans="1:8">
      <c r="A31" s="146" t="s">
        <v>94</v>
      </c>
      <c r="B31" s="147"/>
      <c r="C31" s="147"/>
      <c r="D31" s="147"/>
      <c r="E31" s="147"/>
      <c r="F31" s="147"/>
      <c r="G31" s="147"/>
      <c r="H31" s="147"/>
    </row>
    <row r="32" spans="1:8">
      <c r="A32" s="146"/>
      <c r="B32" s="147"/>
      <c r="C32" s="147"/>
      <c r="D32" s="147"/>
      <c r="E32" s="147"/>
      <c r="F32" s="147"/>
      <c r="G32" s="147"/>
      <c r="H32" s="147"/>
    </row>
    <row r="33" spans="1:8">
      <c r="A33" s="146"/>
      <c r="B33" s="147"/>
      <c r="C33" s="147"/>
      <c r="D33" s="147"/>
      <c r="E33" s="147"/>
      <c r="F33" s="147"/>
      <c r="G33" s="147"/>
      <c r="H33" s="147"/>
    </row>
    <row r="34" spans="1:8">
      <c r="A34" s="146"/>
      <c r="B34" s="147"/>
      <c r="C34" s="147"/>
      <c r="D34" s="147"/>
      <c r="E34" s="147"/>
      <c r="F34" s="147"/>
      <c r="G34" s="147"/>
      <c r="H34" s="147"/>
    </row>
    <row r="35" spans="1:8">
      <c r="A35" s="147"/>
      <c r="B35" s="147"/>
      <c r="C35" s="147"/>
      <c r="D35" s="147"/>
      <c r="E35" s="147"/>
      <c r="F35" s="147"/>
      <c r="G35" s="147"/>
      <c r="H35" s="147"/>
    </row>
    <row r="36" spans="1:8">
      <c r="A36" s="147" t="s">
        <v>95</v>
      </c>
      <c r="B36" s="147"/>
      <c r="C36" s="147"/>
      <c r="D36" s="147"/>
      <c r="E36" s="147"/>
      <c r="F36" s="147"/>
      <c r="G36" s="147"/>
      <c r="H36" s="147"/>
    </row>
    <row r="37" spans="1:8">
      <c r="A37" s="147"/>
      <c r="B37" s="147"/>
      <c r="C37" s="147"/>
      <c r="D37" s="147"/>
      <c r="E37" s="147"/>
      <c r="F37" s="147"/>
      <c r="G37" s="147"/>
      <c r="H37" s="147"/>
    </row>
    <row r="38" spans="1:8">
      <c r="A38" s="147" t="s">
        <v>96</v>
      </c>
      <c r="B38" s="147"/>
      <c r="C38" s="147"/>
      <c r="D38" s="147"/>
      <c r="E38" s="147"/>
      <c r="F38" s="147"/>
      <c r="G38" s="147"/>
      <c r="H38" s="147"/>
    </row>
    <row r="39" spans="1:8">
      <c r="A39" s="147"/>
      <c r="B39" s="147"/>
      <c r="C39" s="147"/>
      <c r="D39" s="147"/>
      <c r="E39" s="147"/>
      <c r="F39" s="147"/>
      <c r="G39" s="147"/>
      <c r="H39" s="147"/>
    </row>
    <row r="40" spans="1:8">
      <c r="A40" s="147"/>
      <c r="B40" s="147"/>
      <c r="C40" s="147"/>
      <c r="D40" s="147"/>
      <c r="E40" s="147"/>
      <c r="F40" s="147"/>
      <c r="G40" s="147"/>
      <c r="H40" s="147"/>
    </row>
    <row r="41" spans="1:8">
      <c r="A41" s="147" t="s">
        <v>97</v>
      </c>
      <c r="B41" s="147"/>
      <c r="C41" s="147"/>
      <c r="D41" s="147"/>
      <c r="E41" s="147"/>
      <c r="F41" s="147"/>
      <c r="G41" s="147"/>
      <c r="H41" s="147"/>
    </row>
    <row r="42" spans="1:8">
      <c r="A42" s="147"/>
      <c r="B42" s="147"/>
      <c r="C42" s="147"/>
      <c r="D42" s="147"/>
      <c r="E42" s="147"/>
      <c r="F42" s="147"/>
      <c r="G42" s="147"/>
      <c r="H42" s="147"/>
    </row>
    <row r="43" spans="1:8">
      <c r="A43" s="147"/>
      <c r="B43" s="147"/>
      <c r="C43" s="147"/>
      <c r="D43" s="147"/>
      <c r="E43" s="147"/>
      <c r="F43" s="147"/>
      <c r="G43" s="147"/>
      <c r="H43" s="147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3" t="s">
        <v>98</v>
      </c>
      <c r="C1" s="103" t="s">
        <v>99</v>
      </c>
      <c r="E1" s="103" t="s">
        <v>76</v>
      </c>
    </row>
    <row r="2" spans="1:5" ht="30">
      <c r="A2" s="85" t="s">
        <v>100</v>
      </c>
      <c r="C2" t="s">
        <v>101</v>
      </c>
      <c r="E2" s="85" t="s">
        <v>102</v>
      </c>
    </row>
    <row r="3" spans="1:5">
      <c r="A3" s="85"/>
    </row>
    <row r="4" spans="1:5" ht="30">
      <c r="A4" s="85" t="s">
        <v>103</v>
      </c>
      <c r="C4" s="85" t="s">
        <v>104</v>
      </c>
    </row>
    <row r="5" spans="1:5">
      <c r="A5" s="85"/>
    </row>
    <row r="6" spans="1:5" ht="30">
      <c r="A6" s="85" t="s">
        <v>105</v>
      </c>
    </row>
    <row r="7" spans="1:5" ht="45">
      <c r="A7" s="85"/>
      <c r="C7" s="85" t="s">
        <v>106</v>
      </c>
    </row>
    <row r="8" spans="1:5" ht="30">
      <c r="A8" s="85" t="s">
        <v>105</v>
      </c>
    </row>
    <row r="9" spans="1:5" ht="45">
      <c r="A9" s="85"/>
      <c r="C9" s="85" t="s">
        <v>107</v>
      </c>
    </row>
    <row r="10" spans="1:5" ht="30">
      <c r="A10" s="85" t="s">
        <v>103</v>
      </c>
    </row>
    <row r="11" spans="1:5" ht="30">
      <c r="A11" s="85"/>
      <c r="C11" s="85" t="s">
        <v>108</v>
      </c>
    </row>
    <row r="12" spans="1:5" ht="30">
      <c r="A12" s="85" t="s">
        <v>100</v>
      </c>
    </row>
    <row r="13" spans="1:5">
      <c r="A13" s="85"/>
    </row>
    <row r="14" spans="1:5" ht="30">
      <c r="A14" s="86" t="s">
        <v>109</v>
      </c>
      <c r="C14" s="85" t="s">
        <v>110</v>
      </c>
    </row>
    <row r="15" spans="1:5">
      <c r="A15" s="85"/>
    </row>
    <row r="16" spans="1:5" ht="30">
      <c r="A16" s="85"/>
      <c r="C16" s="85" t="s">
        <v>111</v>
      </c>
    </row>
    <row r="17" spans="1:3">
      <c r="A17" s="85"/>
    </row>
    <row r="18" spans="1:3" ht="30">
      <c r="A18" s="85"/>
      <c r="C18" s="85" t="s">
        <v>112</v>
      </c>
    </row>
    <row r="19" spans="1:3">
      <c r="A19" s="85"/>
    </row>
    <row r="20" spans="1:3" ht="60">
      <c r="A20" s="85"/>
      <c r="C20" s="85" t="s">
        <v>113</v>
      </c>
    </row>
    <row r="21" spans="1:3">
      <c r="A21" s="85"/>
    </row>
    <row r="22" spans="1:3" ht="45">
      <c r="A22" s="85"/>
      <c r="C22" s="85" t="s">
        <v>114</v>
      </c>
    </row>
    <row r="23" spans="1:3">
      <c r="A23" s="85"/>
    </row>
    <row r="24" spans="1:3" ht="30">
      <c r="A24" s="85"/>
      <c r="C24" s="85" t="s">
        <v>115</v>
      </c>
    </row>
    <row r="25" spans="1:3">
      <c r="A25" s="85"/>
    </row>
    <row r="26" spans="1:3">
      <c r="A26" s="85"/>
      <c r="C26" s="80" t="s">
        <v>116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4" t="s">
        <v>117</v>
      </c>
      <c r="B1" s="105" t="s">
        <v>118</v>
      </c>
      <c r="C1" s="106" t="s">
        <v>119</v>
      </c>
      <c r="D1" s="107" t="s">
        <v>120</v>
      </c>
      <c r="E1" s="107" t="s">
        <v>121</v>
      </c>
      <c r="F1" s="107" t="s">
        <v>122</v>
      </c>
      <c r="G1" s="107" t="s">
        <v>123</v>
      </c>
      <c r="H1" s="107" t="s">
        <v>124</v>
      </c>
      <c r="I1" s="108" t="s">
        <v>125</v>
      </c>
    </row>
    <row r="2" spans="1:9" ht="19.5" thickBot="1">
      <c r="A2" s="104" t="s">
        <v>126</v>
      </c>
      <c r="C2" s="78" t="s">
        <v>127</v>
      </c>
      <c r="D2" s="78" t="s">
        <v>128</v>
      </c>
      <c r="E2" s="78" t="s">
        <v>129</v>
      </c>
      <c r="F2" s="78" t="s">
        <v>130</v>
      </c>
      <c r="G2" s="78" t="s">
        <v>131</v>
      </c>
      <c r="H2" s="78" t="s">
        <v>132</v>
      </c>
    </row>
    <row r="3" spans="1:9" ht="19.5" thickBot="1">
      <c r="A3" s="104" t="s">
        <v>133</v>
      </c>
      <c r="B3" s="3" t="s">
        <v>134</v>
      </c>
      <c r="C3" s="3" t="s">
        <v>135</v>
      </c>
      <c r="D3" s="3" t="s">
        <v>136</v>
      </c>
      <c r="E3" s="3" t="s">
        <v>137</v>
      </c>
      <c r="F3" s="3" t="s">
        <v>138</v>
      </c>
      <c r="G3" s="3" t="s">
        <v>139</v>
      </c>
      <c r="H3" s="3" t="s">
        <v>140</v>
      </c>
    </row>
    <row r="4" spans="1:9" ht="18.75">
      <c r="A4" s="109"/>
      <c r="B4" s="3" t="s">
        <v>141</v>
      </c>
      <c r="C4" s="3" t="s">
        <v>142</v>
      </c>
      <c r="D4" s="3" t="s">
        <v>143</v>
      </c>
      <c r="E4" s="78" t="s">
        <v>144</v>
      </c>
      <c r="F4" s="78" t="s">
        <v>145</v>
      </c>
      <c r="G4" s="3" t="s">
        <v>146</v>
      </c>
      <c r="H4" s="3" t="s">
        <v>147</v>
      </c>
    </row>
    <row r="5" spans="1:9" ht="18.75">
      <c r="A5" s="109"/>
      <c r="B5" s="3" t="s">
        <v>148</v>
      </c>
      <c r="C5" s="3"/>
      <c r="E5" s="110" t="s">
        <v>149</v>
      </c>
      <c r="F5" s="110" t="s">
        <v>150</v>
      </c>
      <c r="G5" s="3" t="s">
        <v>151</v>
      </c>
    </row>
    <row r="6" spans="1:9" ht="19.5" thickBot="1">
      <c r="A6" s="109"/>
    </row>
    <row r="7" spans="1:9" ht="19.5" thickBot="1">
      <c r="A7" s="104" t="s">
        <v>152</v>
      </c>
      <c r="E7" s="24">
        <v>159778</v>
      </c>
      <c r="F7" s="78" t="s">
        <v>153</v>
      </c>
      <c r="H7" s="24">
        <v>75143</v>
      </c>
    </row>
    <row r="8" spans="1:9" ht="19.5" thickBot="1">
      <c r="A8" s="104" t="s">
        <v>154</v>
      </c>
      <c r="C8" s="78" t="s">
        <v>155</v>
      </c>
      <c r="E8" s="78" t="s">
        <v>155</v>
      </c>
      <c r="F8" s="78" t="s">
        <v>155</v>
      </c>
      <c r="G8" s="78" t="s">
        <v>76</v>
      </c>
      <c r="H8" t="s">
        <v>156</v>
      </c>
      <c r="I8" t="s">
        <v>155</v>
      </c>
    </row>
    <row r="9" spans="1:9">
      <c r="C9" s="78" t="s">
        <v>157</v>
      </c>
      <c r="E9" s="78" t="s">
        <v>157</v>
      </c>
      <c r="F9" s="78" t="s">
        <v>157</v>
      </c>
      <c r="G9" s="78" t="s">
        <v>98</v>
      </c>
      <c r="H9" t="s">
        <v>158</v>
      </c>
      <c r="I9" t="s">
        <v>157</v>
      </c>
    </row>
    <row r="10" spans="1:9">
      <c r="C10" s="78" t="s">
        <v>159</v>
      </c>
      <c r="E10" s="78" t="s">
        <v>159</v>
      </c>
      <c r="F10" s="78" t="s">
        <v>159</v>
      </c>
      <c r="G10" s="78" t="s">
        <v>160</v>
      </c>
      <c r="H10" s="78" t="s">
        <v>165</v>
      </c>
      <c r="I10" t="s">
        <v>159</v>
      </c>
    </row>
    <row r="11" spans="1:9">
      <c r="C11" s="78" t="s">
        <v>161</v>
      </c>
      <c r="E11" s="78" t="s">
        <v>161</v>
      </c>
      <c r="F11" s="78" t="s">
        <v>161</v>
      </c>
      <c r="H11" s="78" t="s">
        <v>166</v>
      </c>
      <c r="I11" t="s">
        <v>161</v>
      </c>
    </row>
    <row r="12" spans="1:9">
      <c r="H12" s="78" t="s">
        <v>167</v>
      </c>
      <c r="I12" t="s">
        <v>162</v>
      </c>
    </row>
    <row r="13" spans="1:9">
      <c r="I13" t="s">
        <v>156</v>
      </c>
    </row>
    <row r="14" spans="1:9">
      <c r="I14" t="s">
        <v>163</v>
      </c>
    </row>
    <row r="15" spans="1:9">
      <c r="I15" t="s">
        <v>164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RWP Shades 7th  8th FL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2025-02-13T17:11:14Z</cp:lastPrinted>
  <dcterms:created xsi:type="dcterms:W3CDTF">2000-08-02T17:16:16Z</dcterms:created>
  <dcterms:modified xsi:type="dcterms:W3CDTF">2025-03-26T19:54:38Z</dcterms:modified>
</cp:coreProperties>
</file>