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8C7B8A97-F341-4239-8D81-BDABEF080B60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<sst xmlns="http://schemas.openxmlformats.org/spreadsheetml/2006/main" count="115" uniqueCount="106">
  <si>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</si>
  <si>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</si>
  <si>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</si>
  <si>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</si>
  <si>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</si>
  <si>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</si>
  <si>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</si>
  <si>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</si>
  <si>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</si>
  <si>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</si>
  <si>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</si>
  <si>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</si>
  <si>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</si>
  <si>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</si>
  <si>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</si>
  <si>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</si>
  <si>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</si>
  <si>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</si>
  <si>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</si>
  <si>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</si>
  <si>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</si>
  <si>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</si>
  <si>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</si>
  <si>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</si>
  <si>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</si>
  <si>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</si>
  <si>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</si>
  <si>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</si>
  <si>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</si>
  <si>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</si>
  <si>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</si>
  <si>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</si>
  <si>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</si>
  <si>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</si>
  <si>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</si>
  <si>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</si>
  <si>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</si>
  <si>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</si>
  <si>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</si>
  <si>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</si>
  <si>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</si>
  <si>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</si>
  <si>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</si>
  <si>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</si>
  <si>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</si>
  <si>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</si>
  <si>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</si>
  <si>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</si>
  <si>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</si>
  <si>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</si>
  <si>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</si>
  <si>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</si>
  <si>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</si>
  <si>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</si>
  <si>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</si>
  <si>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</si>
  <si>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</si>
  <si>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</si>
  <si>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</si>
  <si>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</si>
  <si>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</si>
  <si>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</si>
  <si>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</si>
  <si>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</si>
  <si>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</si>
  <si>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</si>
  <si>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</si>
  <si>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</si>
  <si>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</si>
  <si>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</si>
  <si>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</si>
  <si>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</si>
  <si>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</si>
  <si>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</si>
  <si>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</si>
  <si>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</si>
  <si>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</si>
  <si>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</si>
  <si>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</si>
  <si>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</si>
  <si>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</si>
  <si>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</si>
  <si>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</si>
  <si>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</si>
  <si>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</si>
  <si>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</si>
  <si>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</si>
  <si>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</si>
  <si>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</si>
  <si>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</si>
  <si>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</si>
  <si>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</si>
  <si>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</si>
  <si>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</si>
  <si>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</si>
  <si>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</si>
  <si>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</si>
  <si>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</si>
  <si>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</si>
  <si>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</si>
  <si>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</si>
  <si>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Golden Mesa Casino &amp; Hotel</t>
  </si>
  <si>
    <t>24-341</t>
  </si>
  <si>
    <t>Kaiser</t>
  </si>
  <si>
    <t>Liles</t>
  </si>
  <si>
    <t>153.01 yds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</si>
</sst>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36" zoomScaleNormal="100" zoomScaleSheetLayoutView="100" workbookViewId="0">
      <selection activeCell="M38" sqref="M38"/>
    </sheetView>
  </sheetViews>
  <sheetFormatPr defaultRowHeight="15" x14ac:dyDescent="0.25"/>
  <cols>
    <col min="1" max="1" width="39.28515625" bestFit="1" customWidth="1"/>
    <col min="2" max="2" width="17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.7109375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4" t="s">
        <v>101</v>
      </c>
      <c r="C2" s="114"/>
      <c r="D2" s="114"/>
      <c r="E2" s="114"/>
      <c r="F2" s="114"/>
      <c r="J2" s="97"/>
      <c r="K2" s="96"/>
      <c r="L2" s="96" t="s">
        <v>1</v>
      </c>
      <c r="M2" s="119"/>
      <c r="N2" s="120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5">
        <v>45485</v>
      </c>
      <c r="C3" s="114"/>
      <c r="D3" s="114"/>
      <c r="E3" s="114"/>
      <c r="F3" s="114"/>
      <c r="J3" s="97"/>
      <c r="K3" s="96"/>
      <c r="L3" s="96" t="s">
        <v>3</v>
      </c>
      <c r="M3" s="119"/>
      <c r="N3" s="120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4" t="s">
        <v>102</v>
      </c>
      <c r="C4" s="114"/>
      <c r="D4" s="114"/>
      <c r="E4" s="114"/>
      <c r="F4" s="114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13294.25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13294.25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8" t="s">
        <v>96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29" s="105" customFormat="1" ht="21.75" customHeight="1" x14ac:dyDescent="0.25">
      <c r="A12" s="104" t="s">
        <v>8</v>
      </c>
      <c r="B12" s="116" t="s">
        <v>60</v>
      </c>
      <c r="C12" s="116"/>
      <c r="D12" s="116"/>
      <c r="F12" s="117" t="s">
        <v>61</v>
      </c>
      <c r="G12" s="117"/>
      <c r="I12" s="117" t="s">
        <v>62</v>
      </c>
      <c r="J12" s="117"/>
      <c r="L12" s="117" t="s">
        <v>9</v>
      </c>
      <c r="M12" s="117"/>
      <c r="N12" s="117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22"/>
      <c r="M14" s="122"/>
      <c r="N14" s="12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3"/>
      <c r="M15" s="123"/>
      <c r="N15" s="12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3"/>
      <c r="M17" s="123"/>
      <c r="N17" s="12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3"/>
      <c r="M19" s="123"/>
      <c r="N19" s="12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3"/>
      <c r="M21" s="123"/>
      <c r="N21" s="123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4"/>
      <c r="M23" s="124"/>
      <c r="N23" s="124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v>260</v>
      </c>
      <c r="J34" s="17">
        <f t="shared" si="8"/>
        <v>1.9557327415988115E-2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7263</v>
      </c>
      <c r="J35" s="87">
        <f t="shared" si="8"/>
        <v>0.54632641931662185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281.52999999999997</v>
      </c>
      <c r="J40" s="17">
        <f t="shared" si="8"/>
        <v>2.1176824567012052E-2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7804.53</v>
      </c>
      <c r="J42" s="46">
        <f>SUM(J14:J41)</f>
        <v>0.58706057129962208</v>
      </c>
      <c r="L42" s="125"/>
      <c r="M42" s="125"/>
      <c r="N42" s="125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13"/>
      <c r="B43" s="113"/>
      <c r="C43" s="113"/>
      <c r="D43" s="113"/>
      <c r="F43" s="112"/>
      <c r="G43" s="112"/>
      <c r="I43" s="112"/>
      <c r="J43" s="112"/>
      <c r="L43" s="126"/>
      <c r="M43" s="126"/>
      <c r="N43" s="126"/>
    </row>
    <row r="44" spans="1:29" s="105" customFormat="1" ht="23.25" customHeight="1" x14ac:dyDescent="0.25">
      <c r="A44" s="104" t="s">
        <v>47</v>
      </c>
      <c r="B44" s="111" t="str">
        <f>+B12</f>
        <v>ORIGINAL BUDGET</v>
      </c>
      <c r="C44" s="111"/>
      <c r="D44" s="111"/>
      <c r="E44" s="107"/>
      <c r="F44" s="111" t="str">
        <f>+F12</f>
        <v>REVISIONS</v>
      </c>
      <c r="G44" s="111"/>
      <c r="I44" s="111" t="str">
        <f>+I12</f>
        <v>CURRENT BUDGET</v>
      </c>
      <c r="J44" s="111"/>
      <c r="L44" s="117" t="s">
        <v>9</v>
      </c>
      <c r="M44" s="117"/>
      <c r="N44" s="117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21"/>
      <c r="M47" s="121"/>
      <c r="N47" s="121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21"/>
      <c r="M50" s="121"/>
      <c r="N50" s="121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21"/>
      <c r="M54" s="121"/>
      <c r="N54" s="121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13012.72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104</v>
      </c>
      <c r="M57" s="68">
        <v>1.4999999999999999E-2</v>
      </c>
      <c r="N57" s="69">
        <f>+M57*M55</f>
        <v>195.1908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7804.53</v>
      </c>
      <c r="J58" s="76">
        <f>IFERROR(I58/$B$10,0)</f>
        <v>0.58706057129962197</v>
      </c>
      <c r="L58" s="70" t="s">
        <v>103</v>
      </c>
      <c r="M58" s="71">
        <v>1.4999999999999999E-2</v>
      </c>
      <c r="N58" s="72">
        <f>+M58*M55</f>
        <v>195.1908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5489.72</v>
      </c>
      <c r="J60" s="82">
        <f>IFERROR(I60/$B$10,0)</f>
        <v>0.41293942870037798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281.52999999999997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2025-04-10T19:17:17Z</dcterms:modified>
</cp:coreProperties>
</file>