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42 Doubletree Lawrenceburg, IN/01. Quotes/Job Cost/"/>
    </mc:Choice>
  </mc:AlternateContent>
  <xr:revisionPtr revIDLastSave="0" documentId="8_{8A001CF3-1488-4790-BA6B-452D7F80CC8F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2" i="1"/>
  <c r="F43" i="1" s="1"/>
  <c r="B6" i="1"/>
  <c r="C30" i="1"/>
  <c r="I30" i="1" s="1"/>
  <c r="C22" i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<sst xmlns="http://schemas.openxmlformats.org/spreadsheetml/2006/main" count="116" uniqueCount="107">
  <si>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</si>
  <si>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</si>
  <si>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</si>
  <si>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</si>
  <si>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</si>
  <si>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</si>
  <si>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</si>
  <si>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</si>
  <si>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</si>
  <si>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</si>
  <si>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</si>
  <si>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</si>
  <si>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</si>
  <si>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</si>
  <si>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</si>
  <si>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</si>
  <si>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</si>
  <si>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</si>
  <si>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</si>
  <si>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</si>
  <si>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</si>
  <si>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</si>
  <si>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</si>
  <si>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</si>
  <si>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</si>
  <si>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</si>
  <si>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</si>
  <si>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</si>
  <si>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</si>
  <si>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</si>
  <si>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</si>
  <si>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</si>
  <si>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</si>
  <si>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</si>
  <si>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</si>
  <si>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</si>
  <si>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</si>
  <si>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</si>
  <si>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</si>
  <si>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</si>
  <si>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</si>
  <si>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</si>
  <si>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</si>
  <si>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</si>
  <si>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</si>
  <si>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</si>
  <si>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</si>
  <si>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</si>
  <si>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</si>
  <si>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</si>
  <si>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</si>
  <si>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</si>
  <si>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</si>
  <si>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</si>
  <si>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</si>
  <si>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</si>
  <si>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</si>
  <si>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</si>
  <si>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</si>
  <si>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</si>
  <si>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</si>
  <si>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</si>
  <si>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</si>
  <si>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</si>
  <si>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</si>
  <si>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</si>
  <si>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</si>
  <si>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</si>
  <si>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</si>
  <si>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</si>
  <si>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</si>
  <si>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</si>
  <si>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</si>
  <si>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</si>
  <si>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</si>
  <si>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</si>
  <si>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</si>
  <si>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</si>
  <si>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</si>
  <si>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</si>
  <si>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</si>
  <si>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</si>
  <si>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</si>
  <si>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</si>
  <si>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</si>
  <si>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</si>
  <si>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</si>
  <si>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</si>
  <si>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</si>
  <si>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</si>
  <si>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</si>
  <si>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</si>
  <si>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</si>
  <si>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</si>
  <si>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</si>
  <si>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</si>
  <si>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</si>
  <si>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</si>
  <si>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</si>
  <si>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</si>
  <si>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</si>
  <si>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</si>
  <si>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</si>
  <si>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Doubletree - Lawrenceburg, IN</t>
  </si>
  <si>
    <t>25-142</t>
  </si>
  <si>
    <t>Solatech 455456</t>
  </si>
  <si>
    <t>28 Manual Duals &amp; 5 Motorized 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</si>
</sst>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>
        <v>1</v>
      </c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45695</v>
      </c>
      <c r="C3" s="109"/>
      <c r="D3" s="109"/>
      <c r="E3" s="109"/>
      <c r="F3" s="109"/>
      <c r="J3" s="90"/>
      <c r="K3" s="89"/>
      <c r="L3" s="89" t="s">
        <v>3</v>
      </c>
      <c r="M3" s="127">
        <v>45755</v>
      </c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f>16443.15+4992.16</f>
        <v>21435.31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21435.31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20*24+5*24</f>
        <v>600</v>
      </c>
      <c r="D22" s="22">
        <f t="shared" si="0"/>
        <v>0</v>
      </c>
      <c r="E22" s="23"/>
      <c r="F22" s="21">
        <f>8*24</f>
        <v>192</v>
      </c>
      <c r="G22" s="22">
        <f>IFERROR(F22/$B$10,0)</f>
        <v>8.9571832644361089E-3</v>
      </c>
      <c r="H22" s="23"/>
      <c r="I22" s="21">
        <f t="shared" si="3"/>
        <v>792</v>
      </c>
      <c r="J22" s="22">
        <f>IFERROR(I22/$B$10,0)</f>
        <v>3.6948380965798951E-2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13533.15-600</f>
        <v>12933.15</v>
      </c>
      <c r="D30" s="17">
        <f t="shared" si="0"/>
        <v>0</v>
      </c>
      <c r="E30" s="28"/>
      <c r="F30" s="32">
        <f>17569.31-792-12933.15</f>
        <v>3844.1600000000017</v>
      </c>
      <c r="G30" s="17">
        <f t="shared" si="1"/>
        <v>0.17933773759278507</v>
      </c>
      <c r="H30" s="28"/>
      <c r="I30" s="32">
        <f t="shared" si="3"/>
        <v>16777.310000000001</v>
      </c>
      <c r="J30" s="17">
        <f t="shared" si="8"/>
        <v>0.78269500184508645</v>
      </c>
      <c r="K30" s="28"/>
      <c r="L30" s="33" t="s">
        <v>105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13533.15</v>
      </c>
      <c r="D43" s="39">
        <f>SUM(D14:D42)</f>
        <v>0</v>
      </c>
      <c r="E43" s="40"/>
      <c r="F43" s="38">
        <f>SUM(F14:F42)</f>
        <v>4036.1600000000017</v>
      </c>
      <c r="G43" s="41">
        <f>SUM(G14:G42)</f>
        <v>0.18829492085722119</v>
      </c>
      <c r="I43" s="38">
        <f>SUM(I14:I42)</f>
        <v>17569.310000000001</v>
      </c>
      <c r="J43" s="41">
        <f>SUM(J14:J42)</f>
        <v>0.81964338281088545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21435.31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13533.15</v>
      </c>
      <c r="D59" s="70">
        <f>+C59/B10</f>
        <v>0.63134846195366423</v>
      </c>
      <c r="E59" s="42"/>
      <c r="F59" s="69">
        <f>+F43+F57</f>
        <v>4036.1600000000017</v>
      </c>
      <c r="G59" s="71">
        <f>IFERROR(F59/$B$10,0)</f>
        <v>0.18829492085722116</v>
      </c>
      <c r="I59" s="69">
        <f>+I43+I57</f>
        <v>17569.310000000001</v>
      </c>
      <c r="J59" s="71">
        <f>IFERROR(I59/$B$10,0)</f>
        <v>0.81964338281088545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7902.1600000000017</v>
      </c>
      <c r="D61" s="75">
        <f>+C61/B10</f>
        <v>0.36865153804633577</v>
      </c>
      <c r="E61" s="76"/>
      <c r="F61" s="74">
        <f>IF(F59&gt;0,+B10-F59,0)</f>
        <v>17399.150000000001</v>
      </c>
      <c r="G61" s="77">
        <f>IFERROR(F61/$B$10,0)</f>
        <v>0.8117050791427789</v>
      </c>
      <c r="H61" s="31"/>
      <c r="I61" s="74">
        <f>IF(I59&gt;0,+B10-I59,0)</f>
        <v>3866</v>
      </c>
      <c r="J61" s="77">
        <f>IFERROR(I61/$B$10,0)</f>
        <v>0.18035661718911458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B821063F-3AE9-4F6C-BD03-AB9C64201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2025-02-07T12:19:52Z</cp:lastPrinted>
  <dcterms:created xsi:type="dcterms:W3CDTF">2023-03-21T14:07:27Z</dcterms:created>
  <dcterms:modified xsi:type="dcterms:W3CDTF">2025-04-08T09:49:12Z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