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17 Kimpton Midtown ATL Track Room 822/01. Quotes/Job Cost/"/>
    </mc:Choice>
  </mc:AlternateContent>
  <xr:revisionPtr revIDLastSave="0" documentId="8_{0D2CEFDC-4B63-4427-9698-114AD60B4B82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<sst xmlns="http://schemas.openxmlformats.org/spreadsheetml/2006/main" count="115" uniqueCount="106">
  <si>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</si>
  <si>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</si>
  <si>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</si>
  <si>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</si>
  <si>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</si>
  <si>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</si>
  <si>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</si>
  <si>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</si>
  <si>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</si>
  <si>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</si>
  <si>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</si>
  <si>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</si>
  <si>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</si>
  <si>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</si>
  <si>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</si>
  <si>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</si>
  <si>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</si>
  <si>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</si>
  <si>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</si>
  <si>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</si>
  <si>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</si>
  <si>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</si>
  <si>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</si>
  <si>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</si>
  <si>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</si>
  <si>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</si>
  <si>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</si>
  <si>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</si>
  <si>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</si>
  <si>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</si>
  <si>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</si>
  <si>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</si>
  <si>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</si>
  <si>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</si>
  <si>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</si>
  <si>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</si>
  <si>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</si>
  <si>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</si>
  <si>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</si>
  <si>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</si>
  <si>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</si>
  <si>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</si>
  <si>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</si>
  <si>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</si>
  <si>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</si>
  <si>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</si>
  <si>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</si>
  <si>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</si>
  <si>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</si>
  <si>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</si>
  <si>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</si>
  <si>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</si>
  <si>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</si>
  <si>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</si>
  <si>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</si>
  <si>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</si>
  <si>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</si>
  <si>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</si>
  <si>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</si>
  <si>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</si>
  <si>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</si>
  <si>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</si>
  <si>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</si>
  <si>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</si>
  <si>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</si>
  <si>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</si>
  <si>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</si>
  <si>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</si>
  <si>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</si>
  <si>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</si>
  <si>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</si>
  <si>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</si>
  <si>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</si>
  <si>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</si>
  <si>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</si>
  <si>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</si>
  <si>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</si>
  <si>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</si>
  <si>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</si>
  <si>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</si>
  <si>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</si>
  <si>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</si>
  <si>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</si>
  <si>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</si>
  <si>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</si>
  <si>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</si>
  <si>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</si>
  <si>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</si>
  <si>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</si>
  <si>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</si>
  <si>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</si>
  <si>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</si>
  <si>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</si>
  <si>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</si>
  <si>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</si>
  <si>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</si>
  <si>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</si>
  <si>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</si>
  <si>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</si>
  <si>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</si>
  <si>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</si>
  <si>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</si>
  <si>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</si>
  <si>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Kimpton Midtown Unit 822</t>
  </si>
  <si>
    <t>25-317</t>
  </si>
  <si>
    <t>CTM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</si>
</sst>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45754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148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148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f>29+45</f>
        <v>74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74</v>
      </c>
      <c r="J23" s="12">
        <f t="shared" ref="J23:J25" si="4">IFERROR(I23/$B$10,0)</f>
        <v>0.5</v>
      </c>
      <c r="K23" s="28"/>
      <c r="L23" s="119" t="s">
        <v>105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74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74</v>
      </c>
      <c r="J43" s="41">
        <f>SUM(J14:J42)</f>
        <v>0.5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148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74</v>
      </c>
      <c r="D59" s="70">
        <f>+C59/B10</f>
        <v>0.5</v>
      </c>
      <c r="E59" s="42"/>
      <c r="F59" s="69">
        <f>+F43+F57</f>
        <v>0</v>
      </c>
      <c r="G59" s="71">
        <f>IFERROR(F59/$B$10,0)</f>
        <v>0</v>
      </c>
      <c r="I59" s="69">
        <f>+I43+I57</f>
        <v>74</v>
      </c>
      <c r="J59" s="71">
        <f>IFERROR(I59/$B$10,0)</f>
        <v>0.5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74</v>
      </c>
      <c r="D61" s="75">
        <f>+C61/B10</f>
        <v>0.5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74</v>
      </c>
      <c r="J61" s="77">
        <f>IFERROR(I61/$B$10,0)</f>
        <v>0.5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E2D28A-A0B3-4BC7-9845-7334125D5464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2025-04-07T13:07:40Z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