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13BB8D40-6554-4DF0-90F1-DA3A95175BFD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8" i="1"/>
  <c r="I37" i="1"/>
  <c r="I36" i="1"/>
  <c r="I35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<sst xmlns="http://schemas.openxmlformats.org/spreadsheetml/2006/main" count="113" uniqueCount="104">
  <si>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</si>
  <si>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</si>
  <si>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</si>
  <si>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</si>
  <si>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</si>
  <si>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</si>
  <si>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</si>
  <si>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</si>
  <si>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</si>
  <si>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</si>
  <si>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</si>
  <si>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</si>
  <si>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</si>
  <si>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</si>
  <si>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</si>
  <si>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</si>
  <si>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</si>
  <si>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</si>
  <si>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</si>
  <si>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</si>
  <si>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</si>
  <si>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</si>
  <si>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</si>
  <si>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</si>
  <si>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</si>
  <si>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</si>
  <si>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</si>
  <si>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</si>
  <si>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</si>
  <si>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</si>
  <si>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</si>
  <si>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</si>
  <si>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</si>
  <si>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</si>
  <si>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</si>
  <si>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</si>
  <si>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</si>
  <si>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</si>
  <si>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</si>
  <si>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</si>
  <si>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</si>
  <si>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</si>
  <si>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</si>
  <si>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</si>
  <si>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</si>
  <si>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</si>
  <si>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</si>
  <si>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</si>
  <si>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</si>
  <si>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</si>
  <si>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</si>
  <si>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</si>
  <si>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</si>
  <si>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</si>
  <si>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</si>
  <si>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</si>
  <si>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</si>
  <si>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</si>
  <si>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</si>
  <si>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</si>
  <si>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</si>
  <si>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</si>
  <si>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</si>
  <si>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</si>
  <si>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</si>
  <si>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</si>
  <si>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</si>
  <si>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</si>
  <si>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</si>
  <si>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</si>
  <si>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</si>
  <si>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</si>
  <si>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</si>
  <si>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</si>
  <si>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</si>
  <si>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</si>
  <si>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</si>
  <si>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</si>
  <si>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</si>
  <si>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</si>
  <si>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</si>
  <si>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</si>
  <si>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</si>
  <si>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</si>
  <si>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</si>
  <si>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</si>
  <si>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</si>
  <si>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</si>
  <si>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</si>
  <si>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</si>
  <si>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</si>
  <si>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</si>
  <si>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</si>
  <si>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</si>
  <si>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</si>
  <si>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</si>
  <si>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</si>
  <si>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</si>
  <si>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</si>
  <si>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</si>
  <si>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</si>
  <si>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P910 HTTYD Coverlet </t>
  </si>
  <si>
    <t>25-113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</si>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</sst>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Normal="100" zoomScaleSheetLayoutView="100" workbookViewId="0">
      <selection activeCell="M49" sqref="M49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21" t="s">
        <v>101</v>
      </c>
      <c r="C2" s="121"/>
      <c r="D2" s="121"/>
      <c r="E2" s="121"/>
      <c r="F2" s="121"/>
      <c r="J2" s="97"/>
      <c r="K2" s="96"/>
      <c r="L2" s="96" t="s">
        <v>1</v>
      </c>
      <c r="M2" s="125"/>
      <c r="N2" s="126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22">
        <v>45686</v>
      </c>
      <c r="C3" s="121"/>
      <c r="D3" s="121"/>
      <c r="E3" s="121"/>
      <c r="F3" s="121"/>
      <c r="J3" s="97"/>
      <c r="K3" s="96"/>
      <c r="L3" s="96" t="s">
        <v>3</v>
      </c>
      <c r="M3" s="125"/>
      <c r="N3" s="126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21" t="s">
        <v>102</v>
      </c>
      <c r="C4" s="121"/>
      <c r="D4" s="121"/>
      <c r="E4" s="121"/>
      <c r="F4" s="12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1288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1288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24" t="s">
        <v>96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29" s="105" customFormat="1" ht="21.75" customHeight="1" x14ac:dyDescent="0.25">
      <c r="A12" s="104" t="s">
        <v>8</v>
      </c>
      <c r="B12" s="123" t="s">
        <v>60</v>
      </c>
      <c r="C12" s="123"/>
      <c r="D12" s="123"/>
      <c r="F12" s="120" t="s">
        <v>61</v>
      </c>
      <c r="G12" s="120"/>
      <c r="I12" s="120" t="s">
        <v>62</v>
      </c>
      <c r="J12" s="120"/>
      <c r="L12" s="120" t="s">
        <v>9</v>
      </c>
      <c r="M12" s="120"/>
      <c r="N12" s="120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27"/>
      <c r="B13" s="127"/>
      <c r="C13" s="127"/>
      <c r="D13" s="127"/>
      <c r="F13" s="128"/>
      <c r="G13" s="128"/>
      <c r="I13" s="128"/>
      <c r="J13" s="128"/>
      <c r="L13" s="127"/>
      <c r="M13" s="127"/>
      <c r="N13" s="127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5"/>
      <c r="M14" s="115"/>
      <c r="N14" s="11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16"/>
      <c r="M15" s="116"/>
      <c r="N15" s="1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16"/>
      <c r="M17" s="116"/>
      <c r="N17" s="11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16"/>
      <c r="M19" s="116"/>
      <c r="N19" s="11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16"/>
      <c r="M21" s="116"/>
      <c r="N21" s="11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7"/>
      <c r="M23" s="117"/>
      <c r="N23" s="117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v>840</v>
      </c>
      <c r="J34" s="17">
        <f t="shared" si="8"/>
        <v>0.65217391304347827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840</v>
      </c>
      <c r="J42" s="46">
        <f>SUM(J14:J41)</f>
        <v>0.65217391304347827</v>
      </c>
      <c r="L42" s="118"/>
      <c r="M42" s="118"/>
      <c r="N42" s="118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31"/>
      <c r="B43" s="131"/>
      <c r="C43" s="131"/>
      <c r="D43" s="131"/>
      <c r="F43" s="130"/>
      <c r="G43" s="130"/>
      <c r="I43" s="130"/>
      <c r="J43" s="130"/>
      <c r="L43" s="119"/>
      <c r="M43" s="119"/>
      <c r="N43" s="119"/>
    </row>
    <row r="44" spans="1:29" s="105" customFormat="1" ht="23.25" customHeight="1" x14ac:dyDescent="0.25">
      <c r="A44" s="104" t="s">
        <v>47</v>
      </c>
      <c r="B44" s="129" t="str">
        <f>+B12</f>
        <v>ORIGINAL BUDGET</v>
      </c>
      <c r="C44" s="129"/>
      <c r="D44" s="129"/>
      <c r="E44" s="107"/>
      <c r="F44" s="129" t="str">
        <f>+F12</f>
        <v>REVISIONS</v>
      </c>
      <c r="G44" s="129"/>
      <c r="I44" s="129" t="str">
        <f>+I12</f>
        <v>CURRENT BUDGET</v>
      </c>
      <c r="J44" s="129"/>
      <c r="L44" s="120" t="s">
        <v>9</v>
      </c>
      <c r="M44" s="120"/>
      <c r="N44" s="120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27"/>
      <c r="B45" s="127"/>
      <c r="C45" s="127"/>
      <c r="D45" s="127"/>
      <c r="F45" s="127"/>
      <c r="G45" s="127"/>
      <c r="I45" s="127"/>
      <c r="J45" s="127"/>
      <c r="L45" s="127"/>
      <c r="M45" s="127"/>
      <c r="N45" s="127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09"/>
      <c r="M47" s="109"/>
      <c r="N47" s="10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09"/>
      <c r="M50" s="109"/>
      <c r="N50" s="10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09"/>
      <c r="M54" s="109"/>
      <c r="N54" s="10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10">
        <f>+B6-M61-M62</f>
        <v>1288</v>
      </c>
      <c r="N55" s="111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38.64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840</v>
      </c>
      <c r="J58" s="76">
        <f>IFERROR(I58/$B$10,0)</f>
        <v>0.65217391304347827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448</v>
      </c>
      <c r="J60" s="82">
        <f>IFERROR(I60/$B$10,0)</f>
        <v>0.34782608695652173</v>
      </c>
      <c r="L60" s="112" t="s">
        <v>68</v>
      </c>
      <c r="M60" s="112"/>
      <c r="N60" s="112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13">
        <f>+I25+I39</f>
        <v>0</v>
      </c>
      <c r="N61" s="114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13">
        <f>+I26+I40</f>
        <v>0</v>
      </c>
      <c r="N62" s="114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L54:N54"/>
    <mergeCell ref="M55:N55"/>
    <mergeCell ref="L60:N60"/>
    <mergeCell ref="M61:N61"/>
    <mergeCell ref="M62:N62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2025-02-04T18:55:41Z</dcterms:modified>
</cp:coreProperties>
</file>