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40 Innsbruck Aspen MR/01. Quotes/Proposals/"/>
    </mc:Choice>
  </mc:AlternateContent>
  <xr:revisionPtr revIDLastSave="6" documentId="8_{D3C0B8D3-9478-4E16-BBF6-1097AA967B17}" xr6:coauthVersionLast="47" xr6:coauthVersionMax="47" xr10:uidLastSave="{86FBCD13-8A40-40E5-97B2-91B2A161492E}"/>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Quote!$A$1:$K$68</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2" l="1"/>
  <c r="M21" i="2"/>
  <c r="M18" i="2"/>
  <c r="M17" i="2"/>
  <c r="N22" i="2" l="1"/>
  <c r="O31" i="2"/>
  <c r="K31" i="2"/>
  <c r="O30" i="2"/>
  <c r="O29" i="2"/>
  <c r="M30" i="2"/>
  <c r="M29" i="2"/>
  <c r="M28" i="2"/>
  <c r="N28" i="2" s="1"/>
  <c r="K28" i="2"/>
  <c r="N21" i="2"/>
  <c r="N18" i="2"/>
  <c r="N17" i="2"/>
  <c r="M16" i="2"/>
  <c r="N16" i="2" s="1"/>
  <c r="I19" i="2" l="1"/>
  <c r="K26" i="2" l="1"/>
  <c r="K25" i="2"/>
  <c r="I25" i="2"/>
  <c r="K22" i="2"/>
  <c r="K24" i="2"/>
  <c r="K23" i="2"/>
  <c r="I23" i="2"/>
  <c r="K21" i="2"/>
  <c r="K18" i="2"/>
  <c r="K17" i="2"/>
  <c r="K30" i="2"/>
  <c r="K29" i="2"/>
  <c r="K27" i="2"/>
  <c r="K20" i="2"/>
  <c r="K19" i="2"/>
  <c r="K16" i="2"/>
  <c r="K33" i="2" l="1"/>
</calcChain>
</file>

<file path=xl/sharedStrings.xml><?xml version="1.0" encoding="utf-8"?>
<sst xmlns="http://schemas.openxmlformats.org/spreadsheetml/2006/main" count="204" uniqueCount="174">
  <si>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</si>
  <si>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</si>
  <si>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</si>
  <si>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</si>
  <si>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</si>
  <si>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</si>
  <si>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</si>
  <si>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</si>
  <si>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</si>
  <si>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</si>
  <si>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</si>
  <si>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</si>
  <si>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</si>
  <si>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</si>
  <si>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</si>
  <si>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</si>
  <si>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</si>
  <si>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</si>
  <si>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</si>
  <si>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</si>
  <si>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</si>
  <si>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</si>
  <si>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</si>
  <si>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</si>
  <si>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</si>
  <si>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</si>
  <si>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</si>
  <si>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</si>
  <si>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</si>
  <si>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</si>
  <si>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</si>
  <si>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</si>
  <si>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</si>
  <si>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</si>
  <si>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</si>
  <si>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</si>
  <si>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</si>
  <si>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</si>
  <si>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</si>
  <si>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</si>
  <si>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</si>
  <si>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</si>
  <si>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</si>
  <si>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</si>
  <si>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</si>
  <si>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</si>
  <si>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</si>
  <si>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</si>
  <si>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</si>
  <si>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</si>
  <si>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</si>
  <si>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</si>
  <si>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</si>
  <si>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</si>
  <si>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</si>
  <si>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</si>
  <si>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</si>
  <si>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</si>
  <si>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</si>
  <si>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</si>
  <si>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</si>
  <si>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</si>
  <si>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</si>
  <si>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</si>
  <si>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</si>
  <si>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</si>
  <si>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</si>
  <si>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</si>
  <si>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</si>
  <si>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</si>
  <si>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</si>
  <si>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</si>
  <si>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</si>
  <si>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</si>
  <si>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</si>
  <si>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</si>
  <si>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</si>
  <si>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</si>
  <si>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</si>
  <si>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</si>
  <si>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</si>
  <si>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</si>
  <si>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</si>
  <si>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</si>
  <si>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</si>
  <si>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</si>
  <si>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</si>
  <si>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</si>
  <si>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</si>
  <si>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</si>
  <si>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</si>
  <si>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</si>
  <si>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</si>
  <si>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</si>
  <si>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</si>
  <si>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</si>
  <si>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</si>
  <si>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</si>
  <si>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</si>
  <si>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</si>
  <si>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</si>
  <si>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</si>
  <si>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</si>
  <si>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</si>
  <si>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</si>
  <si>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</si>
  <si>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</si>
  <si>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</si>
  <si>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</si>
  <si>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</si>
  <si>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</si>
  <si>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</si>
  <si>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</si>
  <si>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</si>
  <si>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</si>
  <si>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</si>
  <si>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</si>
  <si>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</si>
  <si>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</si>
  <si>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</si>
  <si>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</si>
  <si>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</si>
  <si>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</si>
  <si>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</si>
  <si>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</si>
  <si>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</si>
  <si>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</si>
  <si>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</si>
  <si>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</si>
  <si>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</si>
  <si>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</si>
  <si>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</si>
  <si>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</si>
  <si>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</si>
  <si>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</si>
  <si>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</si>
  <si>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</si>
  <si>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</si>
  <si>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</si>
  <si>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</si>
  <si>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</si>
  <si>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25-040</t>
  </si>
  <si>
    <t>Innsbruck Aspen Model Room</t>
  </si>
  <si>
    <t>Aspen, CO</t>
  </si>
  <si>
    <t>Megan Badarni</t>
  </si>
  <si>
    <t>megan@beyerbrown.com</t>
  </si>
  <si>
    <t>Beyer Brown</t>
  </si>
  <si>
    <t>WT-100</t>
  </si>
  <si>
    <t xml:space="preserve">Color:  Mahogany </t>
  </si>
  <si>
    <t>Entry 100</t>
  </si>
  <si>
    <t>WT-300</t>
  </si>
  <si>
    <t>LR 300</t>
  </si>
  <si>
    <t>WT-400</t>
  </si>
  <si>
    <t>MB 400</t>
  </si>
  <si>
    <t>WT-401</t>
  </si>
  <si>
    <t>Color:  Black
Finial:  End Cap</t>
  </si>
  <si>
    <t>WT-600</t>
  </si>
  <si>
    <t>WT-601</t>
  </si>
  <si>
    <t xml:space="preserve">COM:  Fabricut Patrick Gravel                                              55" Goods, 9.5"H x 10.50"V Repeat </t>
  </si>
  <si>
    <t>Installation Fee</t>
  </si>
  <si>
    <t>Custom Caco 2" Faux Wood Blinds, Standard Options and Cordless Controls</t>
  </si>
  <si>
    <t>Time</t>
  </si>
  <si>
    <t>PD</t>
  </si>
  <si>
    <t>Mileage</t>
  </si>
  <si>
    <t>Budgeting trips for Ken Palmquist</t>
  </si>
  <si>
    <t>Custom RWP Modern Metals Single Traverse Hardware, Wall Mount, 36" Clear Acrylic Baton Draw</t>
  </si>
  <si>
    <t>Freight Estimate</t>
  </si>
  <si>
    <t>***REV1:  Added freight estimate.</t>
  </si>
  <si>
    <t>GB 600 East</t>
  </si>
  <si>
    <t>GB 600 West</t>
  </si>
  <si>
    <t>***REV2: Updated Sizes</t>
  </si>
  <si>
    <t>REV3</t>
  </si>
  <si>
    <r>
      <t xml:space="preserve">Custom </t>
    </r>
    <r>
      <rPr>
        <sz val="10"/>
        <color rgb="FFFF0000"/>
        <rFont val="Arial"/>
        <family val="2"/>
      </rPr>
      <t xml:space="preserve">100% </t>
    </r>
    <r>
      <rPr>
        <sz val="10"/>
        <rFont val="Arial"/>
        <family val="2"/>
      </rPr>
      <t>Ripplefold Drapery, 3 Pass BO Lining, Stnd Hems, Center Draw</t>
    </r>
  </si>
  <si>
    <t>***REV3: Revised fullness.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</si>
</sst>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6"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sz val="9"/>
      <color indexed="10"/>
      <name val="Arial"/>
      <family val="2"/>
    </font>
    <font>
      <b/>
      <sz val="12"/>
      <color rgb="FFFF000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1">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44" fontId="5" fillId="0" borderId="0" xfId="0" applyNumberFormat="1" applyFont="1"/>
    <xf numFmtId="44" fontId="33" fillId="0" borderId="0" xfId="0" applyNumberFormat="1" applyFont="1"/>
    <xf numFmtId="44" fontId="4" fillId="4" borderId="0" xfId="1" applyFont="1" applyFill="1"/>
    <xf numFmtId="44" fontId="4" fillId="0" borderId="0" xfId="1" applyFont="1" applyFill="1"/>
    <xf numFmtId="0" fontId="1" fillId="0" borderId="16" xfId="0" applyFont="1" applyBorder="1" applyAlignment="1">
      <alignment horizontal="center" wrapText="1"/>
    </xf>
    <xf numFmtId="0" fontId="1" fillId="0" borderId="3" xfId="0" applyFont="1" applyBorder="1" applyAlignment="1">
      <alignment horizontal="center" wrapText="1"/>
    </xf>
    <xf numFmtId="0" fontId="1" fillId="0" borderId="17" xfId="0" applyFont="1" applyBorder="1" applyAlignment="1">
      <alignment horizontal="center"/>
    </xf>
    <xf numFmtId="0" fontId="1" fillId="0" borderId="17" xfId="0" applyFont="1" applyBorder="1" applyAlignment="1">
      <alignment horizontal="center" wrapText="1"/>
    </xf>
    <xf numFmtId="164" fontId="1" fillId="0" borderId="17" xfId="1" applyNumberFormat="1" applyFont="1" applyFill="1" applyBorder="1" applyAlignment="1">
      <alignment horizontal="center"/>
    </xf>
    <xf numFmtId="0" fontId="31" fillId="0" borderId="17" xfId="0" applyFont="1" applyBorder="1" applyAlignment="1">
      <alignment horizontal="center" wrapText="1"/>
    </xf>
    <xf numFmtId="0" fontId="1" fillId="0" borderId="3" xfId="0" applyFont="1" applyBorder="1" applyAlignment="1">
      <alignment horizontal="center"/>
    </xf>
    <xf numFmtId="0" fontId="31" fillId="0" borderId="3" xfId="0" applyFont="1" applyBorder="1" applyAlignment="1">
      <alignment horizontal="center" wrapText="1"/>
    </xf>
    <xf numFmtId="164" fontId="1" fillId="0" borderId="3" xfId="1" applyNumberFormat="1" applyFont="1" applyFill="1" applyBorder="1" applyAlignment="1">
      <alignment horizontal="center"/>
    </xf>
    <xf numFmtId="44" fontId="4" fillId="0" borderId="0" xfId="1" applyFont="1"/>
    <xf numFmtId="0" fontId="34" fillId="0" borderId="0" xfId="0" applyFont="1" applyAlignment="1">
      <alignment horizontal="center"/>
    </xf>
    <xf numFmtId="44" fontId="35" fillId="0" borderId="0" xfId="1" applyFont="1" applyFill="1"/>
    <xf numFmtId="164" fontId="1" fillId="0" borderId="10" xfId="1" applyNumberFormat="1" applyFont="1" applyFill="1" applyBorder="1" applyAlignment="1">
      <alignment horizontal="center"/>
    </xf>
    <xf numFmtId="164" fontId="1" fillId="3" borderId="1" xfId="1" applyNumberFormat="1" applyFont="1" applyFill="1" applyBorder="1"/>
    <xf numFmtId="164" fontId="1" fillId="3" borderId="2" xfId="1" applyNumberFormat="1" applyFont="1" applyFill="1" applyBorder="1"/>
    <xf numFmtId="164" fontId="1" fillId="3" borderId="10" xfId="1" applyNumberFormat="1" applyFont="1" applyFill="1" applyBorder="1"/>
    <xf numFmtId="164" fontId="1" fillId="3" borderId="17" xfId="1" applyNumberFormat="1" applyFont="1" applyFill="1" applyBorder="1"/>
    <xf numFmtId="0" fontId="8" fillId="0" borderId="1" xfId="0" applyFont="1" applyBorder="1" applyAlignment="1">
      <alignment horizontal="center"/>
    </xf>
    <xf numFmtId="0" fontId="8" fillId="0" borderId="2"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44" fontId="5" fillId="4" borderId="0" xfId="1" applyFont="1" applyFill="1"/>
    <xf numFmtId="44" fontId="28" fillId="4" borderId="0" xfId="1" applyFont="1" applyFill="1"/>
    <xf numFmtId="164" fontId="8" fillId="3" borderId="6" xfId="1" applyNumberFormat="1" applyFont="1" applyFill="1" applyBorder="1"/>
    <xf numFmtId="165" fontId="2" fillId="0" borderId="12" xfId="0" applyNumberFormat="1" applyFont="1" applyBorder="1" applyAlignment="1">
      <alignment horizontal="left" wrapText="1"/>
    </xf>
    <xf numFmtId="0" fontId="0" fillId="0" borderId="12"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3" xfId="0" applyFont="1" applyBorder="1" applyAlignment="1">
      <alignment horizontal="center"/>
    </xf>
    <xf numFmtId="0" fontId="0" fillId="0" borderId="3" xfId="0"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1" fillId="0" borderId="21" xfId="0" applyFont="1" applyBorder="1" applyAlignment="1">
      <alignment horizontal="center"/>
    </xf>
    <xf numFmtId="0" fontId="0" fillId="0" borderId="0" xfId="0" applyAlignment="1">
      <alignment horizontal="center"/>
    </xf>
    <xf numFmtId="0" fontId="0" fillId="0" borderId="22" xfId="0" applyBorder="1" applyAlignment="1">
      <alignment horizontal="center"/>
    </xf>
    <xf numFmtId="0" fontId="1" fillId="0" borderId="18"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164" fontId="1" fillId="3" borderId="3"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40"/>
  <sheetViews>
    <sheetView tabSelected="1" topLeftCell="A19" zoomScaleNormal="100" zoomScaleSheetLayoutView="70" workbookViewId="0">
      <selection activeCell="K28" activeCellId="1" sqref="K30 K28"/>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4" width="10" bestFit="1" customWidth="1"/>
    <col min="19" max="20" width="12.7109375" customWidth="1"/>
  </cols>
  <sheetData>
    <row r="1" spans="1:14" ht="20.100000000000001" customHeight="1" x14ac:dyDescent="0.3">
      <c r="A1" s="12" t="s">
        <v>137</v>
      </c>
      <c r="B1" s="117">
        <v>45687</v>
      </c>
      <c r="C1" s="118"/>
      <c r="D1" s="118"/>
      <c r="E1" s="118"/>
      <c r="F1" s="53" t="s">
        <v>43</v>
      </c>
      <c r="G1" s="70" t="s">
        <v>141</v>
      </c>
      <c r="H1"/>
    </row>
    <row r="2" spans="1:14" ht="20.100000000000001" customHeight="1" x14ac:dyDescent="0.3">
      <c r="A2" s="10" t="s">
        <v>46</v>
      </c>
      <c r="B2" s="12"/>
      <c r="C2" s="12"/>
      <c r="D2" s="11"/>
      <c r="E2" s="11"/>
      <c r="F2" s="53"/>
      <c r="G2" s="71"/>
      <c r="H2" s="11"/>
    </row>
    <row r="3" spans="1:14" s="21" customFormat="1" ht="20.100000000000001" customHeight="1" x14ac:dyDescent="0.3">
      <c r="A3" s="10" t="s">
        <v>22</v>
      </c>
      <c r="B3" s="11"/>
      <c r="C3" s="10"/>
      <c r="D3" s="11"/>
      <c r="E3" s="53"/>
      <c r="F3" s="53" t="s">
        <v>2</v>
      </c>
      <c r="G3" s="70" t="s">
        <v>142</v>
      </c>
      <c r="H3" s="19"/>
      <c r="I3" s="20"/>
      <c r="J3" s="20"/>
    </row>
    <row r="4" spans="1:14" s="21" customFormat="1" ht="20.100000000000001" customHeight="1" x14ac:dyDescent="0.3">
      <c r="A4" s="10" t="s">
        <v>23</v>
      </c>
      <c r="B4" s="11"/>
      <c r="C4" s="11"/>
      <c r="D4" s="11"/>
      <c r="E4" s="56"/>
      <c r="F4" s="56"/>
      <c r="G4" s="70" t="s">
        <v>143</v>
      </c>
      <c r="H4" s="19"/>
      <c r="I4" s="20"/>
      <c r="J4" s="20"/>
    </row>
    <row r="5" spans="1:14" s="21" customFormat="1" ht="10.15" customHeight="1" x14ac:dyDescent="0.3">
      <c r="A5" s="10"/>
      <c r="B5" s="11"/>
      <c r="C5" s="11"/>
      <c r="D5" s="11"/>
      <c r="E5" s="56"/>
      <c r="H5" s="19"/>
      <c r="I5" s="20"/>
      <c r="J5" s="20"/>
    </row>
    <row r="6" spans="1:14" s="21" customFormat="1" ht="20.100000000000001" customHeight="1" x14ac:dyDescent="0.3">
      <c r="B6" s="20"/>
      <c r="C6" s="20"/>
      <c r="D6" s="20"/>
      <c r="E6" s="20"/>
      <c r="F6" s="53" t="s">
        <v>116</v>
      </c>
      <c r="G6" s="70" t="s">
        <v>146</v>
      </c>
      <c r="H6" s="19"/>
      <c r="I6" s="20"/>
      <c r="J6" s="20"/>
    </row>
    <row r="7" spans="1:14" s="21" customFormat="1" ht="20.100000000000001" customHeight="1" x14ac:dyDescent="0.3">
      <c r="A7" s="20"/>
      <c r="B7" s="20"/>
      <c r="C7" s="20"/>
      <c r="D7" s="20"/>
      <c r="E7" s="53"/>
      <c r="F7" s="53" t="s">
        <v>42</v>
      </c>
      <c r="G7" s="72" t="s">
        <v>144</v>
      </c>
      <c r="H7" s="20"/>
      <c r="I7" s="20"/>
      <c r="J7" s="20"/>
    </row>
    <row r="8" spans="1:14" ht="20.100000000000001" customHeight="1" x14ac:dyDescent="0.3">
      <c r="A8" s="10"/>
      <c r="D8" s="13"/>
      <c r="E8" s="53"/>
      <c r="F8" s="53"/>
      <c r="G8" s="73" t="s">
        <v>145</v>
      </c>
      <c r="H8" s="1"/>
    </row>
    <row r="9" spans="1:14" ht="10.15" customHeight="1" x14ac:dyDescent="0.25">
      <c r="A9" s="10"/>
      <c r="D9" s="13"/>
      <c r="E9" s="13"/>
      <c r="F9" s="69"/>
      <c r="G9" s="72"/>
      <c r="H9" s="1"/>
    </row>
    <row r="10" spans="1:14" s="21" customFormat="1" ht="20.100000000000001" customHeight="1" x14ac:dyDescent="0.3">
      <c r="A10" s="20"/>
      <c r="B10" s="20"/>
      <c r="C10" s="20"/>
      <c r="D10" s="20"/>
      <c r="E10" s="53"/>
      <c r="F10" s="53" t="s">
        <v>13</v>
      </c>
      <c r="G10" s="72" t="s">
        <v>28</v>
      </c>
      <c r="H10" s="20"/>
      <c r="I10" s="20"/>
      <c r="J10" s="20"/>
    </row>
    <row r="11" spans="1:14" ht="20.100000000000001" customHeight="1" x14ac:dyDescent="0.25">
      <c r="A11" s="10"/>
      <c r="D11" s="13"/>
      <c r="E11" s="53"/>
      <c r="F11"/>
      <c r="G11" s="72" t="s">
        <v>29</v>
      </c>
      <c r="H11" s="119" t="s">
        <v>117</v>
      </c>
      <c r="I11" s="119"/>
      <c r="M11" s="74" t="s">
        <v>118</v>
      </c>
    </row>
    <row r="12" spans="1:14" ht="20.100000000000001" customHeight="1" x14ac:dyDescent="0.3">
      <c r="A12" s="10"/>
      <c r="D12" s="103" t="s">
        <v>171</v>
      </c>
      <c r="E12" s="53"/>
      <c r="F12"/>
      <c r="G12" s="73" t="s">
        <v>30</v>
      </c>
      <c r="H12" s="120">
        <v>81611</v>
      </c>
      <c r="I12" s="120"/>
    </row>
    <row r="13" spans="1:14" ht="15" customHeight="1" x14ac:dyDescent="0.35">
      <c r="A13" s="14"/>
      <c r="B13" s="14"/>
      <c r="C13" s="14"/>
      <c r="D13" s="11"/>
      <c r="E13" s="11"/>
      <c r="F13" s="20"/>
      <c r="G13" s="33"/>
      <c r="M13" s="65" t="s">
        <v>1</v>
      </c>
      <c r="N13" s="15" t="s">
        <v>35</v>
      </c>
    </row>
    <row r="14" spans="1:14" s="16" customFormat="1" ht="14.45" customHeight="1" x14ac:dyDescent="0.2">
      <c r="A14" s="26"/>
      <c r="B14" s="26"/>
      <c r="C14" s="54"/>
      <c r="D14" s="121" t="s">
        <v>44</v>
      </c>
      <c r="E14" s="122"/>
      <c r="F14" s="55"/>
      <c r="G14" s="26" t="s">
        <v>14</v>
      </c>
      <c r="H14" s="26" t="s">
        <v>15</v>
      </c>
      <c r="I14" s="26" t="s">
        <v>16</v>
      </c>
      <c r="J14" s="27" t="s">
        <v>17</v>
      </c>
      <c r="K14" s="27" t="s">
        <v>17</v>
      </c>
      <c r="L14" s="15"/>
      <c r="M14" s="15" t="s">
        <v>32</v>
      </c>
      <c r="N14" s="15" t="s">
        <v>34</v>
      </c>
    </row>
    <row r="15" spans="1:14" s="16" customFormat="1" ht="24.95" customHeight="1" thickBot="1" x14ac:dyDescent="0.25">
      <c r="A15" s="28" t="s">
        <v>0</v>
      </c>
      <c r="B15" s="28" t="s">
        <v>3</v>
      </c>
      <c r="C15" s="28" t="s">
        <v>36</v>
      </c>
      <c r="D15" s="68" t="s">
        <v>114</v>
      </c>
      <c r="E15" s="68" t="s">
        <v>115</v>
      </c>
      <c r="F15" s="29" t="s">
        <v>1</v>
      </c>
      <c r="G15" s="28" t="s">
        <v>18</v>
      </c>
      <c r="H15" s="28" t="s">
        <v>16</v>
      </c>
      <c r="I15" s="28" t="s">
        <v>19</v>
      </c>
      <c r="J15" s="28" t="s">
        <v>20</v>
      </c>
      <c r="K15" s="28" t="s">
        <v>19</v>
      </c>
      <c r="L15" s="15"/>
      <c r="M15" s="15" t="s">
        <v>33</v>
      </c>
      <c r="N15" s="48">
        <v>0.5</v>
      </c>
    </row>
    <row r="16" spans="1:14" s="8" customFormat="1" ht="40.15" customHeight="1" thickTop="1" x14ac:dyDescent="0.2">
      <c r="A16" s="110">
        <v>1</v>
      </c>
      <c r="B16" s="80" t="s">
        <v>149</v>
      </c>
      <c r="C16" s="79" t="s">
        <v>147</v>
      </c>
      <c r="D16" s="79">
        <v>29</v>
      </c>
      <c r="E16" s="79">
        <v>80</v>
      </c>
      <c r="F16" s="93" t="s">
        <v>160</v>
      </c>
      <c r="G16" s="93" t="s">
        <v>148</v>
      </c>
      <c r="H16" s="79"/>
      <c r="I16" s="79"/>
      <c r="J16" s="81">
        <v>184</v>
      </c>
      <c r="K16" s="106">
        <f t="shared" ref="K16:K30" si="0">J16*A16</f>
        <v>184</v>
      </c>
      <c r="L16" s="82"/>
      <c r="M16" s="114">
        <f>84+8</f>
        <v>92</v>
      </c>
      <c r="N16" s="92">
        <f t="shared" ref="N16" si="1">SUM(M16/(1-$N$15))</f>
        <v>184</v>
      </c>
    </row>
    <row r="17" spans="1:20" s="8" customFormat="1" ht="40.15" customHeight="1" x14ac:dyDescent="0.2">
      <c r="A17" s="110">
        <v>2</v>
      </c>
      <c r="B17" s="80" t="s">
        <v>151</v>
      </c>
      <c r="C17" s="79" t="s">
        <v>150</v>
      </c>
      <c r="D17" s="79">
        <v>37</v>
      </c>
      <c r="E17" s="79">
        <v>50</v>
      </c>
      <c r="F17" s="94" t="s">
        <v>160</v>
      </c>
      <c r="G17" s="94" t="s">
        <v>148</v>
      </c>
      <c r="H17" s="79"/>
      <c r="I17" s="79"/>
      <c r="J17" s="81">
        <v>186</v>
      </c>
      <c r="K17" s="106">
        <f t="shared" ref="K17" si="2">J17*A17</f>
        <v>372</v>
      </c>
      <c r="L17" s="82"/>
      <c r="M17" s="114">
        <f>85+8</f>
        <v>93</v>
      </c>
      <c r="N17" s="92">
        <f t="shared" ref="N17" si="3">SUM(M17/(1-$N$15))</f>
        <v>186</v>
      </c>
    </row>
    <row r="18" spans="1:20" s="8" customFormat="1" ht="40.15" customHeight="1" thickBot="1" x14ac:dyDescent="0.25">
      <c r="A18" s="111">
        <v>1</v>
      </c>
      <c r="B18" s="85" t="s">
        <v>153</v>
      </c>
      <c r="C18" s="78" t="s">
        <v>152</v>
      </c>
      <c r="D18" s="78">
        <v>69</v>
      </c>
      <c r="E18" s="78">
        <v>56</v>
      </c>
      <c r="F18" s="84" t="s">
        <v>160</v>
      </c>
      <c r="G18" s="85" t="s">
        <v>148</v>
      </c>
      <c r="H18" s="78"/>
      <c r="I18" s="78"/>
      <c r="J18" s="86">
        <v>310</v>
      </c>
      <c r="K18" s="107">
        <f t="shared" ref="K18" si="4">J18*A18</f>
        <v>310</v>
      </c>
      <c r="L18" s="82"/>
      <c r="M18" s="115">
        <f>147+8</f>
        <v>155</v>
      </c>
      <c r="N18" s="104">
        <f t="shared" ref="N18" si="5">SUM(M18/(1-$N$15))</f>
        <v>310</v>
      </c>
    </row>
    <row r="19" spans="1:20" s="8" customFormat="1" ht="40.15" customHeight="1" x14ac:dyDescent="0.2">
      <c r="A19" s="110">
        <v>1</v>
      </c>
      <c r="B19" s="80" t="s">
        <v>153</v>
      </c>
      <c r="C19" s="79" t="s">
        <v>154</v>
      </c>
      <c r="D19" s="79">
        <v>95</v>
      </c>
      <c r="E19" s="79">
        <v>93</v>
      </c>
      <c r="F19" s="80" t="s">
        <v>172</v>
      </c>
      <c r="G19" s="80" t="s">
        <v>158</v>
      </c>
      <c r="H19" s="79">
        <v>17</v>
      </c>
      <c r="I19" s="79">
        <f t="shared" ref="I19" si="6">H19*A19</f>
        <v>17</v>
      </c>
      <c r="J19" s="81">
        <v>306.25</v>
      </c>
      <c r="K19" s="106">
        <f t="shared" si="0"/>
        <v>306.25</v>
      </c>
      <c r="L19" s="82"/>
    </row>
    <row r="20" spans="1:20" s="8" customFormat="1" ht="40.15" customHeight="1" thickBot="1" x14ac:dyDescent="0.25">
      <c r="A20" s="113">
        <v>1</v>
      </c>
      <c r="B20" s="84"/>
      <c r="C20" s="83"/>
      <c r="D20" s="84">
        <v>95</v>
      </c>
      <c r="E20" s="84"/>
      <c r="F20" s="84" t="s">
        <v>165</v>
      </c>
      <c r="G20" s="84" t="s">
        <v>155</v>
      </c>
      <c r="H20" s="83"/>
      <c r="I20" s="83"/>
      <c r="J20" s="105">
        <v>281.5</v>
      </c>
      <c r="K20" s="108">
        <f t="shared" si="0"/>
        <v>281.5</v>
      </c>
      <c r="L20" s="82"/>
    </row>
    <row r="21" spans="1:20" s="8" customFormat="1" ht="40.15" customHeight="1" x14ac:dyDescent="0.2">
      <c r="A21" s="112">
        <v>1</v>
      </c>
      <c r="B21" s="96" t="s">
        <v>168</v>
      </c>
      <c r="C21" s="95" t="s">
        <v>156</v>
      </c>
      <c r="D21" s="95">
        <v>58</v>
      </c>
      <c r="E21" s="95">
        <v>53</v>
      </c>
      <c r="F21" s="93" t="s">
        <v>160</v>
      </c>
      <c r="G21" s="96" t="s">
        <v>148</v>
      </c>
      <c r="H21" s="95"/>
      <c r="I21" s="95"/>
      <c r="J21" s="97">
        <v>248</v>
      </c>
      <c r="K21" s="109">
        <f t="shared" si="0"/>
        <v>248</v>
      </c>
      <c r="L21" s="82"/>
      <c r="M21" s="114">
        <f>116+8</f>
        <v>124</v>
      </c>
      <c r="N21" s="92">
        <f t="shared" ref="N21" si="7">SUM(M21/(1-$N$15))</f>
        <v>248</v>
      </c>
    </row>
    <row r="22" spans="1:20" s="8" customFormat="1" ht="40.15" customHeight="1" thickBot="1" x14ac:dyDescent="0.25">
      <c r="A22" s="113">
        <v>1</v>
      </c>
      <c r="B22" s="84" t="s">
        <v>169</v>
      </c>
      <c r="C22" s="83" t="s">
        <v>156</v>
      </c>
      <c r="D22" s="83">
        <v>69</v>
      </c>
      <c r="E22" s="83">
        <v>56</v>
      </c>
      <c r="F22" s="84" t="s">
        <v>160</v>
      </c>
      <c r="G22" s="84" t="s">
        <v>148</v>
      </c>
      <c r="H22" s="83"/>
      <c r="I22" s="83"/>
      <c r="J22" s="105">
        <v>310</v>
      </c>
      <c r="K22" s="108">
        <f t="shared" ref="K22" si="8">J22*A22</f>
        <v>310</v>
      </c>
      <c r="L22" s="82"/>
      <c r="M22" s="114">
        <f>147+8</f>
        <v>155</v>
      </c>
      <c r="N22" s="92">
        <f t="shared" ref="N22" si="9">SUM(M22/(1-$N$15))</f>
        <v>310</v>
      </c>
    </row>
    <row r="23" spans="1:20" s="8" customFormat="1" ht="40.15" customHeight="1" x14ac:dyDescent="0.2">
      <c r="A23" s="110">
        <v>1</v>
      </c>
      <c r="B23" s="80" t="s">
        <v>169</v>
      </c>
      <c r="C23" s="79" t="s">
        <v>157</v>
      </c>
      <c r="D23" s="79">
        <v>96</v>
      </c>
      <c r="E23" s="79">
        <v>93</v>
      </c>
      <c r="F23" s="80" t="s">
        <v>172</v>
      </c>
      <c r="G23" s="80" t="s">
        <v>158</v>
      </c>
      <c r="H23" s="79">
        <v>17</v>
      </c>
      <c r="I23" s="79">
        <f t="shared" ref="I23" si="10">H23*A23</f>
        <v>17</v>
      </c>
      <c r="J23" s="81">
        <v>306.25</v>
      </c>
      <c r="K23" s="106">
        <f t="shared" ref="K23:K24" si="11">J23*A23</f>
        <v>306.25</v>
      </c>
      <c r="L23" s="82"/>
    </row>
    <row r="24" spans="1:20" s="8" customFormat="1" ht="40.15" customHeight="1" thickBot="1" x14ac:dyDescent="0.25">
      <c r="A24" s="113">
        <v>1</v>
      </c>
      <c r="B24" s="84"/>
      <c r="C24" s="83"/>
      <c r="D24" s="84">
        <v>96</v>
      </c>
      <c r="E24" s="84"/>
      <c r="F24" s="84" t="s">
        <v>165</v>
      </c>
      <c r="G24" s="84" t="s">
        <v>155</v>
      </c>
      <c r="H24" s="83"/>
      <c r="I24" s="83"/>
      <c r="J24" s="105">
        <v>284</v>
      </c>
      <c r="K24" s="108">
        <f t="shared" si="11"/>
        <v>284</v>
      </c>
      <c r="L24" s="82"/>
    </row>
    <row r="25" spans="1:20" s="8" customFormat="1" ht="40.15" customHeight="1" x14ac:dyDescent="0.2">
      <c r="A25" s="110">
        <v>1</v>
      </c>
      <c r="B25" s="80" t="s">
        <v>168</v>
      </c>
      <c r="C25" s="79" t="s">
        <v>157</v>
      </c>
      <c r="D25" s="79">
        <v>118</v>
      </c>
      <c r="E25" s="79">
        <v>93</v>
      </c>
      <c r="F25" s="80" t="s">
        <v>172</v>
      </c>
      <c r="G25" s="80" t="s">
        <v>158</v>
      </c>
      <c r="H25" s="79">
        <v>20.25</v>
      </c>
      <c r="I25" s="79">
        <f t="shared" ref="I25" si="12">H25*A25</f>
        <v>20.25</v>
      </c>
      <c r="J25" s="81">
        <v>324.5</v>
      </c>
      <c r="K25" s="106">
        <f t="shared" ref="K25:K26" si="13">J25*A25</f>
        <v>324.5</v>
      </c>
      <c r="L25" s="82"/>
    </row>
    <row r="26" spans="1:20" s="8" customFormat="1" ht="40.15" customHeight="1" thickBot="1" x14ac:dyDescent="0.25">
      <c r="A26" s="113">
        <v>1</v>
      </c>
      <c r="B26" s="84"/>
      <c r="C26" s="83"/>
      <c r="D26" s="84">
        <v>118</v>
      </c>
      <c r="E26" s="84"/>
      <c r="F26" s="84" t="s">
        <v>165</v>
      </c>
      <c r="G26" s="84" t="s">
        <v>155</v>
      </c>
      <c r="H26" s="83"/>
      <c r="I26" s="83"/>
      <c r="J26" s="105">
        <v>332.25</v>
      </c>
      <c r="K26" s="108">
        <f t="shared" si="13"/>
        <v>332.25</v>
      </c>
      <c r="L26" s="82"/>
    </row>
    <row r="27" spans="1:20" s="8" customFormat="1" ht="40.15" customHeight="1" x14ac:dyDescent="0.2">
      <c r="A27" s="95">
        <v>1</v>
      </c>
      <c r="B27" s="132"/>
      <c r="C27" s="133"/>
      <c r="D27" s="133"/>
      <c r="E27" s="134"/>
      <c r="F27" s="96" t="s">
        <v>138</v>
      </c>
      <c r="G27" s="98"/>
      <c r="H27" s="132"/>
      <c r="I27" s="134"/>
      <c r="J27" s="97">
        <v>750</v>
      </c>
      <c r="K27" s="109">
        <f t="shared" si="0"/>
        <v>750</v>
      </c>
      <c r="L27" s="82"/>
      <c r="M27" s="8">
        <v>350</v>
      </c>
      <c r="P27" s="34"/>
      <c r="R27" s="34"/>
    </row>
    <row r="28" spans="1:20" s="8" customFormat="1" ht="40.15" customHeight="1" x14ac:dyDescent="0.2">
      <c r="A28" s="99">
        <v>1</v>
      </c>
      <c r="B28" s="123"/>
      <c r="C28" s="124"/>
      <c r="D28" s="124"/>
      <c r="E28" s="124"/>
      <c r="F28" s="94" t="s">
        <v>159</v>
      </c>
      <c r="G28" s="100"/>
      <c r="H28" s="123"/>
      <c r="I28" s="124"/>
      <c r="J28" s="101">
        <v>1950</v>
      </c>
      <c r="K28" s="140">
        <f t="shared" ref="K28" si="14">J28*A28</f>
        <v>1950</v>
      </c>
      <c r="L28" s="82"/>
      <c r="M28" s="91">
        <f>500*2</f>
        <v>1000</v>
      </c>
      <c r="N28" s="92">
        <f t="shared" ref="N28" si="15">SUM(M28/(1-$N$15))</f>
        <v>2000</v>
      </c>
      <c r="P28" s="34"/>
      <c r="R28" s="34"/>
    </row>
    <row r="29" spans="1:20" s="8" customFormat="1" ht="40.15" customHeight="1" x14ac:dyDescent="0.2">
      <c r="A29" s="99">
        <v>1</v>
      </c>
      <c r="B29" s="123"/>
      <c r="C29" s="124"/>
      <c r="D29" s="124"/>
      <c r="E29" s="124"/>
      <c r="F29" s="94" t="s">
        <v>139</v>
      </c>
      <c r="G29" s="100"/>
      <c r="H29" s="123"/>
      <c r="I29" s="124"/>
      <c r="J29" s="101">
        <v>1300</v>
      </c>
      <c r="K29" s="140">
        <f t="shared" si="0"/>
        <v>1300</v>
      </c>
      <c r="L29" s="82"/>
      <c r="M29" s="102">
        <f>270*2*2</f>
        <v>1080</v>
      </c>
      <c r="N29" s="35"/>
      <c r="O29" s="102">
        <f>2*100</f>
        <v>200</v>
      </c>
      <c r="P29" s="34"/>
      <c r="R29" s="34"/>
      <c r="S29" s="89"/>
      <c r="T29" s="90"/>
    </row>
    <row r="30" spans="1:20" s="8" customFormat="1" ht="40.15" customHeight="1" thickBot="1" x14ac:dyDescent="0.25">
      <c r="A30" s="78">
        <v>1</v>
      </c>
      <c r="B30" s="135"/>
      <c r="C30" s="136"/>
      <c r="D30" s="136"/>
      <c r="E30" s="137"/>
      <c r="F30" s="85" t="s">
        <v>7</v>
      </c>
      <c r="G30" s="61"/>
      <c r="H30" s="135"/>
      <c r="I30" s="137"/>
      <c r="J30" s="86">
        <v>1700</v>
      </c>
      <c r="K30" s="107">
        <f t="shared" si="0"/>
        <v>1700</v>
      </c>
      <c r="L30" s="82"/>
      <c r="M30" s="102">
        <f>270*2*2</f>
        <v>1080</v>
      </c>
      <c r="N30" s="35"/>
      <c r="O30" s="102">
        <f>3*100*2</f>
        <v>600</v>
      </c>
      <c r="P30" s="34"/>
      <c r="R30" s="34"/>
      <c r="S30" s="89"/>
      <c r="T30" s="90"/>
    </row>
    <row r="31" spans="1:20" s="8" customFormat="1" ht="40.15" customHeight="1" thickBot="1" x14ac:dyDescent="0.25">
      <c r="A31" s="78">
        <v>0</v>
      </c>
      <c r="B31" s="135"/>
      <c r="C31" s="138"/>
      <c r="D31" s="138"/>
      <c r="E31" s="139"/>
      <c r="F31" s="85" t="s">
        <v>166</v>
      </c>
      <c r="G31" s="85"/>
      <c r="H31" s="135"/>
      <c r="I31" s="139"/>
      <c r="J31" s="86">
        <v>1325</v>
      </c>
      <c r="K31" s="87">
        <f t="shared" ref="K31" si="16">J31*A31</f>
        <v>0</v>
      </c>
      <c r="L31" s="82"/>
      <c r="M31" s="102">
        <v>1311.63</v>
      </c>
      <c r="N31" s="35"/>
      <c r="O31" s="102">
        <f>3*100*2</f>
        <v>600</v>
      </c>
      <c r="P31" s="34"/>
      <c r="R31" s="34"/>
      <c r="S31" s="89"/>
      <c r="T31" s="90"/>
    </row>
    <row r="32" spans="1:20" s="8" customFormat="1" ht="24.95" customHeight="1" thickBot="1" x14ac:dyDescent="0.25">
      <c r="A32" s="129"/>
      <c r="B32" s="130"/>
      <c r="C32" s="130"/>
      <c r="D32" s="130"/>
      <c r="E32" s="130"/>
      <c r="F32" s="130"/>
      <c r="G32" s="130"/>
      <c r="H32" s="130"/>
      <c r="I32" s="130"/>
      <c r="J32" s="130"/>
      <c r="K32" s="131"/>
      <c r="L32" s="4"/>
      <c r="M32" s="8" t="s">
        <v>163</v>
      </c>
      <c r="N32" s="8" t="s">
        <v>161</v>
      </c>
      <c r="O32" s="8" t="s">
        <v>162</v>
      </c>
      <c r="P32" s="34"/>
    </row>
    <row r="33" spans="1:13" s="8" customFormat="1" ht="34.700000000000003" customHeight="1" thickTop="1" x14ac:dyDescent="0.2">
      <c r="A33" s="32" t="s">
        <v>25</v>
      </c>
      <c r="B33" s="30"/>
      <c r="C33" s="30"/>
      <c r="D33" s="30"/>
      <c r="E33" s="30"/>
      <c r="F33" s="30"/>
      <c r="G33" s="30"/>
      <c r="H33" s="30"/>
      <c r="I33" s="30"/>
      <c r="J33" s="31"/>
      <c r="K33" s="116">
        <f>SUM(K16:K32)</f>
        <v>8958.75</v>
      </c>
      <c r="L33" s="17"/>
      <c r="M33" s="8" t="s">
        <v>164</v>
      </c>
    </row>
    <row r="34" spans="1:13" ht="15" customHeight="1" x14ac:dyDescent="0.2">
      <c r="A34" s="2"/>
      <c r="B34" s="2"/>
      <c r="C34" s="2"/>
      <c r="D34" s="2"/>
      <c r="E34" s="2"/>
      <c r="F34" s="2"/>
      <c r="G34" s="2"/>
      <c r="H34" s="2"/>
      <c r="I34" s="2"/>
      <c r="J34" s="3"/>
      <c r="K34" s="4"/>
      <c r="L34" s="7"/>
    </row>
    <row r="35" spans="1:13" ht="24.95" customHeight="1" x14ac:dyDescent="0.25">
      <c r="A35" s="2"/>
      <c r="B35" s="57" t="s">
        <v>45</v>
      </c>
      <c r="C35" s="58"/>
      <c r="D35" s="58"/>
      <c r="E35" s="58"/>
      <c r="F35" s="58"/>
      <c r="G35" s="58"/>
      <c r="H35" s="58"/>
      <c r="I35" s="58"/>
      <c r="J35" s="59"/>
      <c r="K35" s="60"/>
      <c r="L35" s="7"/>
    </row>
    <row r="36" spans="1:13" ht="20.100000000000001" customHeight="1" x14ac:dyDescent="0.2">
      <c r="A36" s="88"/>
      <c r="B36" s="125" t="s">
        <v>140</v>
      </c>
      <c r="C36" s="126"/>
      <c r="D36" s="126"/>
      <c r="E36" s="126"/>
      <c r="F36" s="126"/>
      <c r="G36" s="126"/>
      <c r="H36" s="126"/>
      <c r="I36" s="126"/>
      <c r="J36" s="126"/>
      <c r="K36" s="126"/>
      <c r="L36" s="76"/>
    </row>
    <row r="37" spans="1:13" ht="20.100000000000001" customHeight="1" x14ac:dyDescent="0.2">
      <c r="A37" s="88"/>
      <c r="B37" s="126"/>
      <c r="C37" s="126"/>
      <c r="D37" s="126"/>
      <c r="E37" s="126"/>
      <c r="F37" s="126"/>
      <c r="G37" s="126"/>
      <c r="H37" s="126"/>
      <c r="I37" s="126"/>
      <c r="J37" s="126"/>
      <c r="K37" s="126"/>
      <c r="L37" s="76"/>
    </row>
    <row r="38" spans="1:13" ht="24.95" customHeight="1" x14ac:dyDescent="0.25">
      <c r="A38" s="2"/>
      <c r="B38" s="57" t="s">
        <v>167</v>
      </c>
      <c r="C38" s="58"/>
      <c r="D38" s="58"/>
      <c r="E38" s="58"/>
      <c r="F38" s="58"/>
      <c r="G38" s="58"/>
      <c r="H38" s="58"/>
      <c r="I38" s="58"/>
      <c r="J38" s="59"/>
      <c r="K38" s="60"/>
      <c r="L38" s="7"/>
    </row>
    <row r="39" spans="1:13" ht="24.95" customHeight="1" x14ac:dyDescent="0.25">
      <c r="A39" s="2"/>
      <c r="B39" s="57" t="s">
        <v>170</v>
      </c>
      <c r="C39" s="58"/>
      <c r="D39" s="58"/>
      <c r="E39" s="58"/>
      <c r="F39" s="58"/>
      <c r="G39" s="58"/>
      <c r="H39" s="58"/>
      <c r="I39" s="58"/>
      <c r="J39" s="59"/>
      <c r="K39" s="60"/>
      <c r="L39" s="7"/>
    </row>
    <row r="40" spans="1:13" ht="24.95" customHeight="1" x14ac:dyDescent="0.25">
      <c r="A40" s="2"/>
      <c r="B40" s="57" t="s">
        <v>173</v>
      </c>
      <c r="C40" s="58"/>
      <c r="D40" s="58"/>
      <c r="E40" s="58"/>
      <c r="F40" s="58"/>
      <c r="G40" s="58"/>
      <c r="H40" s="58"/>
      <c r="I40" s="58"/>
      <c r="J40" s="59"/>
      <c r="K40" s="60"/>
      <c r="L40" s="7"/>
    </row>
    <row r="41" spans="1:13" ht="15" customHeight="1" x14ac:dyDescent="0.2">
      <c r="A41" s="2"/>
      <c r="B41" s="2"/>
      <c r="C41" s="2"/>
      <c r="D41" s="2"/>
      <c r="E41" s="2"/>
      <c r="F41" s="2"/>
      <c r="G41" s="2"/>
      <c r="H41" s="2"/>
      <c r="I41" s="2"/>
      <c r="J41" s="3"/>
      <c r="K41" s="4"/>
      <c r="L41" s="7"/>
    </row>
    <row r="42" spans="1:13" s="22" customFormat="1" ht="24.95" customHeight="1" x14ac:dyDescent="0.2">
      <c r="B42" s="47" t="s">
        <v>31</v>
      </c>
      <c r="C42" s="23"/>
      <c r="F42" s="24"/>
      <c r="G42" s="23"/>
      <c r="H42" s="23"/>
      <c r="I42" s="23"/>
      <c r="J42" s="23"/>
      <c r="K42" s="23"/>
      <c r="L42" s="25"/>
    </row>
    <row r="43" spans="1:13" s="8" customFormat="1" ht="20.100000000000001" customHeight="1" x14ac:dyDescent="0.2">
      <c r="A43" s="36">
        <v>1</v>
      </c>
      <c r="B43" s="37" t="s">
        <v>126</v>
      </c>
      <c r="C43" s="2"/>
      <c r="D43" s="2"/>
      <c r="E43" s="2"/>
      <c r="F43" s="2"/>
      <c r="G43" s="2"/>
      <c r="H43" s="2"/>
      <c r="I43" s="2"/>
      <c r="J43" s="3"/>
      <c r="K43" s="46"/>
      <c r="L43" s="2"/>
    </row>
    <row r="44" spans="1:13" s="40" customFormat="1" ht="16.149999999999999" customHeight="1" x14ac:dyDescent="0.2">
      <c r="A44" s="36">
        <v>2</v>
      </c>
      <c r="B44" s="37" t="s">
        <v>119</v>
      </c>
      <c r="C44"/>
      <c r="D44"/>
      <c r="E44"/>
      <c r="F44"/>
      <c r="G44"/>
      <c r="H44"/>
      <c r="I44"/>
      <c r="J44"/>
      <c r="K44"/>
      <c r="L44" s="39"/>
    </row>
    <row r="45" spans="1:13" s="40" customFormat="1" ht="19.149999999999999" customHeight="1" x14ac:dyDescent="0.2">
      <c r="A45" s="36">
        <v>3</v>
      </c>
      <c r="B45" s="37" t="s">
        <v>121</v>
      </c>
      <c r="C45" s="38"/>
      <c r="F45" s="41"/>
      <c r="G45" s="38"/>
      <c r="H45" s="38"/>
      <c r="I45" s="38"/>
      <c r="J45" s="38"/>
      <c r="K45" s="38"/>
      <c r="L45" s="39"/>
    </row>
    <row r="46" spans="1:13" s="40" customFormat="1" ht="20.100000000000001" customHeight="1" x14ac:dyDescent="0.2">
      <c r="A46" s="36">
        <v>4</v>
      </c>
      <c r="B46" s="127" t="s">
        <v>127</v>
      </c>
      <c r="C46" s="127"/>
      <c r="D46" s="127"/>
      <c r="E46" s="127"/>
      <c r="F46" s="127"/>
      <c r="G46" s="127"/>
      <c r="H46" s="127"/>
      <c r="I46" s="127"/>
      <c r="J46" s="128"/>
      <c r="K46" s="128"/>
      <c r="L46" s="39"/>
    </row>
    <row r="47" spans="1:13" ht="20.100000000000001" customHeight="1" x14ac:dyDescent="0.2">
      <c r="A47" s="36"/>
      <c r="B47" s="128"/>
      <c r="C47" s="128"/>
      <c r="D47" s="128"/>
      <c r="E47" s="128"/>
      <c r="F47" s="128"/>
      <c r="G47" s="128"/>
      <c r="H47" s="128"/>
      <c r="I47" s="128"/>
      <c r="J47" s="128"/>
      <c r="K47" s="128"/>
      <c r="L47" s="7"/>
    </row>
    <row r="48" spans="1:13" s="8" customFormat="1" ht="20.100000000000001" customHeight="1" x14ac:dyDescent="0.2">
      <c r="A48" s="2"/>
      <c r="B48" s="128"/>
      <c r="C48" s="128"/>
      <c r="D48" s="128"/>
      <c r="E48" s="128"/>
      <c r="F48" s="128"/>
      <c r="G48" s="128"/>
      <c r="H48" s="128"/>
      <c r="I48" s="128"/>
      <c r="J48" s="128"/>
      <c r="K48" s="128"/>
      <c r="L48" s="2"/>
    </row>
    <row r="49" spans="1:12" s="8" customFormat="1" ht="20.100000000000001" customHeight="1" x14ac:dyDescent="0.2">
      <c r="A49" s="2"/>
      <c r="B49" s="128"/>
      <c r="C49" s="128"/>
      <c r="D49" s="128"/>
      <c r="E49" s="128"/>
      <c r="F49" s="128"/>
      <c r="G49" s="128"/>
      <c r="H49" s="128"/>
      <c r="I49" s="128"/>
      <c r="J49" s="128"/>
      <c r="K49" s="128"/>
      <c r="L49" s="2"/>
    </row>
    <row r="50" spans="1:12" s="40" customFormat="1" ht="20.100000000000001" customHeight="1" x14ac:dyDescent="0.2">
      <c r="A50" s="36">
        <v>5</v>
      </c>
      <c r="B50" s="37" t="s">
        <v>129</v>
      </c>
      <c r="C50" s="38"/>
      <c r="F50" s="41"/>
      <c r="G50" s="38"/>
      <c r="H50" s="38"/>
      <c r="I50" s="38"/>
      <c r="J50" s="38"/>
      <c r="K50" s="38"/>
      <c r="L50" s="39"/>
    </row>
    <row r="51" spans="1:12" s="40" customFormat="1" ht="20.100000000000001" customHeight="1" x14ac:dyDescent="0.2">
      <c r="A51" s="36">
        <v>6</v>
      </c>
      <c r="B51" s="37" t="s">
        <v>6</v>
      </c>
      <c r="C51" s="38"/>
      <c r="F51" s="41"/>
      <c r="G51" s="38"/>
      <c r="H51" s="38"/>
      <c r="I51" s="38"/>
      <c r="J51" s="38"/>
      <c r="K51" s="38"/>
      <c r="L51" s="39"/>
    </row>
    <row r="52" spans="1:12" s="40" customFormat="1" ht="19.149999999999999" customHeight="1" x14ac:dyDescent="0.2">
      <c r="A52" s="36">
        <v>7</v>
      </c>
      <c r="B52" s="37" t="s">
        <v>122</v>
      </c>
      <c r="C52" s="38"/>
      <c r="F52" s="41"/>
      <c r="G52" s="38"/>
      <c r="H52" s="38"/>
      <c r="I52" s="38"/>
      <c r="J52" s="38"/>
      <c r="K52" s="38"/>
      <c r="L52" s="39"/>
    </row>
    <row r="53" spans="1:12" s="40" customFormat="1" ht="19.149999999999999" customHeight="1" x14ac:dyDescent="0.2">
      <c r="A53" s="36">
        <v>8</v>
      </c>
      <c r="B53" s="37" t="s">
        <v>123</v>
      </c>
      <c r="C53" s="38"/>
      <c r="F53" s="41"/>
      <c r="G53" s="38"/>
      <c r="H53" s="38"/>
      <c r="I53" s="38"/>
      <c r="J53" s="38"/>
      <c r="K53" s="38"/>
      <c r="L53" s="39"/>
    </row>
    <row r="54" spans="1:12" s="40" customFormat="1" ht="20.100000000000001" customHeight="1" x14ac:dyDescent="0.2">
      <c r="A54" s="36">
        <v>9</v>
      </c>
      <c r="B54" s="37" t="s">
        <v>8</v>
      </c>
      <c r="C54" s="38"/>
      <c r="F54" s="41"/>
      <c r="G54" s="38"/>
      <c r="H54" s="38"/>
      <c r="I54" s="38"/>
      <c r="J54" s="38"/>
      <c r="K54" s="38"/>
      <c r="L54" s="39"/>
    </row>
    <row r="55" spans="1:12" s="40" customFormat="1" ht="20.100000000000001" customHeight="1" x14ac:dyDescent="0.2">
      <c r="A55" s="36">
        <v>10</v>
      </c>
      <c r="B55" s="37" t="s">
        <v>26</v>
      </c>
      <c r="C55" s="38"/>
      <c r="F55" s="41"/>
      <c r="G55" s="38"/>
      <c r="H55" s="38"/>
      <c r="I55" s="38"/>
      <c r="J55" s="38"/>
      <c r="K55" s="38"/>
      <c r="L55" s="39"/>
    </row>
    <row r="56" spans="1:12" s="40" customFormat="1" ht="20.100000000000001" customHeight="1" x14ac:dyDescent="0.2">
      <c r="A56" s="36">
        <v>11</v>
      </c>
      <c r="B56" s="37" t="s">
        <v>125</v>
      </c>
      <c r="C56" s="38"/>
      <c r="F56" s="41"/>
      <c r="G56" s="38"/>
      <c r="H56" s="38"/>
      <c r="I56" s="38"/>
      <c r="J56" s="38"/>
      <c r="K56" s="38"/>
      <c r="L56" s="39"/>
    </row>
    <row r="57" spans="1:12" s="40" customFormat="1" ht="20.100000000000001" customHeight="1" x14ac:dyDescent="0.2">
      <c r="A57" s="36">
        <v>12</v>
      </c>
      <c r="B57" s="37" t="s">
        <v>9</v>
      </c>
      <c r="C57" s="38"/>
      <c r="F57" s="41"/>
      <c r="G57" s="38"/>
      <c r="H57" s="38"/>
      <c r="I57" s="38"/>
      <c r="J57" s="38"/>
      <c r="K57" s="38"/>
      <c r="L57" s="39"/>
    </row>
    <row r="58" spans="1:12" s="43" customFormat="1" ht="20.100000000000001" customHeight="1" x14ac:dyDescent="0.2">
      <c r="A58" s="36">
        <v>13</v>
      </c>
      <c r="B58" s="37" t="s">
        <v>10</v>
      </c>
      <c r="C58" s="42"/>
      <c r="F58" s="44"/>
      <c r="G58" s="38"/>
      <c r="H58" s="38"/>
      <c r="I58" s="38"/>
      <c r="J58" s="38"/>
      <c r="K58" s="38"/>
      <c r="L58" s="39"/>
    </row>
    <row r="59" spans="1:12" s="43" customFormat="1" ht="20.100000000000001" customHeight="1" x14ac:dyDescent="0.2">
      <c r="A59" s="36">
        <v>14</v>
      </c>
      <c r="B59" s="37" t="s">
        <v>21</v>
      </c>
      <c r="C59" s="42"/>
      <c r="F59" s="44"/>
      <c r="G59" s="38"/>
      <c r="H59" s="38"/>
      <c r="I59" s="38"/>
      <c r="J59" s="38"/>
      <c r="K59" s="38"/>
      <c r="L59" s="39"/>
    </row>
    <row r="60" spans="1:12" s="43" customFormat="1" ht="20.100000000000001" customHeight="1" x14ac:dyDescent="0.2">
      <c r="A60" s="36">
        <v>15</v>
      </c>
      <c r="B60" s="37" t="s">
        <v>128</v>
      </c>
      <c r="C60" s="42"/>
      <c r="F60" s="44"/>
      <c r="G60" s="38"/>
      <c r="H60" s="38"/>
      <c r="I60" s="38"/>
      <c r="J60" s="38"/>
      <c r="K60" s="38"/>
      <c r="L60" s="39"/>
    </row>
    <row r="61" spans="1:12" s="43" customFormat="1" ht="20.100000000000001" customHeight="1" x14ac:dyDescent="0.2">
      <c r="A61" s="36">
        <v>16</v>
      </c>
      <c r="B61" s="37" t="s">
        <v>11</v>
      </c>
      <c r="C61" s="38"/>
      <c r="F61" s="41"/>
      <c r="G61" s="38"/>
      <c r="H61" s="38"/>
      <c r="I61" s="38"/>
      <c r="J61" s="38"/>
      <c r="K61" s="38"/>
      <c r="L61" s="39"/>
    </row>
    <row r="62" spans="1:12" s="43" customFormat="1" ht="20.100000000000001" customHeight="1" x14ac:dyDescent="0.2">
      <c r="A62" s="36">
        <v>17</v>
      </c>
      <c r="B62" s="37" t="s">
        <v>120</v>
      </c>
      <c r="C62" s="38"/>
      <c r="F62" s="41"/>
      <c r="G62" s="38"/>
      <c r="H62" s="38"/>
      <c r="I62" s="38"/>
      <c r="J62" s="38"/>
      <c r="K62" s="38"/>
      <c r="L62" s="39"/>
    </row>
    <row r="63" spans="1:12" s="43" customFormat="1" ht="20.100000000000001" customHeight="1" x14ac:dyDescent="0.2">
      <c r="A63" s="36">
        <v>18</v>
      </c>
      <c r="B63" s="37" t="s">
        <v>12</v>
      </c>
      <c r="C63" s="38"/>
      <c r="F63" s="41"/>
      <c r="G63" s="38"/>
      <c r="H63" s="38"/>
      <c r="I63" s="38"/>
      <c r="J63" s="38"/>
      <c r="K63" s="38"/>
      <c r="L63" s="39"/>
    </row>
    <row r="64" spans="1:12" ht="20.100000000000001" customHeight="1" x14ac:dyDescent="0.2">
      <c r="A64" s="36">
        <v>19</v>
      </c>
      <c r="B64" s="37" t="s">
        <v>27</v>
      </c>
      <c r="C64" s="2"/>
      <c r="F64" s="45"/>
      <c r="G64" s="2"/>
      <c r="H64" s="2"/>
      <c r="I64" s="2"/>
      <c r="J64" s="2"/>
      <c r="K64" s="2"/>
      <c r="L64" s="46"/>
    </row>
    <row r="65" spans="1:12" ht="20.100000000000001" customHeight="1" x14ac:dyDescent="0.2">
      <c r="A65" s="36">
        <v>20</v>
      </c>
      <c r="B65" s="37" t="s">
        <v>4</v>
      </c>
      <c r="C65" s="2"/>
      <c r="D65" s="2"/>
      <c r="E65" s="2"/>
      <c r="F65" s="2"/>
      <c r="G65" s="2"/>
      <c r="H65" s="2"/>
      <c r="I65" s="2"/>
      <c r="J65" s="2"/>
      <c r="K65" s="46"/>
      <c r="L65" s="7"/>
    </row>
    <row r="66" spans="1:12" ht="20.100000000000001" customHeight="1" x14ac:dyDescent="0.2">
      <c r="A66" s="36">
        <v>21</v>
      </c>
      <c r="B66" s="37" t="s">
        <v>5</v>
      </c>
      <c r="C66" s="2"/>
      <c r="D66" s="2"/>
      <c r="E66" s="2"/>
      <c r="F66" s="2"/>
      <c r="G66" s="2"/>
      <c r="H66" s="2"/>
      <c r="I66" s="2"/>
      <c r="J66" s="3"/>
      <c r="K66" s="46"/>
      <c r="L66" s="7"/>
    </row>
    <row r="67" spans="1:12" ht="20.100000000000001" customHeight="1" x14ac:dyDescent="0.2">
      <c r="A67" s="36">
        <v>22</v>
      </c>
      <c r="B67" s="37" t="s">
        <v>24</v>
      </c>
      <c r="C67" s="2"/>
      <c r="D67" s="2"/>
      <c r="E67" s="2"/>
      <c r="F67" s="2"/>
      <c r="G67" s="2"/>
      <c r="H67" s="2"/>
      <c r="I67" s="2"/>
      <c r="J67" s="3"/>
      <c r="K67" s="46"/>
      <c r="L67" s="7"/>
    </row>
    <row r="68" spans="1:12" ht="20.100000000000001" customHeight="1" x14ac:dyDescent="0.2">
      <c r="A68" s="36">
        <v>23</v>
      </c>
      <c r="B68" s="37" t="s">
        <v>124</v>
      </c>
      <c r="C68" s="2"/>
      <c r="D68" s="2"/>
      <c r="E68" s="2"/>
      <c r="F68" s="2"/>
      <c r="G68" s="2"/>
      <c r="H68" s="2"/>
      <c r="I68" s="2"/>
      <c r="J68" s="3"/>
      <c r="K68" s="46"/>
      <c r="L68" s="7"/>
    </row>
    <row r="69" spans="1:12" s="8" customFormat="1" ht="20.100000000000001" customHeight="1" x14ac:dyDescent="0.2">
      <c r="A69" s="36"/>
      <c r="B69" s="37"/>
      <c r="C69" s="2"/>
      <c r="D69" s="2"/>
      <c r="E69" s="2"/>
      <c r="F69" s="2"/>
      <c r="G69" s="2"/>
      <c r="H69" s="2"/>
      <c r="I69" s="2"/>
      <c r="J69" s="3"/>
      <c r="K69" s="46"/>
      <c r="L69" s="2"/>
    </row>
    <row r="70" spans="1:12" ht="20.100000000000001" customHeight="1" x14ac:dyDescent="0.2">
      <c r="A70" s="36"/>
      <c r="B70" s="37"/>
      <c r="C70" s="2"/>
      <c r="D70" s="2"/>
      <c r="E70" s="2"/>
      <c r="F70" s="2"/>
      <c r="G70" s="2"/>
      <c r="H70" s="2"/>
      <c r="I70" s="2"/>
      <c r="J70" s="3"/>
      <c r="K70" s="46"/>
      <c r="L70" s="7"/>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18"/>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s="8" customFormat="1" ht="24.95" customHeight="1" x14ac:dyDescent="0.2">
      <c r="A77" s="2"/>
      <c r="B77" s="2"/>
      <c r="C77" s="2"/>
      <c r="D77" s="2"/>
      <c r="E77" s="2"/>
      <c r="F77" s="2"/>
      <c r="G77" s="2"/>
      <c r="H77" s="2"/>
      <c r="I77" s="2"/>
      <c r="J77" s="3"/>
      <c r="K77" s="4"/>
      <c r="L77" s="2"/>
    </row>
    <row r="78" spans="1:12" s="8" customFormat="1" ht="24.95" customHeight="1" x14ac:dyDescent="0.2">
      <c r="A78" s="2"/>
      <c r="B78" s="2"/>
      <c r="C78" s="2"/>
      <c r="D78" s="2"/>
      <c r="E78" s="2"/>
      <c r="F78" s="2"/>
      <c r="G78" s="2"/>
      <c r="H78" s="2"/>
      <c r="I78" s="2"/>
      <c r="J78" s="3"/>
      <c r="K78" s="4"/>
      <c r="L78" s="2"/>
    </row>
    <row r="79" spans="1:12" ht="24.95" customHeight="1" x14ac:dyDescent="0.2">
      <c r="A79" s="2"/>
      <c r="B79" s="2"/>
      <c r="C79" s="2"/>
      <c r="D79" s="2"/>
      <c r="E79" s="2"/>
      <c r="F79" s="2"/>
      <c r="G79" s="2"/>
      <c r="H79" s="2"/>
      <c r="I79" s="2"/>
      <c r="J79" s="3"/>
      <c r="K79" s="4"/>
      <c r="L79" s="7"/>
    </row>
    <row r="80" spans="1:12" ht="24.95" customHeight="1" x14ac:dyDescent="0.2">
      <c r="A80" s="1"/>
      <c r="B80" s="1"/>
      <c r="C80" s="1"/>
      <c r="D80" s="2"/>
      <c r="E80" s="2"/>
      <c r="F80" s="2"/>
      <c r="G80" s="2"/>
      <c r="H80" s="2"/>
      <c r="I80" s="2"/>
      <c r="J80" s="3"/>
      <c r="K80" s="4"/>
      <c r="L80" s="7"/>
    </row>
    <row r="81" spans="1:12" s="8" customFormat="1" ht="24.95" customHeight="1" x14ac:dyDescent="0.2">
      <c r="A81" s="2"/>
      <c r="B81" s="2"/>
      <c r="C81" s="2"/>
      <c r="D81" s="2"/>
      <c r="E81" s="2"/>
      <c r="F81" s="2"/>
      <c r="G81" s="2"/>
      <c r="H81" s="2"/>
      <c r="I81" s="2"/>
      <c r="J81" s="3"/>
      <c r="K81" s="4"/>
      <c r="L81" s="18"/>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ht="24.95" customHeight="1" x14ac:dyDescent="0.2">
      <c r="A84" s="2"/>
      <c r="B84" s="2"/>
      <c r="C84" s="2"/>
      <c r="D84" s="2"/>
      <c r="E84" s="2"/>
      <c r="F84" s="2"/>
      <c r="G84" s="2"/>
      <c r="H84" s="2"/>
      <c r="I84" s="2"/>
      <c r="J84" s="3"/>
      <c r="K84" s="4"/>
      <c r="L84" s="7"/>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18"/>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s="8" customFormat="1" ht="24.95" customHeight="1" x14ac:dyDescent="0.2">
      <c r="A91" s="2"/>
      <c r="B91" s="2"/>
      <c r="C91" s="2"/>
      <c r="D91" s="2"/>
      <c r="E91" s="2"/>
      <c r="F91" s="2"/>
      <c r="G91" s="2"/>
      <c r="H91" s="2"/>
      <c r="I91" s="2"/>
      <c r="J91" s="3"/>
      <c r="K91" s="4"/>
      <c r="L91" s="2"/>
    </row>
    <row r="92" spans="1:12" s="8" customFormat="1" ht="24.95" customHeight="1" x14ac:dyDescent="0.2">
      <c r="A92" s="2"/>
      <c r="B92" s="2"/>
      <c r="C92" s="2"/>
      <c r="D92" s="2"/>
      <c r="E92" s="2"/>
      <c r="F92" s="2"/>
      <c r="G92" s="2"/>
      <c r="H92" s="2"/>
      <c r="I92" s="2"/>
      <c r="J92" s="3"/>
      <c r="K92" s="4"/>
      <c r="L92" s="2"/>
    </row>
    <row r="93" spans="1:12" ht="24.95" customHeight="1" x14ac:dyDescent="0.2">
      <c r="A93" s="2"/>
      <c r="B93" s="2"/>
      <c r="C93" s="2"/>
      <c r="D93" s="2"/>
      <c r="E93" s="2"/>
      <c r="F93" s="2"/>
      <c r="G93" s="2"/>
      <c r="H93" s="2"/>
      <c r="I93" s="2"/>
      <c r="J93" s="3"/>
      <c r="K93" s="4"/>
      <c r="L93" s="7"/>
    </row>
    <row r="94" spans="1:12" ht="24.95" customHeight="1" x14ac:dyDescent="0.2">
      <c r="A94" s="1"/>
      <c r="B94" s="1"/>
      <c r="C94" s="1"/>
      <c r="D94" s="2"/>
      <c r="E94" s="2"/>
      <c r="F94" s="2"/>
      <c r="G94" s="2"/>
      <c r="H94" s="2"/>
      <c r="I94" s="2"/>
      <c r="J94" s="3"/>
      <c r="K94" s="4"/>
      <c r="L94" s="7"/>
    </row>
    <row r="95" spans="1:12" ht="24.95" customHeight="1" x14ac:dyDescent="0.2">
      <c r="A95" s="2"/>
      <c r="B95" s="2"/>
      <c r="C95" s="2"/>
      <c r="D95" s="2"/>
      <c r="E95" s="2"/>
      <c r="F95" s="2"/>
      <c r="G95" s="2"/>
      <c r="H95" s="2"/>
      <c r="I95" s="2"/>
      <c r="J95" s="5"/>
      <c r="K95" s="6"/>
      <c r="L95" s="7"/>
    </row>
    <row r="96" spans="1:12" ht="24.95"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sheetData>
  <mergeCells count="17">
    <mergeCell ref="B36:K37"/>
    <mergeCell ref="B46:K49"/>
    <mergeCell ref="A32:K32"/>
    <mergeCell ref="B27:E27"/>
    <mergeCell ref="H27:I27"/>
    <mergeCell ref="B29:E29"/>
    <mergeCell ref="H29:I29"/>
    <mergeCell ref="B30:E30"/>
    <mergeCell ref="H30:I30"/>
    <mergeCell ref="B31:E31"/>
    <mergeCell ref="H31:I31"/>
    <mergeCell ref="B1:E1"/>
    <mergeCell ref="H11:I11"/>
    <mergeCell ref="H12:I12"/>
    <mergeCell ref="D14:E14"/>
    <mergeCell ref="B28:E28"/>
    <mergeCell ref="H28:I28"/>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5" t="s">
        <v>130</v>
      </c>
    </row>
    <row r="3" spans="1:5" ht="15.75" x14ac:dyDescent="0.25">
      <c r="C3" s="69" t="s">
        <v>131</v>
      </c>
      <c r="E3" s="76"/>
    </row>
    <row r="4" spans="1:5" x14ac:dyDescent="0.2">
      <c r="C4" s="65"/>
    </row>
    <row r="5" spans="1:5" x14ac:dyDescent="0.2">
      <c r="C5" s="65"/>
    </row>
    <row r="6" spans="1:5" x14ac:dyDescent="0.2">
      <c r="C6" s="65"/>
    </row>
    <row r="7" spans="1:5" x14ac:dyDescent="0.2">
      <c r="C7" s="65"/>
    </row>
    <row r="8" spans="1:5" ht="15.75" x14ac:dyDescent="0.25">
      <c r="C8" s="69" t="s">
        <v>132</v>
      </c>
    </row>
    <row r="9" spans="1:5" x14ac:dyDescent="0.2">
      <c r="C9" s="65"/>
    </row>
    <row r="10" spans="1:5" x14ac:dyDescent="0.2">
      <c r="C10" s="65"/>
    </row>
    <row r="11" spans="1:5" x14ac:dyDescent="0.2">
      <c r="C11" s="65"/>
    </row>
    <row r="12" spans="1:5" x14ac:dyDescent="0.2">
      <c r="C12" s="65"/>
    </row>
    <row r="13" spans="1:5" ht="15.75" x14ac:dyDescent="0.25">
      <c r="C13" s="69"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48</v>
      </c>
      <c r="C1" s="49" t="s">
        <v>47</v>
      </c>
      <c r="E1" s="49" t="s">
        <v>77</v>
      </c>
      <c r="F1" s="49"/>
      <c r="H1" s="49" t="s">
        <v>37</v>
      </c>
      <c r="K1" s="49" t="s">
        <v>38</v>
      </c>
    </row>
    <row r="2" spans="1:11" ht="51" x14ac:dyDescent="0.2">
      <c r="A2" s="62" t="s">
        <v>49</v>
      </c>
      <c r="C2" s="63" t="s">
        <v>66</v>
      </c>
      <c r="E2" s="77" t="s">
        <v>134</v>
      </c>
      <c r="F2" s="50"/>
      <c r="H2" s="63" t="s">
        <v>92</v>
      </c>
      <c r="K2" s="63" t="s">
        <v>92</v>
      </c>
    </row>
    <row r="3" spans="1:11" ht="25.5" x14ac:dyDescent="0.2">
      <c r="A3" s="62" t="s">
        <v>50</v>
      </c>
      <c r="C3" s="66" t="s">
        <v>67</v>
      </c>
      <c r="E3" s="62" t="s">
        <v>78</v>
      </c>
      <c r="H3" s="7" t="s">
        <v>96</v>
      </c>
      <c r="K3" s="7" t="s">
        <v>109</v>
      </c>
    </row>
    <row r="4" spans="1:11" ht="38.25" x14ac:dyDescent="0.2">
      <c r="A4" s="62" t="s">
        <v>57</v>
      </c>
      <c r="C4" s="62" t="s">
        <v>68</v>
      </c>
      <c r="E4" s="77" t="s">
        <v>136</v>
      </c>
      <c r="H4" s="62" t="s">
        <v>107</v>
      </c>
      <c r="K4" s="62" t="s">
        <v>110</v>
      </c>
    </row>
    <row r="5" spans="1:11" ht="38.25" x14ac:dyDescent="0.2">
      <c r="A5" s="62" t="s">
        <v>51</v>
      </c>
      <c r="C5" s="50"/>
      <c r="E5" s="66" t="s">
        <v>79</v>
      </c>
      <c r="H5" s="62" t="s">
        <v>94</v>
      </c>
      <c r="K5" s="62" t="s">
        <v>94</v>
      </c>
    </row>
    <row r="6" spans="1:11" ht="38.25" x14ac:dyDescent="0.2">
      <c r="A6" s="62" t="s">
        <v>52</v>
      </c>
      <c r="C6" s="62" t="s">
        <v>69</v>
      </c>
      <c r="E6" s="50" t="s">
        <v>135</v>
      </c>
      <c r="F6" s="50"/>
      <c r="H6" s="62" t="s">
        <v>95</v>
      </c>
      <c r="K6" s="66" t="s">
        <v>111</v>
      </c>
    </row>
    <row r="7" spans="1:11" ht="38.25" x14ac:dyDescent="0.2">
      <c r="A7" s="62" t="s">
        <v>55</v>
      </c>
      <c r="C7" s="62" t="s">
        <v>70</v>
      </c>
      <c r="E7" s="50"/>
      <c r="F7" s="50"/>
      <c r="H7" s="65" t="s">
        <v>67</v>
      </c>
      <c r="J7" s="65"/>
      <c r="K7" s="65" t="s">
        <v>67</v>
      </c>
    </row>
    <row r="8" spans="1:11" ht="26.25" x14ac:dyDescent="0.25">
      <c r="A8" s="63" t="s">
        <v>56</v>
      </c>
      <c r="C8" s="50"/>
      <c r="E8" s="49" t="s">
        <v>39</v>
      </c>
      <c r="F8" s="50"/>
      <c r="H8" s="62" t="s">
        <v>93</v>
      </c>
      <c r="K8" s="50" t="s">
        <v>41</v>
      </c>
    </row>
    <row r="9" spans="1:11" ht="26.25" x14ac:dyDescent="0.25">
      <c r="A9" s="63" t="s">
        <v>58</v>
      </c>
      <c r="C9" s="49" t="s">
        <v>80</v>
      </c>
      <c r="E9" s="50" t="s">
        <v>40</v>
      </c>
      <c r="H9" s="62" t="s">
        <v>103</v>
      </c>
      <c r="K9" s="62" t="s">
        <v>113</v>
      </c>
    </row>
    <row r="10" spans="1:11" ht="25.5" x14ac:dyDescent="0.2">
      <c r="A10" s="63" t="s">
        <v>59</v>
      </c>
      <c r="C10" s="50"/>
      <c r="E10" s="50"/>
      <c r="H10" s="62" t="s">
        <v>104</v>
      </c>
    </row>
    <row r="11" spans="1:11" ht="39" x14ac:dyDescent="0.25">
      <c r="A11" s="50"/>
      <c r="C11" s="7" t="s">
        <v>72</v>
      </c>
      <c r="E11" s="49" t="s">
        <v>83</v>
      </c>
      <c r="H11" s="62" t="s">
        <v>102</v>
      </c>
      <c r="K11" s="62" t="s">
        <v>112</v>
      </c>
    </row>
    <row r="12" spans="1:11" ht="38.25" x14ac:dyDescent="0.2">
      <c r="A12" s="62" t="s">
        <v>65</v>
      </c>
      <c r="C12" s="62" t="s">
        <v>71</v>
      </c>
      <c r="E12" s="7" t="s">
        <v>98</v>
      </c>
      <c r="F12" s="50"/>
      <c r="H12" s="62" t="s">
        <v>105</v>
      </c>
      <c r="K12" s="50"/>
    </row>
    <row r="13" spans="1:11" ht="25.5" x14ac:dyDescent="0.2">
      <c r="A13" s="62"/>
      <c r="C13" s="66" t="s">
        <v>82</v>
      </c>
      <c r="E13" s="7" t="s">
        <v>84</v>
      </c>
      <c r="F13" s="50"/>
      <c r="H13" s="62" t="s">
        <v>106</v>
      </c>
    </row>
    <row r="14" spans="1:11" ht="38.25" x14ac:dyDescent="0.2">
      <c r="A14" s="63" t="s">
        <v>64</v>
      </c>
      <c r="C14" s="62" t="s">
        <v>81</v>
      </c>
      <c r="E14" s="62" t="s">
        <v>97</v>
      </c>
      <c r="H14" s="50"/>
    </row>
    <row r="15" spans="1:11" x14ac:dyDescent="0.2">
      <c r="A15" s="63"/>
      <c r="C15" s="62"/>
      <c r="E15" s="62" t="s">
        <v>85</v>
      </c>
      <c r="H15" s="50"/>
    </row>
    <row r="16" spans="1:11" ht="38.25" x14ac:dyDescent="0.2">
      <c r="C16" s="62" t="s">
        <v>100</v>
      </c>
      <c r="E16" s="62" t="s">
        <v>86</v>
      </c>
      <c r="H16" s="66" t="s">
        <v>108</v>
      </c>
    </row>
    <row r="17" spans="1:11" ht="25.5" x14ac:dyDescent="0.2">
      <c r="A17" s="62" t="s">
        <v>53</v>
      </c>
      <c r="C17" s="62" t="s">
        <v>73</v>
      </c>
      <c r="E17" s="50"/>
      <c r="K17" s="50"/>
    </row>
    <row r="18" spans="1:11" ht="26.25" x14ac:dyDescent="0.25">
      <c r="A18" s="62" t="s">
        <v>62</v>
      </c>
      <c r="C18" s="50"/>
      <c r="E18" s="49" t="s">
        <v>87</v>
      </c>
      <c r="H18" s="50"/>
    </row>
    <row r="19" spans="1:11" ht="25.5" x14ac:dyDescent="0.2">
      <c r="A19" s="63" t="s">
        <v>61</v>
      </c>
      <c r="C19" s="62" t="s">
        <v>101</v>
      </c>
      <c r="E19" s="62" t="s">
        <v>99</v>
      </c>
    </row>
    <row r="20" spans="1:11" ht="38.25" x14ac:dyDescent="0.2">
      <c r="A20" s="62" t="s">
        <v>63</v>
      </c>
      <c r="C20" s="62" t="s">
        <v>74</v>
      </c>
      <c r="E20" s="62" t="s">
        <v>88</v>
      </c>
      <c r="F20" s="50"/>
      <c r="K20" s="51"/>
    </row>
    <row r="21" spans="1:11" ht="25.5" x14ac:dyDescent="0.2">
      <c r="A21" s="62" t="s">
        <v>54</v>
      </c>
      <c r="C21" s="50"/>
      <c r="E21" s="66" t="s">
        <v>67</v>
      </c>
    </row>
    <row r="22" spans="1:11" ht="51" x14ac:dyDescent="0.2">
      <c r="A22" s="50"/>
      <c r="C22" s="67" t="s">
        <v>75</v>
      </c>
      <c r="E22" s="62" t="s">
        <v>89</v>
      </c>
      <c r="K22" s="52"/>
    </row>
    <row r="23" spans="1:11" ht="51" x14ac:dyDescent="0.2">
      <c r="A23" s="64" t="s">
        <v>60</v>
      </c>
      <c r="C23" s="66" t="s">
        <v>76</v>
      </c>
      <c r="E23" s="62" t="s">
        <v>90</v>
      </c>
    </row>
    <row r="24" spans="1:11" x14ac:dyDescent="0.2">
      <c r="A24" s="62"/>
      <c r="C24" s="50"/>
      <c r="E24" s="62" t="s">
        <v>91</v>
      </c>
    </row>
    <row r="25" spans="1:11" x14ac:dyDescent="0.2">
      <c r="A25" s="50"/>
      <c r="C25" s="50"/>
      <c r="E25" s="50"/>
      <c r="H25" s="50"/>
    </row>
    <row r="26" spans="1:11" x14ac:dyDescent="0.2">
      <c r="A26" s="62"/>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2025-03-28T17:10:09Z</cp:lastPrinted>
  <dcterms:created xsi:type="dcterms:W3CDTF">2002-04-08T18:22:24Z</dcterms:created>
  <dcterms:modified xsi:type="dcterms:W3CDTF">2025-03-28T17:10:10Z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