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55 EMJ - Chattanooga Lookouts/01. Quotes/Job Cost/"/>
    </mc:Choice>
  </mc:AlternateContent>
  <xr:revisionPtr revIDLastSave="0" documentId="8_{99DCA4FA-2AAD-4D0D-BCAC-F096C090AC2C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I51" i="1" s="1"/>
  <c r="C29" i="1"/>
  <c r="I29" i="1" s="1"/>
  <c r="I23" i="1"/>
  <c r="I22" i="1"/>
  <c r="I30" i="1"/>
  <c r="I49" i="1"/>
  <c r="I31" i="1"/>
  <c r="I53" i="1"/>
  <c r="I28" i="1"/>
  <c r="I27" i="1"/>
  <c r="I45" i="1"/>
  <c r="F45" i="1"/>
  <c r="B45" i="1"/>
  <c r="M57" i="1"/>
  <c r="I56" i="1"/>
  <c r="I55" i="1"/>
  <c r="I54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6" i="1"/>
  <c r="I25" i="1"/>
  <c r="I24" i="1"/>
  <c r="I21" i="1"/>
  <c r="I20" i="1"/>
  <c r="I19" i="1"/>
  <c r="I18" i="1"/>
  <c r="I17" i="1"/>
  <c r="I16" i="1"/>
  <c r="I15" i="1"/>
  <c r="I14" i="1"/>
  <c r="F43" i="1"/>
  <c r="B10" i="1"/>
  <c r="D56" i="1" s="1"/>
  <c r="C57" i="1" l="1"/>
  <c r="M62" i="1"/>
  <c r="M63" i="1"/>
  <c r="C43" i="1"/>
  <c r="I52" i="1"/>
  <c r="G31" i="1"/>
  <c r="J31" i="1"/>
  <c r="D31" i="1"/>
  <c r="D53" i="1"/>
  <c r="D52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C59" i="1" l="1"/>
  <c r="C61" i="1" s="1"/>
  <c r="D61" i="1" s="1"/>
  <c r="M56" i="1"/>
  <c r="D59" i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<sst xmlns="http://schemas.openxmlformats.org/spreadsheetml/2006/main" count="115" uniqueCount="106">
  <si>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</si>
  <si>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</si>
  <si>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</si>
  <si>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</si>
  <si>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</si>
  <si>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</si>
  <si>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</si>
  <si>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</si>
  <si>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</si>
  <si>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</si>
  <si>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</si>
  <si>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</si>
  <si>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</si>
  <si>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</si>
  <si>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</si>
  <si>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</si>
  <si>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</si>
  <si>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</si>
  <si>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</si>
  <si>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</si>
  <si>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</si>
  <si>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</si>
  <si>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</si>
  <si>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</si>
  <si>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</si>
  <si>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</si>
  <si>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</si>
  <si>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</si>
  <si>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</si>
  <si>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</si>
  <si>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</si>
  <si>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</si>
  <si>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</si>
  <si>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</si>
  <si>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</si>
  <si>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</si>
  <si>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</si>
  <si>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</si>
  <si>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</si>
  <si>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</si>
  <si>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</si>
  <si>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</si>
  <si>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</si>
  <si>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</si>
  <si>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</si>
  <si>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</si>
  <si>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</si>
  <si>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</si>
  <si>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</si>
  <si>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</si>
  <si>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</si>
  <si>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</si>
  <si>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</si>
  <si>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</si>
  <si>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</si>
  <si>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</si>
  <si>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</si>
  <si>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</si>
  <si>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</si>
  <si>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</si>
  <si>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</si>
  <si>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</si>
  <si>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</si>
  <si>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</si>
  <si>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</si>
  <si>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</si>
  <si>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</si>
  <si>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</si>
  <si>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</si>
  <si>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</si>
  <si>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</si>
  <si>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</si>
  <si>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</si>
  <si>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</si>
  <si>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</si>
  <si>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</si>
  <si>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</si>
  <si>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</si>
  <si>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</si>
  <si>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</si>
  <si>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</si>
  <si>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</si>
  <si>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</si>
  <si>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</si>
  <si>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</si>
  <si>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</si>
  <si>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</si>
  <si>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</si>
  <si>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</si>
  <si>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</si>
  <si>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</si>
  <si>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</si>
  <si>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</si>
  <si>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</si>
  <si>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</si>
  <si>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</si>
  <si>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</si>
  <si>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</si>
  <si>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</si>
  <si>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</si>
  <si>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</si>
  <si>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</si>
  <si>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</si>
  <si>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Chattanooga Lookouts</t>
  </si>
  <si>
    <t>25-155</t>
  </si>
  <si>
    <t>26 Draper Flexshades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</si>
</sst>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>
      <selection activeCell="B2" sqref="B2:F2"/>
    </sheetView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45738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12517.64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>
        <v>900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>
        <v>3150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>
        <v>684.49</v>
      </c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17252.13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f>2278.58+4*313.07+313.07*2+313.07*2+174.06*2+2*174.06+2*188.31+2*201.41</f>
        <v>6258.82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6258.82</v>
      </c>
      <c r="J29" s="12">
        <f t="shared" ref="J29:J42" si="8">IFERROR(I29/$B$10,0)</f>
        <v>0.36278534882359448</v>
      </c>
      <c r="K29" s="28"/>
      <c r="L29" s="29" t="s">
        <v>105</v>
      </c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6258.82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6258.82</v>
      </c>
      <c r="J43" s="41">
        <f>SUM(J14:J42)</f>
        <v>0.36278534882359448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300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300</v>
      </c>
      <c r="J48" s="46">
        <f>IFERROR(I48/$B$10,0)</f>
        <v>1.7389157164941372E-2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354</v>
      </c>
      <c r="D49" s="46"/>
      <c r="E49" s="28"/>
      <c r="F49" s="27">
        <v>0</v>
      </c>
      <c r="G49" s="46"/>
      <c r="I49" s="27">
        <f t="shared" si="15"/>
        <v>354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f>35*26</f>
        <v>910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910</v>
      </c>
      <c r="J51" s="50">
        <f t="shared" ref="J51:J56" si="17">IFERROR(I51/$B$10,0)</f>
        <v>5.2747110066988824E-2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1188</v>
      </c>
      <c r="D52" s="50">
        <f t="shared" si="13"/>
        <v>0</v>
      </c>
      <c r="E52" s="28"/>
      <c r="F52" s="49">
        <v>0</v>
      </c>
      <c r="G52" s="50"/>
      <c r="I52" s="49">
        <f t="shared" si="15"/>
        <v>1188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450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450</v>
      </c>
      <c r="J55" s="50">
        <f t="shared" si="17"/>
        <v>2.6083735747412056E-2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12517.64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3202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3202</v>
      </c>
      <c r="J57" s="61">
        <f>SUM(J47:J56)</f>
        <v>9.6220002979342259E-2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9460.82</v>
      </c>
      <c r="D59" s="70">
        <f>+C59/B10</f>
        <v>0.5483856196307354</v>
      </c>
      <c r="E59" s="42"/>
      <c r="F59" s="69">
        <f>+F43+F57</f>
        <v>0</v>
      </c>
      <c r="G59" s="71">
        <f>IFERROR(F59/$B$10,0)</f>
        <v>0</v>
      </c>
      <c r="I59" s="69">
        <f>+I43+I57</f>
        <v>9460.82</v>
      </c>
      <c r="J59" s="71">
        <f>IFERROR(I59/$B$10,0)</f>
        <v>0.5483856196307354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7791.3100000000013</v>
      </c>
      <c r="D61" s="75">
        <f>+C61/B10</f>
        <v>0.4516143803692646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7791.3100000000013</v>
      </c>
      <c r="J61" s="77">
        <f>IFERROR(I61/$B$10,0)</f>
        <v>0.4516143803692646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92B3205-FDFD-462F-8609-96549B7FF63F}"/>
</file>

<file path=customXml/itemProps2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2025-03-22T13:28:21Z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