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2 Doubletree Lawrenceburg, IN/01. Quotes/Job Cost/"/>
    </mc:Choice>
  </mc:AlternateContent>
  <xr:revisionPtr revIDLastSave="4" documentId="8_{B5CD3CA1-B20E-45F8-A86B-C624AA251B69}" xr6:coauthVersionLast="47" xr6:coauthVersionMax="47" xr10:uidLastSave="{93CE4464-18B8-4FEA-AAC4-576845B33526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<sst xmlns="http://schemas.openxmlformats.org/spreadsheetml/2006/main" count="116" uniqueCount="107">
  <si>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</si>
  <si>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</si>
  <si>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</si>
  <si>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</si>
  <si>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</si>
  <si>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</si>
  <si>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</si>
  <si>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</si>
  <si>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</si>
  <si>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</si>
  <si>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</si>
  <si>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</si>
  <si>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</si>
  <si>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</si>
  <si>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</si>
  <si>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</si>
  <si>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</si>
  <si>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</si>
  <si>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</si>
  <si>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</si>
  <si>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</si>
  <si>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</si>
  <si>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</si>
  <si>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</si>
  <si>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</si>
  <si>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</si>
  <si>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</si>
  <si>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</si>
  <si>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</si>
  <si>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</si>
  <si>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</si>
  <si>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</si>
  <si>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</si>
  <si>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</si>
  <si>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</si>
  <si>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</si>
  <si>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</si>
  <si>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</si>
  <si>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</si>
  <si>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</si>
  <si>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</si>
  <si>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</si>
  <si>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</si>
  <si>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</si>
  <si>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</si>
  <si>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</si>
  <si>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</si>
  <si>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</si>
  <si>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</si>
  <si>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</si>
  <si>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</si>
  <si>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</si>
  <si>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</si>
  <si>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</si>
  <si>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</si>
  <si>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</si>
  <si>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</si>
  <si>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</si>
  <si>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</si>
  <si>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</si>
  <si>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</si>
  <si>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</si>
  <si>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</si>
  <si>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</si>
  <si>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</si>
  <si>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</si>
  <si>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</si>
  <si>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</si>
  <si>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</si>
  <si>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</si>
  <si>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</si>
  <si>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</si>
  <si>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</si>
  <si>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</si>
  <si>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</si>
  <si>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</si>
  <si>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</si>
  <si>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</si>
  <si>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</si>
  <si>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</si>
  <si>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</si>
  <si>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</si>
  <si>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</si>
  <si>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</si>
  <si>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</si>
  <si>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</si>
  <si>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</si>
  <si>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</si>
  <si>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</si>
  <si>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</si>
  <si>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</si>
  <si>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</si>
  <si>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</si>
  <si>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</si>
  <si>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</si>
  <si>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</si>
  <si>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</si>
  <si>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</si>
  <si>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</si>
  <si>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</si>
  <si>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</si>
  <si>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</si>
  <si>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</si>
  <si>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Doubletree - Lawrenceburg, IN</t>
  </si>
  <si>
    <t>25-142</t>
  </si>
  <si>
    <t>20 Manual Duals &amp; 5 Motorized Duals</t>
  </si>
  <si>
    <t>Solatech 455456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</si>
</sst>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>
      <c r="A3" s="91" t="s">
        <v>2</v>
      </c>
      <c r="B3" s="110">
        <v>45695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>
      <c r="A6" s="89" t="s">
        <v>5</v>
      </c>
      <c r="B6" s="92">
        <v>16443.150000000001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>
      <c r="B10" s="95">
        <f>SUM(B6:B9)</f>
        <v>16443.150000000001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>
      <c r="A22" s="19" t="s">
        <v>32</v>
      </c>
      <c r="B22" s="20" t="s">
        <v>33</v>
      </c>
      <c r="C22" s="21">
        <f>20*24+5*24</f>
        <v>600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600</v>
      </c>
      <c r="J22" s="22">
        <f>IFERROR(I22/$B$10,0)</f>
        <v>3.6489358790742644E-2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>
      <c r="A30" s="14" t="s">
        <v>48</v>
      </c>
      <c r="B30" s="15" t="s">
        <v>49</v>
      </c>
      <c r="C30" s="32">
        <f>13533.15-600</f>
        <v>12933.15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12933.15</v>
      </c>
      <c r="J30" s="17">
        <f t="shared" si="8"/>
        <v>0.7865372510741554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>
      <c r="A43" s="37"/>
      <c r="B43" s="38"/>
      <c r="C43" s="38">
        <f>SUM(C14:C42)</f>
        <v>13533.15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13533.15</v>
      </c>
      <c r="J43" s="41">
        <f>SUM(J14:J42)</f>
        <v>0.82302660986489806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16443.150000000001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>
      <c r="L58" s="62"/>
      <c r="M58" s="63">
        <v>0</v>
      </c>
      <c r="N58" s="64">
        <f>+M58*M56</f>
        <v>0</v>
      </c>
    </row>
    <row r="59" spans="1:29" ht="15.75" thickBot="1">
      <c r="B59" s="68" t="s">
        <v>98</v>
      </c>
      <c r="C59" s="69">
        <f>+C43+C57</f>
        <v>13533.15</v>
      </c>
      <c r="D59" s="70">
        <f>+C59/B10</f>
        <v>0.82302660986489806</v>
      </c>
      <c r="E59" s="42"/>
      <c r="F59" s="69">
        <f>+F43+F57</f>
        <v>0</v>
      </c>
      <c r="G59" s="71">
        <f>IFERROR(F59/$B$10,0)</f>
        <v>0</v>
      </c>
      <c r="I59" s="69">
        <f>+I43+I57</f>
        <v>13533.15</v>
      </c>
      <c r="J59" s="71">
        <f>IFERROR(I59/$B$10,0)</f>
        <v>0.82302660986489806</v>
      </c>
      <c r="L59" s="65"/>
      <c r="M59" s="66">
        <v>0</v>
      </c>
      <c r="N59" s="67">
        <f>+M59*M56</f>
        <v>0</v>
      </c>
    </row>
    <row r="60" spans="1:29" ht="15.75" thickTop="1">
      <c r="B60" s="72"/>
      <c r="C60" s="2"/>
    </row>
    <row r="61" spans="1:29" ht="24.75" customHeight="1" thickBot="1">
      <c r="A61" s="31"/>
      <c r="B61" s="73" t="s">
        <v>99</v>
      </c>
      <c r="C61" s="74">
        <f>IF(C59&gt;0,+B10-C59,0)</f>
        <v>2910.0000000000018</v>
      </c>
      <c r="D61" s="75">
        <f>+C61/B10</f>
        <v>0.17697339013510194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2910.0000000000018</v>
      </c>
      <c r="J61" s="77">
        <f>IFERROR(I61/$B$10,0)</f>
        <v>0.17697339013510194</v>
      </c>
      <c r="L61" s="124" t="s">
        <v>100</v>
      </c>
      <c r="M61" s="124"/>
      <c r="N61" s="124"/>
    </row>
    <row r="62" spans="1:29" s="31" customFormat="1" ht="15.75" thickTop="1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>
      <c r="L63" s="78" t="s">
        <v>102</v>
      </c>
      <c r="M63" s="125">
        <f>+I26+I41</f>
        <v>0</v>
      </c>
      <c r="N63" s="126"/>
    </row>
    <row r="64" spans="1:29" ht="13.5" customHeight="1"/>
    <row r="65" spans="1:14" ht="27" customHeight="1">
      <c r="B65" s="2"/>
      <c r="C65" s="2"/>
      <c r="N65" s="72"/>
    </row>
    <row r="66" spans="1:14">
      <c r="B66" s="2"/>
      <c r="C66" s="2"/>
      <c r="F66" s="79"/>
      <c r="I66" s="79"/>
    </row>
    <row r="67" spans="1:14">
      <c r="A67" s="80"/>
      <c r="B67" s="2"/>
      <c r="C67" s="2"/>
      <c r="F67" s="79"/>
      <c r="I67" s="79"/>
    </row>
    <row r="68" spans="1:14">
      <c r="B68" s="2"/>
      <c r="C68" s="2"/>
      <c r="F68" s="79"/>
      <c r="I68" s="79"/>
    </row>
    <row r="69" spans="1:14">
      <c r="B69" s="2"/>
      <c r="C69" s="2"/>
    </row>
    <row r="70" spans="1:14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B821063F-3AE9-4F6C-BD03-AB9C642017EF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2025-02-07T20:38:24Z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