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040 Innsbruck Aspen MR/01. Quotes/Job Cost/"/>
    </mc:Choice>
  </mc:AlternateContent>
  <xr:revisionPtr revIDLastSave="18" documentId="8_{E5024573-6184-4D0C-B921-6E4A7BA6D31B}" xr6:coauthVersionLast="47" xr6:coauthVersionMax="47" xr10:uidLastSave="{9B84E935-74BD-47CB-8E1C-666931E810BD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I23" i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<sst xmlns="http://schemas.openxmlformats.org/spreadsheetml/2006/main" count="122" uniqueCount="113">
  <si>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</si>
  <si>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</si>
  <si>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</si>
  <si>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</si>
  <si>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</si>
  <si>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</si>
  <si>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</si>
  <si>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</si>
  <si>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</si>
  <si>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</si>
  <si>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</si>
  <si>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</si>
  <si>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</si>
  <si>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</si>
  <si>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</si>
  <si>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</si>
  <si>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</si>
  <si>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</si>
  <si>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</si>
  <si>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</si>
  <si>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</si>
  <si>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</si>
  <si>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</si>
  <si>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</si>
  <si>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</si>
  <si>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</si>
  <si>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</si>
  <si>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</si>
  <si>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</si>
  <si>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</si>
  <si>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</si>
  <si>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</si>
  <si>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</si>
  <si>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</si>
  <si>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</si>
  <si>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</si>
  <si>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</si>
  <si>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</si>
  <si>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</si>
  <si>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</si>
  <si>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</si>
  <si>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</si>
  <si>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</si>
  <si>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</si>
  <si>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</si>
  <si>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</si>
  <si>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</si>
  <si>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</si>
  <si>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</si>
  <si>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</si>
  <si>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</si>
  <si>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</si>
  <si>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</si>
  <si>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</si>
  <si>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</si>
  <si>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</si>
  <si>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</si>
  <si>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</si>
  <si>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</si>
  <si>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</si>
  <si>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</si>
  <si>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</si>
  <si>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</si>
  <si>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</si>
  <si>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</si>
  <si>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</si>
  <si>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</si>
  <si>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</si>
  <si>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</si>
  <si>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</si>
  <si>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</si>
  <si>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</si>
  <si>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</si>
  <si>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</si>
  <si>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</si>
  <si>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</si>
  <si>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</si>
  <si>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</si>
  <si>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</si>
  <si>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</si>
  <si>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</si>
  <si>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</si>
  <si>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</si>
  <si>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</si>
  <si>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</si>
  <si>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</si>
  <si>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</si>
  <si>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</si>
  <si>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</si>
  <si>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</si>
  <si>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</si>
  <si>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</si>
  <si>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</si>
  <si>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</si>
  <si>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</si>
  <si>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</si>
  <si>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</si>
  <si>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</si>
  <si>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</si>
  <si>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</si>
  <si>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</si>
  <si>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</si>
  <si>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</si>
  <si>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Innsbruck Aspen - MR</t>
  </si>
  <si>
    <t>25-040</t>
  </si>
  <si>
    <t>6 - Caco Faux Wood</t>
  </si>
  <si>
    <t>Modern Metals</t>
  </si>
  <si>
    <t>COM:  Fabricut Patrick Gravel</t>
  </si>
  <si>
    <t>54 Yards</t>
  </si>
  <si>
    <t>18 Widths</t>
  </si>
  <si>
    <t>49 Yards</t>
  </si>
  <si>
    <t>Gorab</t>
  </si>
  <si>
    <t>3 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</si>
</sst>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9" bestFit="1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7">
        <v>45723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3258.75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3258.75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 x14ac:dyDescent="0.25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 t="s">
        <v>112</v>
      </c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1" t="s">
        <v>109</v>
      </c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315.89999999999998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315.89999999999998</v>
      </c>
      <c r="J16" s="17">
        <f t="shared" si="2"/>
        <v>9.6939010356731872E-2</v>
      </c>
      <c r="K16" s="86" t="s">
        <v>17</v>
      </c>
      <c r="L16" s="18" t="s">
        <v>108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 t="s">
        <v>107</v>
      </c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354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354</v>
      </c>
      <c r="J23" s="12">
        <f t="shared" ref="J23:J25" si="4">IFERROR(I23/$B$10,0)</f>
        <v>0.10863060989643268</v>
      </c>
      <c r="K23" s="28"/>
      <c r="L23" s="112" t="s">
        <v>106</v>
      </c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148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148</v>
      </c>
      <c r="J26" s="17">
        <f>IFERROR(I26/$B$10,0)</f>
        <v>4.5416187188339084E-2</v>
      </c>
      <c r="K26" s="28"/>
      <c r="L26" s="33" t="s">
        <v>110</v>
      </c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f>92+93*2+155+124+155</f>
        <v>712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712</v>
      </c>
      <c r="J32" s="22">
        <f t="shared" si="8"/>
        <v>0.21848868431146912</v>
      </c>
      <c r="K32" s="34"/>
      <c r="L32" s="103" t="s">
        <v>105</v>
      </c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1529.9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1529.9</v>
      </c>
      <c r="J43" s="41">
        <f>SUM(J14:J42)</f>
        <v>0.46947449175297273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 x14ac:dyDescent="0.25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3110.75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111</v>
      </c>
      <c r="M58" s="63">
        <v>0.06</v>
      </c>
      <c r="N58" s="64">
        <f>+M58*M56</f>
        <v>186.64499999999998</v>
      </c>
    </row>
    <row r="59" spans="1:29" ht="15.75" thickBot="1" x14ac:dyDescent="0.3">
      <c r="B59" s="68" t="s">
        <v>98</v>
      </c>
      <c r="C59" s="69">
        <f>+C43+C57</f>
        <v>1529.9</v>
      </c>
      <c r="D59" s="70">
        <f>+C59/B10</f>
        <v>0.46947449175297279</v>
      </c>
      <c r="E59" s="42"/>
      <c r="F59" s="69">
        <f>+F43+F57</f>
        <v>0</v>
      </c>
      <c r="G59" s="71">
        <f>IFERROR(F59/$B$10,0)</f>
        <v>0</v>
      </c>
      <c r="I59" s="69">
        <f>+I43+I57</f>
        <v>1529.9</v>
      </c>
      <c r="J59" s="71">
        <f>IFERROR(I59/$B$10,0)</f>
        <v>0.46947449175297279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1728.85</v>
      </c>
      <c r="D61" s="75">
        <f>+C61/B10</f>
        <v>0.53052550824702716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1728.85</v>
      </c>
      <c r="J61" s="77">
        <f>IFERROR(I61/$B$10,0)</f>
        <v>0.53052550824702716</v>
      </c>
      <c r="L61" s="107" t="s">
        <v>100</v>
      </c>
      <c r="M61" s="107"/>
      <c r="N61" s="107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08">
        <f>+I26+I41</f>
        <v>148</v>
      </c>
      <c r="N63" s="109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A1595-ABF1-48B5-B531-2C98622A0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2025-03-14T13:36:42Z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