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226 Hilman Beach and Golf/01. Quotes/Job Cost/"/>
    </mc:Choice>
  </mc:AlternateContent>
  <xr:revisionPtr revIDLastSave="9" documentId="8_{20E8D4EE-D961-4211-B232-E69728CE48A9}" xr6:coauthVersionLast="47" xr6:coauthVersionMax="47" xr10:uidLastSave="{D50012F5-C445-4AA9-872F-792FBA15F2F1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<sst xmlns="http://schemas.openxmlformats.org/spreadsheetml/2006/main" count="120" uniqueCount="111">
  <si>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</si>
  <si>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</si>
  <si>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</si>
  <si>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</si>
  <si>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</si>
  <si>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</si>
  <si>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</si>
  <si>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</si>
  <si>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</si>
  <si>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</si>
  <si>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</si>
  <si>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</si>
  <si>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</si>
  <si>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</si>
  <si>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</si>
  <si>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</si>
  <si>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</si>
  <si>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</si>
  <si>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</si>
  <si>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</si>
  <si>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</si>
  <si>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</si>
  <si>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</si>
  <si>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</si>
  <si>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</si>
  <si>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</si>
  <si>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</si>
  <si>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</si>
  <si>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</si>
  <si>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</si>
  <si>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</si>
  <si>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</si>
  <si>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</si>
  <si>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</si>
  <si>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</si>
  <si>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</si>
  <si>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</si>
  <si>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</si>
  <si>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</si>
  <si>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</si>
  <si>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</si>
  <si>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</si>
  <si>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</si>
  <si>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</si>
  <si>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</si>
  <si>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</si>
  <si>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</si>
  <si>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</si>
  <si>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</si>
  <si>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</si>
  <si>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</si>
  <si>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</si>
  <si>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</si>
  <si>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</si>
  <si>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</si>
  <si>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</si>
  <si>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</si>
  <si>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</si>
  <si>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</si>
  <si>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</si>
  <si>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</si>
  <si>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</si>
  <si>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</si>
  <si>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</si>
  <si>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</si>
  <si>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</si>
  <si>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</si>
  <si>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</si>
  <si>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</si>
  <si>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</si>
  <si>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</si>
  <si>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</si>
  <si>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</si>
  <si>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</si>
  <si>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</si>
  <si>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</si>
  <si>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</si>
  <si>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</si>
  <si>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</si>
  <si>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</si>
  <si>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</si>
  <si>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</si>
  <si>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</si>
  <si>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</si>
  <si>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</si>
  <si>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</si>
  <si>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</si>
  <si>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</si>
  <si>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</si>
  <si>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</si>
  <si>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</si>
  <si>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</si>
  <si>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</si>
  <si>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</si>
  <si>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</si>
  <si>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</si>
  <si>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</si>
  <si>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</si>
  <si>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</si>
  <si>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</si>
  <si>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</si>
  <si>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</si>
  <si>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</si>
  <si>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Hilman Beach &amp; Golf</t>
  </si>
  <si>
    <t>25-226</t>
  </si>
  <si>
    <t>Thrift</t>
  </si>
  <si>
    <t>CTM</t>
  </si>
  <si>
    <t>2 PP</t>
  </si>
  <si>
    <t>Culp Dorper Goldenrod</t>
  </si>
  <si>
    <t>10 Yards</t>
  </si>
  <si>
    <t>3 Widths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</si>
</sst>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9" bestFit="1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45728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579.5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579.5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113.89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113.89</v>
      </c>
      <c r="J14" s="6">
        <f t="shared" ref="J14:J18" si="2">IFERROR(I14/$B$10,0)</f>
        <v>0.19653149266609146</v>
      </c>
      <c r="K14" s="86" t="s">
        <v>17</v>
      </c>
      <c r="L14" s="117" t="s">
        <v>107</v>
      </c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 t="s">
        <v>110</v>
      </c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 t="s">
        <v>109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 t="s">
        <v>108</v>
      </c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f>2*2.55</f>
        <v>5.0999999999999996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5.0999999999999996</v>
      </c>
      <c r="J23" s="12">
        <f t="shared" ref="J23:J25" si="4">IFERROR(I23/$B$10,0)</f>
        <v>8.8006902502157022E-3</v>
      </c>
      <c r="K23" s="28"/>
      <c r="L23" s="119" t="s">
        <v>106</v>
      </c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87.87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87.87</v>
      </c>
      <c r="J24" s="17">
        <f t="shared" si="4"/>
        <v>0.1516307161345988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72.92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72.92</v>
      </c>
      <c r="J26" s="17">
        <f>IFERROR(I26/$B$10,0)</f>
        <v>0.12583261432269197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279.78000000000003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279.78000000000003</v>
      </c>
      <c r="J43" s="41">
        <f>SUM(J14:J42)</f>
        <v>0.48279551337359794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506.58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105</v>
      </c>
      <c r="M58" s="63">
        <v>0.06</v>
      </c>
      <c r="N58" s="64">
        <f>+M58*M56</f>
        <v>30.394799999999996</v>
      </c>
    </row>
    <row r="59" spans="1:29" ht="15.75" thickBot="1" x14ac:dyDescent="0.3">
      <c r="B59" s="68" t="s">
        <v>98</v>
      </c>
      <c r="C59" s="69">
        <f>+C43+C57</f>
        <v>279.78000000000003</v>
      </c>
      <c r="D59" s="70">
        <f>+C59/B10</f>
        <v>0.482795513373598</v>
      </c>
      <c r="E59" s="42"/>
      <c r="F59" s="69">
        <f>+F43+F57</f>
        <v>0</v>
      </c>
      <c r="G59" s="71">
        <f>IFERROR(F59/$B$10,0)</f>
        <v>0</v>
      </c>
      <c r="I59" s="69">
        <f>+I43+I57</f>
        <v>279.78000000000003</v>
      </c>
      <c r="J59" s="71">
        <f>IFERROR(I59/$B$10,0)</f>
        <v>0.482795513373598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299.71999999999997</v>
      </c>
      <c r="D61" s="75">
        <f>+C61/B10</f>
        <v>0.51720448662640206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299.71999999999997</v>
      </c>
      <c r="J61" s="77">
        <f>IFERROR(I61/$B$10,0)</f>
        <v>0.51720448662640206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72.92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35A7DDF-C8DE-48FE-8B0B-9F711B339E89}"/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2025-03-12T08:51:01Z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