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smer\OneDrive\Documentos\"/>
    </mc:Choice>
  </mc:AlternateContent>
  <xr:revisionPtr revIDLastSave="0" documentId="13_ncr:1_{6F10B028-4108-47F1-A7D8-5F127C3F5BB7}" xr6:coauthVersionLast="47" xr6:coauthVersionMax="47" xr10:uidLastSave="{00000000-0000-0000-0000-000000000000}"/>
  <bookViews>
    <workbookView xWindow="11424" yWindow="0" windowWidth="11712" windowHeight="12336" tabRatio="869" firstSheet="1" activeTab="10" xr2:uid="{8AC5B57E-F97E-472E-B960-318B5F75DDD2}"/>
  </bookViews>
  <sheets>
    <sheet name="Menu Principal" sheetId="1" r:id="rId1"/>
    <sheet name="Informacion del Cliente" sheetId="3" r:id="rId2"/>
    <sheet name="Matriz de Datos" sheetId="8" r:id="rId3"/>
    <sheet name="Resumen de la Orden" sheetId="4" r:id="rId4"/>
    <sheet name="Corte de Tela" sheetId="5" r:id="rId5"/>
    <sheet name="Corte Hardware" sheetId="6" r:id="rId6"/>
    <sheet name="Corte Header" sheetId="7" r:id="rId7"/>
    <sheet name="BOM" sheetId="19" r:id="rId8"/>
    <sheet name="Ticket Viajero" sheetId="21" r:id="rId9"/>
    <sheet name="Productos" sheetId="18" r:id="rId10"/>
    <sheet name="Classic Roman Shade" sheetId="12" r:id="rId11"/>
    <sheet name="Flat Roman Shade" sheetId="13" r:id="rId12"/>
    <sheet name="Front Pleat Roman Shade" sheetId="14" r:id="rId13"/>
    <sheet name="Relaxed Roman Shade" sheetId="15" r:id="rId14"/>
    <sheet name="Hobbled Roman Shade" sheetId="16" r:id="rId15"/>
    <sheet name="Tulip Roman Shade" sheetId="17" r:id="rId16"/>
    <sheet name="Listado de Telas" sheetId="22" r:id="rId17"/>
    <sheet name="Listado de componentes" sheetId="23" r:id="rId18"/>
  </sheets>
  <definedNames>
    <definedName name="_xlnm.Print_Area" localSheetId="4">'Corte de Tela'!$F$1:$Z$24</definedName>
    <definedName name="_xlnm.Print_Area" localSheetId="5">'Corte Hardware'!$F$1:$S$25</definedName>
    <definedName name="_xlnm.Print_Area" localSheetId="6">'Corte Header'!$F$1:$U$26</definedName>
    <definedName name="_xlnm.Print_Area" localSheetId="3">'Resumen de la Orden'!$F$1:$AB$24</definedName>
    <definedName name="_xlnm.Print_Area" localSheetId="8">'Ticket Viajero'!$A$1:$H$45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7" l="1"/>
  <c r="I7" i="7"/>
  <c r="I6" i="7"/>
  <c r="I5" i="7"/>
  <c r="I8" i="6"/>
  <c r="I7" i="6"/>
  <c r="I6" i="6"/>
  <c r="I5" i="6"/>
  <c r="I7" i="5"/>
  <c r="I6" i="5"/>
  <c r="I5" i="5"/>
  <c r="I4" i="5"/>
  <c r="I7" i="4"/>
  <c r="I6" i="4"/>
  <c r="I5" i="4"/>
  <c r="I4" i="4"/>
  <c r="F2" i="4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21" i="6"/>
  <c r="AK3" i="8" l="1" a="1"/>
  <c r="AK3" i="8" s="1"/>
  <c r="AK4" i="8" a="1"/>
  <c r="AK4" i="8" s="1"/>
  <c r="AK5" i="8" a="1"/>
  <c r="AK5" i="8" s="1"/>
  <c r="AK6" i="8" a="1"/>
  <c r="AK6" i="8" s="1"/>
  <c r="AK7" i="8" a="1"/>
  <c r="AK7" i="8" s="1"/>
  <c r="AK8" i="8" a="1"/>
  <c r="AK8" i="8" s="1"/>
  <c r="AK9" i="8" a="1"/>
  <c r="AK9" i="8" s="1"/>
  <c r="AK10" i="8" a="1"/>
  <c r="AK10" i="8" s="1"/>
  <c r="AK11" i="8" a="1"/>
  <c r="AK11" i="8" s="1"/>
  <c r="AK12" i="8" a="1"/>
  <c r="AK12" i="8" s="1"/>
  <c r="AK13" i="8" a="1"/>
  <c r="AK13" i="8" s="1"/>
  <c r="AK14" i="8" a="1"/>
  <c r="AK14" i="8" s="1"/>
  <c r="AK15" i="8" a="1"/>
  <c r="AK15" i="8" s="1"/>
  <c r="AK16" i="8" a="1"/>
  <c r="AK16" i="8" s="1"/>
  <c r="AK17" i="8" a="1"/>
  <c r="AK17" i="8" s="1"/>
  <c r="AK18" i="8" a="1"/>
  <c r="AK18" i="8" s="1"/>
  <c r="AK19" i="8" a="1"/>
  <c r="AK19" i="8" s="1"/>
  <c r="AK20" i="8" a="1"/>
  <c r="AK20" i="8" s="1"/>
  <c r="AK21" i="8" a="1"/>
  <c r="AK21" i="8" s="1"/>
  <c r="AK22" i="8" a="1"/>
  <c r="AK22" i="8" s="1"/>
  <c r="AK23" i="8" a="1"/>
  <c r="AK23" i="8" s="1"/>
  <c r="AK24" i="8" a="1"/>
  <c r="AK24" i="8" s="1"/>
  <c r="AK25" i="8" a="1"/>
  <c r="AK25" i="8" s="1"/>
  <c r="AK26" i="8" a="1"/>
  <c r="AK26" i="8" s="1"/>
  <c r="AK27" i="8" a="1"/>
  <c r="AK27" i="8" s="1"/>
  <c r="AK28" i="8" a="1"/>
  <c r="AK28" i="8" s="1"/>
  <c r="AK29" i="8" a="1"/>
  <c r="AK29" i="8" s="1"/>
  <c r="AK30" i="8" a="1"/>
  <c r="AK30" i="8" s="1"/>
  <c r="AK31" i="8" a="1"/>
  <c r="AK31" i="8" s="1"/>
  <c r="AK32" i="8" a="1"/>
  <c r="AK32" i="8" s="1"/>
  <c r="AK33" i="8" a="1"/>
  <c r="AK33" i="8" s="1"/>
  <c r="AK34" i="8" a="1"/>
  <c r="AK34" i="8" s="1"/>
  <c r="AK35" i="8" a="1"/>
  <c r="AK35" i="8" s="1"/>
  <c r="AK36" i="8" a="1"/>
  <c r="AK36" i="8" s="1"/>
  <c r="AK37" i="8" a="1"/>
  <c r="AK37" i="8" s="1"/>
  <c r="AK38" i="8" a="1"/>
  <c r="AK38" i="8" s="1"/>
  <c r="AK39" i="8" a="1"/>
  <c r="AK39" i="8" s="1"/>
  <c r="AK40" i="8" a="1"/>
  <c r="AK40" i="8" s="1"/>
  <c r="AK41" i="8" a="1"/>
  <c r="AK41" i="8" s="1"/>
  <c r="AK42" i="8" a="1"/>
  <c r="AK42" i="8" s="1"/>
  <c r="AK43" i="8" a="1"/>
  <c r="AK43" i="8" s="1"/>
  <c r="AK44" i="8" a="1"/>
  <c r="AK44" i="8" s="1"/>
  <c r="AK45" i="8" a="1"/>
  <c r="AK45" i="8" s="1"/>
  <c r="AK46" i="8" a="1"/>
  <c r="AK46" i="8" s="1"/>
  <c r="AK47" i="8" a="1"/>
  <c r="AK47" i="8" s="1"/>
  <c r="AK48" i="8" a="1"/>
  <c r="AK48" i="8" s="1"/>
  <c r="AK49" i="8" a="1"/>
  <c r="AK49" i="8" s="1"/>
  <c r="AK50" i="8" a="1"/>
  <c r="AK50" i="8" s="1"/>
  <c r="AK51" i="8" a="1"/>
  <c r="AK51" i="8" s="1"/>
  <c r="AK52" i="8" a="1"/>
  <c r="AK52" i="8" s="1"/>
  <c r="AK53" i="8" a="1"/>
  <c r="AK53" i="8" s="1"/>
  <c r="AK54" i="8" a="1"/>
  <c r="AK54" i="8" s="1"/>
  <c r="AK55" i="8" a="1"/>
  <c r="AK55" i="8" s="1"/>
  <c r="AK56" i="8" a="1"/>
  <c r="AK56" i="8" s="1"/>
  <c r="AK57" i="8" a="1"/>
  <c r="AK57" i="8" s="1"/>
  <c r="AK58" i="8" a="1"/>
  <c r="AK58" i="8" s="1"/>
  <c r="AK59" i="8" a="1"/>
  <c r="AK59" i="8"/>
  <c r="AK60" i="8" a="1"/>
  <c r="AK60" i="8" s="1"/>
  <c r="AK61" i="8" a="1"/>
  <c r="AK61" i="8" s="1"/>
  <c r="AK62" i="8" a="1"/>
  <c r="AK62" i="8" s="1"/>
  <c r="AK63" i="8" a="1"/>
  <c r="AK63" i="8" s="1"/>
  <c r="AK64" i="8" a="1"/>
  <c r="AK64" i="8" s="1"/>
  <c r="AK65" i="8" a="1"/>
  <c r="AK65" i="8" s="1"/>
  <c r="AK66" i="8" a="1"/>
  <c r="AK66" i="8" s="1"/>
  <c r="AK67" i="8" a="1"/>
  <c r="AK67" i="8" s="1"/>
  <c r="AK68" i="8" a="1"/>
  <c r="AK68" i="8" s="1"/>
  <c r="AK69" i="8" a="1"/>
  <c r="AK69" i="8" s="1"/>
  <c r="AK70" i="8" a="1"/>
  <c r="AK70" i="8" s="1"/>
  <c r="AK71" i="8" a="1"/>
  <c r="AK71" i="8" s="1"/>
  <c r="AK72" i="8" a="1"/>
  <c r="AK72" i="8" s="1"/>
  <c r="AK73" i="8" a="1"/>
  <c r="AK73" i="8" s="1"/>
  <c r="AK74" i="8" a="1"/>
  <c r="AK74" i="8" s="1"/>
  <c r="AK75" i="8" a="1"/>
  <c r="AK75" i="8" s="1"/>
  <c r="AK76" i="8" a="1"/>
  <c r="AK76" i="8" s="1"/>
  <c r="AK77" i="8" a="1"/>
  <c r="AK77" i="8" s="1"/>
  <c r="AK78" i="8" a="1"/>
  <c r="AK78" i="8" s="1"/>
  <c r="AK79" i="8" a="1"/>
  <c r="AK79" i="8" s="1"/>
  <c r="AK80" i="8" a="1"/>
  <c r="AK80" i="8" s="1"/>
  <c r="AK81" i="8" a="1"/>
  <c r="AK81" i="8" s="1"/>
  <c r="AK82" i="8" a="1"/>
  <c r="AK82" i="8" s="1"/>
  <c r="AK83" i="8" a="1"/>
  <c r="AK83" i="8" s="1"/>
  <c r="AK84" i="8" a="1"/>
  <c r="AK84" i="8" s="1"/>
  <c r="AK85" i="8" a="1"/>
  <c r="AK85" i="8" s="1"/>
  <c r="AK86" i="8" a="1"/>
  <c r="AK86" i="8" s="1"/>
  <c r="AK87" i="8" a="1"/>
  <c r="AK87" i="8" s="1"/>
  <c r="AK88" i="8" a="1"/>
  <c r="AK88" i="8" s="1"/>
  <c r="AK89" i="8" a="1"/>
  <c r="AK89" i="8" s="1"/>
  <c r="AK90" i="8" a="1"/>
  <c r="AK90" i="8" s="1"/>
  <c r="AK91" i="8" a="1"/>
  <c r="AK91" i="8" s="1"/>
  <c r="AK92" i="8" a="1"/>
  <c r="AK92" i="8" s="1"/>
  <c r="AK93" i="8" a="1"/>
  <c r="AK93" i="8" s="1"/>
  <c r="AK94" i="8" a="1"/>
  <c r="AK94" i="8" s="1"/>
  <c r="AK95" i="8" a="1"/>
  <c r="AK95" i="8" s="1"/>
  <c r="AK96" i="8" a="1"/>
  <c r="AK96" i="8" s="1"/>
  <c r="AK97" i="8" a="1"/>
  <c r="AK97" i="8" s="1"/>
  <c r="AK98" i="8" a="1"/>
  <c r="AK98" i="8" s="1"/>
  <c r="AK99" i="8" a="1"/>
  <c r="AK99" i="8" s="1"/>
  <c r="AK100" i="8" a="1"/>
  <c r="AK100" i="8" s="1"/>
  <c r="AK101" i="8" a="1"/>
  <c r="AK101" i="8" s="1"/>
  <c r="AK102" i="8" a="1"/>
  <c r="AK102" i="8" s="1"/>
  <c r="AK103" i="8" a="1"/>
  <c r="AK103" i="8" s="1"/>
  <c r="AK104" i="8" a="1"/>
  <c r="AK104" i="8" s="1"/>
  <c r="AK105" i="8" a="1"/>
  <c r="AK105" i="8" s="1"/>
  <c r="AK106" i="8" a="1"/>
  <c r="AK106" i="8" s="1"/>
  <c r="AK107" i="8" a="1"/>
  <c r="AK107" i="8" s="1"/>
  <c r="AK108" i="8" a="1"/>
  <c r="AK108" i="8" s="1"/>
  <c r="AK109" i="8" a="1"/>
  <c r="AK109" i="8" s="1"/>
  <c r="AK110" i="8" a="1"/>
  <c r="AK110" i="8" s="1"/>
  <c r="AK111" i="8" a="1"/>
  <c r="AK111" i="8" s="1"/>
  <c r="AK112" i="8" a="1"/>
  <c r="AK112" i="8" s="1"/>
  <c r="AK113" i="8" a="1"/>
  <c r="AK113" i="8" s="1"/>
  <c r="AK114" i="8" a="1"/>
  <c r="AK114" i="8" s="1"/>
  <c r="AK115" i="8" a="1"/>
  <c r="AK115" i="8" s="1"/>
  <c r="AK116" i="8" a="1"/>
  <c r="AK116" i="8" s="1"/>
  <c r="AK117" i="8" a="1"/>
  <c r="AK117" i="8" s="1"/>
  <c r="AK118" i="8" a="1"/>
  <c r="AK118" i="8" s="1"/>
  <c r="AK119" i="8" a="1"/>
  <c r="AK119" i="8" s="1"/>
  <c r="AK120" i="8" a="1"/>
  <c r="AK120" i="8" s="1"/>
  <c r="AK121" i="8" a="1"/>
  <c r="AK121" i="8" s="1"/>
  <c r="AK122" i="8" a="1"/>
  <c r="AK122" i="8" s="1"/>
  <c r="AK123" i="8" a="1"/>
  <c r="AK123" i="8" s="1"/>
  <c r="AK124" i="8" a="1"/>
  <c r="AK124" i="8" s="1"/>
  <c r="AK125" i="8" a="1"/>
  <c r="AK125" i="8" s="1"/>
  <c r="AK126" i="8" a="1"/>
  <c r="AK126" i="8" s="1"/>
  <c r="AK127" i="8" a="1"/>
  <c r="AK127" i="8" s="1"/>
  <c r="AK128" i="8" a="1"/>
  <c r="AK128" i="8" s="1"/>
  <c r="AK129" i="8" a="1"/>
  <c r="AK129" i="8" s="1"/>
  <c r="AK130" i="8" a="1"/>
  <c r="AK130" i="8" s="1"/>
  <c r="AK131" i="8" a="1"/>
  <c r="AK131" i="8" s="1"/>
  <c r="AK132" i="8" a="1"/>
  <c r="AK132" i="8" s="1"/>
  <c r="AK133" i="8" a="1"/>
  <c r="AK133" i="8" s="1"/>
  <c r="AK134" i="8" a="1"/>
  <c r="AK134" i="8" s="1"/>
  <c r="AK135" i="8" a="1"/>
  <c r="AK135" i="8" s="1"/>
  <c r="AK136" i="8" a="1"/>
  <c r="AK136" i="8" s="1"/>
  <c r="AK137" i="8" a="1"/>
  <c r="AK137" i="8" s="1"/>
  <c r="AK138" i="8" a="1"/>
  <c r="AK138" i="8" s="1"/>
  <c r="AK139" i="8" a="1"/>
  <c r="AK139" i="8" s="1"/>
  <c r="AK140" i="8" a="1"/>
  <c r="AK140" i="8" s="1"/>
  <c r="AK141" i="8" a="1"/>
  <c r="AK141" i="8" s="1"/>
  <c r="AK142" i="8" a="1"/>
  <c r="AK142" i="8" s="1"/>
  <c r="AK143" i="8" a="1"/>
  <c r="AK143" i="8" s="1"/>
  <c r="AK144" i="8" a="1"/>
  <c r="AK144" i="8" s="1"/>
  <c r="AK145" i="8" a="1"/>
  <c r="AK145" i="8" s="1"/>
  <c r="AK146" i="8" a="1"/>
  <c r="AK146" i="8" s="1"/>
  <c r="AK147" i="8" a="1"/>
  <c r="AK147" i="8" s="1"/>
  <c r="AK148" i="8" a="1"/>
  <c r="AK148" i="8" s="1"/>
  <c r="AK149" i="8" a="1"/>
  <c r="AK149" i="8" s="1"/>
  <c r="AK150" i="8" a="1"/>
  <c r="AK150" i="8" s="1"/>
  <c r="AK151" i="8" a="1"/>
  <c r="AK151" i="8" s="1"/>
  <c r="AK152" i="8" a="1"/>
  <c r="AK152" i="8" s="1"/>
  <c r="AK153" i="8" a="1"/>
  <c r="AK153" i="8" s="1"/>
  <c r="AK154" i="8" a="1"/>
  <c r="AK154" i="8" s="1"/>
  <c r="AK155" i="8" a="1"/>
  <c r="AK155" i="8" s="1"/>
  <c r="AK156" i="8" a="1"/>
  <c r="AK156" i="8" s="1"/>
  <c r="AK157" i="8" a="1"/>
  <c r="AK157" i="8" s="1"/>
  <c r="AK158" i="8" a="1"/>
  <c r="AK158" i="8" s="1"/>
  <c r="AK159" i="8" a="1"/>
  <c r="AK159" i="8" s="1"/>
  <c r="AK160" i="8" a="1"/>
  <c r="AK160" i="8" s="1"/>
  <c r="AK161" i="8" a="1"/>
  <c r="AK161" i="8" s="1"/>
  <c r="AK162" i="8" a="1"/>
  <c r="AK162" i="8" s="1"/>
  <c r="AK163" i="8" a="1"/>
  <c r="AK163" i="8" s="1"/>
  <c r="AK164" i="8" a="1"/>
  <c r="AK164" i="8" s="1"/>
  <c r="AK165" i="8" a="1"/>
  <c r="AK165" i="8" s="1"/>
  <c r="AK166" i="8" a="1"/>
  <c r="AK166" i="8" s="1"/>
  <c r="AK167" i="8" a="1"/>
  <c r="AK167" i="8" s="1"/>
  <c r="AK168" i="8" a="1"/>
  <c r="AK168" i="8" s="1"/>
  <c r="AK169" i="8" a="1"/>
  <c r="AK169" i="8" s="1"/>
  <c r="AK170" i="8" a="1"/>
  <c r="AK170" i="8" s="1"/>
  <c r="AK171" i="8" a="1"/>
  <c r="AK171" i="8" s="1"/>
  <c r="AK172" i="8" a="1"/>
  <c r="AK172" i="8" s="1"/>
  <c r="AK173" i="8" a="1"/>
  <c r="AK173" i="8" s="1"/>
  <c r="AK174" i="8" a="1"/>
  <c r="AK174" i="8" s="1"/>
  <c r="AK175" i="8" a="1"/>
  <c r="AK175" i="8" s="1"/>
  <c r="AK176" i="8" a="1"/>
  <c r="AK176" i="8" s="1"/>
  <c r="AK177" i="8" a="1"/>
  <c r="AK177" i="8" s="1"/>
  <c r="AK178" i="8" a="1"/>
  <c r="AK178" i="8" s="1"/>
  <c r="AK179" i="8" a="1"/>
  <c r="AK179" i="8" s="1"/>
  <c r="AK180" i="8" a="1"/>
  <c r="AK180" i="8" s="1"/>
  <c r="AK181" i="8" a="1"/>
  <c r="AK181" i="8" s="1"/>
  <c r="AK182" i="8" a="1"/>
  <c r="AK182" i="8" s="1"/>
  <c r="AK183" i="8" a="1"/>
  <c r="AK183" i="8" s="1"/>
  <c r="AK184" i="8" a="1"/>
  <c r="AK184" i="8" s="1"/>
  <c r="AK185" i="8" a="1"/>
  <c r="AK185" i="8" s="1"/>
  <c r="AK186" i="8" a="1"/>
  <c r="AK186" i="8" s="1"/>
  <c r="AK187" i="8" a="1"/>
  <c r="AK187" i="8" s="1"/>
  <c r="AK188" i="8" a="1"/>
  <c r="AK188" i="8" s="1"/>
  <c r="AK189" i="8" a="1"/>
  <c r="AK189" i="8" s="1"/>
  <c r="AK190" i="8" a="1"/>
  <c r="AK190" i="8" s="1"/>
  <c r="AK191" i="8" a="1"/>
  <c r="AK191" i="8" s="1"/>
  <c r="AK192" i="8" a="1"/>
  <c r="AK192" i="8" s="1"/>
  <c r="AK193" i="8" a="1"/>
  <c r="AK193" i="8" s="1"/>
  <c r="AK194" i="8" a="1"/>
  <c r="AK194" i="8" s="1"/>
  <c r="AK195" i="8" a="1"/>
  <c r="AK195" i="8" s="1"/>
  <c r="AK196" i="8" a="1"/>
  <c r="AK196" i="8" s="1"/>
  <c r="AK197" i="8" a="1"/>
  <c r="AK197" i="8" s="1"/>
  <c r="AK198" i="8" a="1"/>
  <c r="AK198" i="8" s="1"/>
  <c r="AK199" i="8" a="1"/>
  <c r="AK199" i="8" s="1"/>
  <c r="AK200" i="8" a="1"/>
  <c r="AK200" i="8" s="1"/>
  <c r="AK201" i="8" a="1"/>
  <c r="AK201" i="8" s="1"/>
  <c r="AK202" i="8" a="1"/>
  <c r="AK202" i="8" s="1"/>
  <c r="AK203" i="8" a="1"/>
  <c r="AK203" i="8" s="1"/>
  <c r="AK204" i="8" a="1"/>
  <c r="AK204" i="8" s="1"/>
  <c r="AK205" i="8" a="1"/>
  <c r="AK205" i="8" s="1"/>
  <c r="AK206" i="8" a="1"/>
  <c r="AK206" i="8" s="1"/>
  <c r="AK207" i="8" a="1"/>
  <c r="AK207" i="8" s="1"/>
  <c r="AK208" i="8" a="1"/>
  <c r="AK208" i="8" s="1"/>
  <c r="AK209" i="8" a="1"/>
  <c r="AK209" i="8" s="1"/>
  <c r="AK210" i="8" a="1"/>
  <c r="AK210" i="8" s="1"/>
  <c r="AK211" i="8" a="1"/>
  <c r="AK211" i="8" s="1"/>
  <c r="AK212" i="8" a="1"/>
  <c r="AK212" i="8" s="1"/>
  <c r="AK213" i="8" a="1"/>
  <c r="AK213" i="8" s="1"/>
  <c r="AK214" i="8" a="1"/>
  <c r="AK214" i="8" s="1"/>
  <c r="AK215" i="8" a="1"/>
  <c r="AK215" i="8" s="1"/>
  <c r="AK216" i="8" a="1"/>
  <c r="AK216" i="8" s="1"/>
  <c r="AK217" i="8" a="1"/>
  <c r="AK217" i="8" s="1"/>
  <c r="AK218" i="8" a="1"/>
  <c r="AK218" i="8" s="1"/>
  <c r="AK219" i="8" a="1"/>
  <c r="AK219" i="8" s="1"/>
  <c r="AK220" i="8" a="1"/>
  <c r="AK220" i="8" s="1"/>
  <c r="AK221" i="8" a="1"/>
  <c r="AK221" i="8" s="1"/>
  <c r="AK222" i="8" a="1"/>
  <c r="AK222" i="8" s="1"/>
  <c r="AK223" i="8" a="1"/>
  <c r="AK223" i="8" s="1"/>
  <c r="AK224" i="8" a="1"/>
  <c r="AK224" i="8" s="1"/>
  <c r="AK225" i="8" a="1"/>
  <c r="AK225" i="8" s="1"/>
  <c r="AK226" i="8" a="1"/>
  <c r="AK226" i="8" s="1"/>
  <c r="AK227" i="8" a="1"/>
  <c r="AK227" i="8" s="1"/>
  <c r="AK228" i="8" a="1"/>
  <c r="AK228" i="8" s="1"/>
  <c r="AK229" i="8" a="1"/>
  <c r="AK229" i="8" s="1"/>
  <c r="AK230" i="8" a="1"/>
  <c r="AK230" i="8" s="1"/>
  <c r="AK231" i="8" a="1"/>
  <c r="AK231" i="8" s="1"/>
  <c r="AK232" i="8" a="1"/>
  <c r="AK232" i="8" s="1"/>
  <c r="AK233" i="8" a="1"/>
  <c r="AK233" i="8" s="1"/>
  <c r="AK234" i="8" a="1"/>
  <c r="AK234" i="8" s="1"/>
  <c r="AK235" i="8" a="1"/>
  <c r="AK235" i="8" s="1"/>
  <c r="AK236" i="8" a="1"/>
  <c r="AK236" i="8" s="1"/>
  <c r="AK237" i="8" a="1"/>
  <c r="AK237" i="8" s="1"/>
  <c r="AK238" i="8" a="1"/>
  <c r="AK238" i="8" s="1"/>
  <c r="AK239" i="8" a="1"/>
  <c r="AK239" i="8" s="1"/>
  <c r="AK240" i="8" a="1"/>
  <c r="AK240" i="8" s="1"/>
  <c r="AK241" i="8" a="1"/>
  <c r="AK241" i="8" s="1"/>
  <c r="AK242" i="8" a="1"/>
  <c r="AK242" i="8" s="1"/>
  <c r="AK243" i="8" a="1"/>
  <c r="AK243" i="8" s="1"/>
  <c r="AK244" i="8" a="1"/>
  <c r="AK244" i="8" s="1"/>
  <c r="AK245" i="8" a="1"/>
  <c r="AK245" i="8" s="1"/>
  <c r="AK246" i="8" a="1"/>
  <c r="AK246" i="8" s="1"/>
  <c r="AK247" i="8" a="1"/>
  <c r="AK247" i="8" s="1"/>
  <c r="AK248" i="8" a="1"/>
  <c r="AK248" i="8" s="1"/>
  <c r="AK249" i="8" a="1"/>
  <c r="AK249" i="8" s="1"/>
  <c r="AK250" i="8" a="1"/>
  <c r="AK250" i="8" s="1"/>
  <c r="AK251" i="8" a="1"/>
  <c r="AK251" i="8" s="1"/>
  <c r="AK252" i="8" a="1"/>
  <c r="AK252" i="8" s="1"/>
  <c r="AK253" i="8" a="1"/>
  <c r="AK253" i="8" s="1"/>
  <c r="AK254" i="8" a="1"/>
  <c r="AK254" i="8" s="1"/>
  <c r="AK255" i="8" a="1"/>
  <c r="AK255" i="8" s="1"/>
  <c r="AK256" i="8" a="1"/>
  <c r="AK256" i="8" s="1"/>
  <c r="AK257" i="8" a="1"/>
  <c r="AK257" i="8" s="1"/>
  <c r="AK258" i="8" a="1"/>
  <c r="AK258" i="8" s="1"/>
  <c r="AK259" i="8" a="1"/>
  <c r="AK259" i="8" s="1"/>
  <c r="AK260" i="8" a="1"/>
  <c r="AK260" i="8" s="1"/>
  <c r="AK261" i="8" a="1"/>
  <c r="AK261" i="8" s="1"/>
  <c r="AK262" i="8" a="1"/>
  <c r="AK262" i="8" s="1"/>
  <c r="AK263" i="8" a="1"/>
  <c r="AK263" i="8" s="1"/>
  <c r="AK264" i="8" a="1"/>
  <c r="AK264" i="8" s="1"/>
  <c r="AK265" i="8" a="1"/>
  <c r="AK265" i="8" s="1"/>
  <c r="AK266" i="8" a="1"/>
  <c r="AK266" i="8" s="1"/>
  <c r="AK267" i="8" a="1"/>
  <c r="AK267" i="8" s="1"/>
  <c r="AK268" i="8" a="1"/>
  <c r="AK268" i="8" s="1"/>
  <c r="AK269" i="8" a="1"/>
  <c r="AK269" i="8" s="1"/>
  <c r="AK270" i="8" a="1"/>
  <c r="AK270" i="8" s="1"/>
  <c r="AK271" i="8" a="1"/>
  <c r="AK271" i="8" s="1"/>
  <c r="AK272" i="8" a="1"/>
  <c r="AK272" i="8" s="1"/>
  <c r="AK273" i="8" a="1"/>
  <c r="AK273" i="8" s="1"/>
  <c r="AK274" i="8" a="1"/>
  <c r="AK274" i="8" s="1"/>
  <c r="AK275" i="8" a="1"/>
  <c r="AK275" i="8" s="1"/>
  <c r="AK276" i="8" a="1"/>
  <c r="AK276" i="8" s="1"/>
  <c r="AK277" i="8" a="1"/>
  <c r="AK277" i="8" s="1"/>
  <c r="AK278" i="8" a="1"/>
  <c r="AK278" i="8" s="1"/>
  <c r="AK279" i="8" a="1"/>
  <c r="AK279" i="8" s="1"/>
  <c r="AK280" i="8" a="1"/>
  <c r="AK280" i="8" s="1"/>
  <c r="AK281" i="8" a="1"/>
  <c r="AK281" i="8" s="1"/>
  <c r="AK282" i="8" a="1"/>
  <c r="AK282" i="8" s="1"/>
  <c r="AK283" i="8" a="1"/>
  <c r="AK283" i="8" s="1"/>
  <c r="AK284" i="8" a="1"/>
  <c r="AK284" i="8" s="1"/>
  <c r="AK285" i="8" a="1"/>
  <c r="AK285" i="8" s="1"/>
  <c r="AK286" i="8" a="1"/>
  <c r="AK286" i="8" s="1"/>
  <c r="AK287" i="8" a="1"/>
  <c r="AK287" i="8" s="1"/>
  <c r="AK288" i="8" a="1"/>
  <c r="AK288" i="8" s="1"/>
  <c r="AK289" i="8" a="1"/>
  <c r="AK289" i="8" s="1"/>
  <c r="AK290" i="8" a="1"/>
  <c r="AK290" i="8" s="1"/>
  <c r="AK291" i="8" a="1"/>
  <c r="AK291" i="8" s="1"/>
  <c r="AK292" i="8" a="1"/>
  <c r="AK292" i="8" s="1"/>
  <c r="AK293" i="8" a="1"/>
  <c r="AK293" i="8" s="1"/>
  <c r="AK294" i="8" a="1"/>
  <c r="AK294" i="8" s="1"/>
  <c r="AK295" i="8" a="1"/>
  <c r="AK295" i="8" s="1"/>
  <c r="AK296" i="8" a="1"/>
  <c r="AK296" i="8" s="1"/>
  <c r="AK297" i="8" a="1"/>
  <c r="AK297" i="8" s="1"/>
  <c r="AK298" i="8" a="1"/>
  <c r="AK298" i="8" s="1"/>
  <c r="AK299" i="8" a="1"/>
  <c r="AK299" i="8" s="1"/>
  <c r="AK300" i="8" a="1"/>
  <c r="AK300" i="8" s="1"/>
  <c r="AK301" i="8" a="1"/>
  <c r="AK301" i="8" s="1"/>
  <c r="AK2" i="8" a="1"/>
  <c r="AK2" i="8" s="1"/>
  <c r="V3" i="8"/>
  <c r="V4" i="8"/>
  <c r="V5" i="8"/>
  <c r="V6" i="8"/>
  <c r="V7" i="8"/>
  <c r="V8" i="8"/>
  <c r="V9" i="8"/>
  <c r="V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56" i="8"/>
  <c r="V57" i="8"/>
  <c r="V58" i="8"/>
  <c r="V59" i="8"/>
  <c r="V60" i="8"/>
  <c r="V61" i="8"/>
  <c r="V62" i="8"/>
  <c r="V63" i="8"/>
  <c r="V64" i="8"/>
  <c r="V65" i="8"/>
  <c r="V66" i="8"/>
  <c r="V67" i="8"/>
  <c r="V68" i="8"/>
  <c r="V69" i="8"/>
  <c r="V70" i="8"/>
  <c r="V71" i="8"/>
  <c r="V72" i="8"/>
  <c r="V73" i="8"/>
  <c r="V74" i="8"/>
  <c r="V75" i="8"/>
  <c r="V76" i="8"/>
  <c r="V77" i="8"/>
  <c r="V78" i="8"/>
  <c r="V79" i="8"/>
  <c r="V80" i="8"/>
  <c r="V81" i="8"/>
  <c r="V82" i="8"/>
  <c r="V83" i="8"/>
  <c r="V84" i="8"/>
  <c r="V85" i="8"/>
  <c r="V86" i="8"/>
  <c r="V87" i="8"/>
  <c r="V88" i="8"/>
  <c r="V89" i="8"/>
  <c r="V90" i="8"/>
  <c r="V91" i="8"/>
  <c r="V92" i="8"/>
  <c r="V93" i="8"/>
  <c r="V94" i="8"/>
  <c r="V95" i="8"/>
  <c r="V96" i="8"/>
  <c r="V97" i="8"/>
  <c r="V98" i="8"/>
  <c r="V99" i="8"/>
  <c r="V100" i="8"/>
  <c r="V101" i="8"/>
  <c r="V102" i="8"/>
  <c r="V103" i="8"/>
  <c r="V104" i="8"/>
  <c r="V105" i="8"/>
  <c r="V106" i="8"/>
  <c r="V107" i="8"/>
  <c r="V108" i="8"/>
  <c r="V109" i="8"/>
  <c r="V110" i="8"/>
  <c r="V111" i="8"/>
  <c r="V112" i="8"/>
  <c r="V113" i="8"/>
  <c r="V114" i="8"/>
  <c r="V115" i="8"/>
  <c r="V116" i="8"/>
  <c r="V117" i="8"/>
  <c r="V118" i="8"/>
  <c r="V119" i="8"/>
  <c r="V120" i="8"/>
  <c r="V121" i="8"/>
  <c r="V122" i="8"/>
  <c r="V123" i="8"/>
  <c r="V124" i="8"/>
  <c r="V125" i="8"/>
  <c r="V126" i="8"/>
  <c r="V127" i="8"/>
  <c r="V128" i="8"/>
  <c r="V129" i="8"/>
  <c r="V130" i="8"/>
  <c r="V131" i="8"/>
  <c r="V132" i="8"/>
  <c r="V133" i="8"/>
  <c r="V134" i="8"/>
  <c r="V135" i="8"/>
  <c r="V136" i="8"/>
  <c r="V137" i="8"/>
  <c r="V138" i="8"/>
  <c r="V139" i="8"/>
  <c r="V140" i="8"/>
  <c r="V141" i="8"/>
  <c r="V142" i="8"/>
  <c r="V143" i="8"/>
  <c r="V144" i="8"/>
  <c r="V145" i="8"/>
  <c r="V146" i="8"/>
  <c r="V147" i="8"/>
  <c r="V148" i="8"/>
  <c r="V149" i="8"/>
  <c r="V150" i="8"/>
  <c r="V151" i="8"/>
  <c r="V152" i="8"/>
  <c r="V153" i="8"/>
  <c r="V154" i="8"/>
  <c r="V155" i="8"/>
  <c r="V156" i="8"/>
  <c r="V157" i="8"/>
  <c r="V158" i="8"/>
  <c r="V159" i="8"/>
  <c r="V160" i="8"/>
  <c r="V161" i="8"/>
  <c r="V162" i="8"/>
  <c r="V163" i="8"/>
  <c r="V164" i="8"/>
  <c r="V165" i="8"/>
  <c r="V166" i="8"/>
  <c r="V167" i="8"/>
  <c r="V168" i="8"/>
  <c r="V169" i="8"/>
  <c r="V170" i="8"/>
  <c r="V171" i="8"/>
  <c r="V172" i="8"/>
  <c r="V173" i="8"/>
  <c r="V174" i="8"/>
  <c r="V175" i="8"/>
  <c r="V176" i="8"/>
  <c r="V177" i="8"/>
  <c r="V178" i="8"/>
  <c r="V179" i="8"/>
  <c r="V180" i="8"/>
  <c r="V181" i="8"/>
  <c r="V182" i="8"/>
  <c r="V183" i="8"/>
  <c r="V184" i="8"/>
  <c r="V185" i="8"/>
  <c r="V186" i="8"/>
  <c r="V187" i="8"/>
  <c r="V188" i="8"/>
  <c r="V189" i="8"/>
  <c r="V190" i="8"/>
  <c r="V191" i="8"/>
  <c r="V192" i="8"/>
  <c r="V193" i="8"/>
  <c r="V194" i="8"/>
  <c r="V195" i="8"/>
  <c r="V196" i="8"/>
  <c r="V197" i="8"/>
  <c r="V198" i="8"/>
  <c r="V199" i="8"/>
  <c r="V200" i="8"/>
  <c r="V201" i="8"/>
  <c r="V202" i="8"/>
  <c r="V203" i="8"/>
  <c r="V204" i="8"/>
  <c r="V205" i="8"/>
  <c r="V206" i="8"/>
  <c r="V207" i="8"/>
  <c r="V208" i="8"/>
  <c r="V209" i="8"/>
  <c r="V210" i="8"/>
  <c r="V211" i="8"/>
  <c r="V212" i="8"/>
  <c r="V213" i="8"/>
  <c r="V214" i="8"/>
  <c r="V215" i="8"/>
  <c r="V216" i="8"/>
  <c r="V217" i="8"/>
  <c r="V218" i="8"/>
  <c r="V219" i="8"/>
  <c r="V220" i="8"/>
  <c r="V221" i="8"/>
  <c r="V222" i="8"/>
  <c r="V223" i="8"/>
  <c r="V224" i="8"/>
  <c r="V225" i="8"/>
  <c r="V226" i="8"/>
  <c r="V227" i="8"/>
  <c r="V228" i="8"/>
  <c r="V229" i="8"/>
  <c r="V230" i="8"/>
  <c r="V231" i="8"/>
  <c r="V232" i="8"/>
  <c r="V233" i="8"/>
  <c r="V234" i="8"/>
  <c r="V235" i="8"/>
  <c r="V236" i="8"/>
  <c r="V237" i="8"/>
  <c r="V238" i="8"/>
  <c r="V239" i="8"/>
  <c r="V240" i="8"/>
  <c r="V241" i="8"/>
  <c r="V242" i="8"/>
  <c r="V243" i="8"/>
  <c r="V244" i="8"/>
  <c r="V245" i="8"/>
  <c r="V246" i="8"/>
  <c r="V247" i="8"/>
  <c r="V248" i="8"/>
  <c r="V249" i="8"/>
  <c r="V250" i="8"/>
  <c r="V251" i="8"/>
  <c r="V252" i="8"/>
  <c r="V253" i="8"/>
  <c r="V254" i="8"/>
  <c r="V255" i="8"/>
  <c r="V256" i="8"/>
  <c r="V257" i="8"/>
  <c r="V258" i="8"/>
  <c r="V259" i="8"/>
  <c r="V260" i="8"/>
  <c r="V261" i="8"/>
  <c r="V262" i="8"/>
  <c r="V263" i="8"/>
  <c r="V264" i="8"/>
  <c r="V265" i="8"/>
  <c r="V266" i="8"/>
  <c r="V267" i="8"/>
  <c r="V268" i="8"/>
  <c r="V269" i="8"/>
  <c r="V270" i="8"/>
  <c r="V271" i="8"/>
  <c r="V272" i="8"/>
  <c r="V273" i="8"/>
  <c r="V274" i="8"/>
  <c r="V275" i="8"/>
  <c r="V276" i="8"/>
  <c r="V277" i="8"/>
  <c r="V278" i="8"/>
  <c r="V279" i="8"/>
  <c r="V280" i="8"/>
  <c r="V281" i="8"/>
  <c r="V282" i="8"/>
  <c r="V283" i="8"/>
  <c r="V284" i="8"/>
  <c r="V285" i="8"/>
  <c r="V286" i="8"/>
  <c r="V287" i="8"/>
  <c r="V288" i="8"/>
  <c r="V289" i="8"/>
  <c r="V290" i="8"/>
  <c r="V291" i="8"/>
  <c r="V292" i="8"/>
  <c r="V293" i="8"/>
  <c r="V294" i="8"/>
  <c r="V295" i="8"/>
  <c r="V296" i="8"/>
  <c r="V297" i="8"/>
  <c r="V298" i="8"/>
  <c r="V299" i="8"/>
  <c r="V300" i="8"/>
  <c r="V301" i="8"/>
  <c r="V2" i="8"/>
  <c r="G3" i="8"/>
  <c r="H3" i="8"/>
  <c r="I3" i="8"/>
  <c r="I21" i="5" s="1"/>
  <c r="J3" i="8"/>
  <c r="K3" i="8"/>
  <c r="M3" i="8"/>
  <c r="N3" i="8"/>
  <c r="O3" i="8"/>
  <c r="P3" i="8"/>
  <c r="P21" i="4" s="1"/>
  <c r="Q3" i="8"/>
  <c r="R3" i="8"/>
  <c r="U3" i="8"/>
  <c r="Q21" i="4" s="1"/>
  <c r="BA3" i="8"/>
  <c r="G4" i="8"/>
  <c r="H4" i="8"/>
  <c r="I4" i="8"/>
  <c r="I22" i="5" s="1"/>
  <c r="J4" i="8"/>
  <c r="K4" i="8"/>
  <c r="M4" i="8"/>
  <c r="N4" i="8"/>
  <c r="O4" i="8"/>
  <c r="P4" i="8"/>
  <c r="P22" i="4" s="1"/>
  <c r="Q4" i="8"/>
  <c r="R4" i="8"/>
  <c r="U4" i="8"/>
  <c r="Q22" i="4" s="1"/>
  <c r="BA4" i="8"/>
  <c r="G5" i="8"/>
  <c r="H5" i="8"/>
  <c r="I5" i="8"/>
  <c r="I23" i="5" s="1"/>
  <c r="J5" i="8"/>
  <c r="K5" i="8"/>
  <c r="M5" i="8"/>
  <c r="N5" i="8"/>
  <c r="O5" i="8"/>
  <c r="P5" i="8"/>
  <c r="P23" i="4" s="1"/>
  <c r="Q5" i="8"/>
  <c r="R5" i="8"/>
  <c r="U5" i="8"/>
  <c r="Q23" i="4" s="1"/>
  <c r="BA5" i="8"/>
  <c r="G6" i="8"/>
  <c r="H6" i="8"/>
  <c r="I6" i="8"/>
  <c r="I24" i="5" s="1"/>
  <c r="J6" i="8"/>
  <c r="K6" i="8"/>
  <c r="M6" i="8"/>
  <c r="N6" i="8"/>
  <c r="O6" i="8"/>
  <c r="P6" i="8"/>
  <c r="P24" i="4" s="1"/>
  <c r="Q6" i="8"/>
  <c r="R6" i="8"/>
  <c r="U6" i="8"/>
  <c r="Q24" i="4" s="1"/>
  <c r="BA6" i="8"/>
  <c r="G7" i="8"/>
  <c r="H7" i="8"/>
  <c r="I7" i="8"/>
  <c r="I25" i="5" s="1"/>
  <c r="J7" i="8"/>
  <c r="J25" i="5" s="1"/>
  <c r="K7" i="8"/>
  <c r="M7" i="8"/>
  <c r="N7" i="8"/>
  <c r="O7" i="8"/>
  <c r="P7" i="8"/>
  <c r="P25" i="4" s="1"/>
  <c r="Q7" i="8"/>
  <c r="R7" i="8"/>
  <c r="U7" i="8"/>
  <c r="Q25" i="4" s="1"/>
  <c r="BA7" i="8"/>
  <c r="G8" i="8"/>
  <c r="H8" i="8"/>
  <c r="I8" i="8"/>
  <c r="I26" i="5" s="1"/>
  <c r="J8" i="8"/>
  <c r="J26" i="5" s="1"/>
  <c r="K8" i="8"/>
  <c r="M8" i="8"/>
  <c r="N8" i="8"/>
  <c r="O8" i="8"/>
  <c r="P8" i="8"/>
  <c r="P26" i="4" s="1"/>
  <c r="Q8" i="8"/>
  <c r="R8" i="8"/>
  <c r="U8" i="8"/>
  <c r="Q26" i="4" s="1"/>
  <c r="BA8" i="8"/>
  <c r="G9" i="8"/>
  <c r="H9" i="8"/>
  <c r="I9" i="8"/>
  <c r="I27" i="5" s="1"/>
  <c r="J9" i="8"/>
  <c r="J27" i="5" s="1"/>
  <c r="K9" i="8"/>
  <c r="M9" i="8"/>
  <c r="N9" i="8"/>
  <c r="O9" i="8"/>
  <c r="P9" i="8"/>
  <c r="P27" i="4" s="1"/>
  <c r="Q9" i="8"/>
  <c r="R9" i="8"/>
  <c r="U9" i="8"/>
  <c r="Q27" i="4" s="1"/>
  <c r="BA9" i="8"/>
  <c r="G10" i="8"/>
  <c r="H10" i="8"/>
  <c r="I10" i="8"/>
  <c r="I28" i="5" s="1"/>
  <c r="J10" i="8"/>
  <c r="J28" i="5" s="1"/>
  <c r="K10" i="8"/>
  <c r="M10" i="8"/>
  <c r="N10" i="8"/>
  <c r="O10" i="8"/>
  <c r="P10" i="8"/>
  <c r="P28" i="4" s="1"/>
  <c r="Q10" i="8"/>
  <c r="R10" i="8"/>
  <c r="U10" i="8"/>
  <c r="Q28" i="4" s="1"/>
  <c r="BA10" i="8"/>
  <c r="G11" i="8"/>
  <c r="H11" i="8"/>
  <c r="I11" i="8"/>
  <c r="I29" i="5" s="1"/>
  <c r="J11" i="8"/>
  <c r="J29" i="5" s="1"/>
  <c r="K11" i="8"/>
  <c r="M11" i="8"/>
  <c r="N11" i="8"/>
  <c r="O11" i="8"/>
  <c r="P11" i="8"/>
  <c r="P29" i="4" s="1"/>
  <c r="Q11" i="8"/>
  <c r="R11" i="8"/>
  <c r="U11" i="8"/>
  <c r="Q29" i="4" s="1"/>
  <c r="BA11" i="8"/>
  <c r="G12" i="8"/>
  <c r="H12" i="8"/>
  <c r="I12" i="8"/>
  <c r="I30" i="5" s="1"/>
  <c r="J12" i="8"/>
  <c r="K12" i="8"/>
  <c r="M12" i="8"/>
  <c r="N12" i="8"/>
  <c r="O12" i="8"/>
  <c r="P12" i="8"/>
  <c r="P30" i="4" s="1"/>
  <c r="Q12" i="8"/>
  <c r="R12" i="8"/>
  <c r="U12" i="8"/>
  <c r="Q30" i="4" s="1"/>
  <c r="BA12" i="8"/>
  <c r="G13" i="8"/>
  <c r="H13" i="8"/>
  <c r="I13" i="8"/>
  <c r="I31" i="5" s="1"/>
  <c r="J13" i="8"/>
  <c r="K13" i="8"/>
  <c r="M13" i="8"/>
  <c r="N13" i="8"/>
  <c r="O13" i="8"/>
  <c r="P13" i="8"/>
  <c r="P31" i="4" s="1"/>
  <c r="Q13" i="8"/>
  <c r="R13" i="8"/>
  <c r="U13" i="8"/>
  <c r="Q31" i="4" s="1"/>
  <c r="BA13" i="8"/>
  <c r="G14" i="8"/>
  <c r="H14" i="8"/>
  <c r="I14" i="8"/>
  <c r="I32" i="5" s="1"/>
  <c r="J14" i="8"/>
  <c r="J32" i="5" s="1"/>
  <c r="K14" i="8"/>
  <c r="M14" i="8"/>
  <c r="N14" i="8"/>
  <c r="O14" i="8"/>
  <c r="P14" i="8"/>
  <c r="P32" i="4" s="1"/>
  <c r="Q14" i="8"/>
  <c r="R14" i="8"/>
  <c r="U14" i="8"/>
  <c r="Q32" i="4" s="1"/>
  <c r="BA14" i="8"/>
  <c r="G15" i="8"/>
  <c r="H15" i="8"/>
  <c r="I15" i="8"/>
  <c r="I33" i="5" s="1"/>
  <c r="J15" i="8"/>
  <c r="J33" i="5" s="1"/>
  <c r="K15" i="8"/>
  <c r="M15" i="8"/>
  <c r="N15" i="8"/>
  <c r="O15" i="8"/>
  <c r="P15" i="8"/>
  <c r="P33" i="4" s="1"/>
  <c r="Q15" i="8"/>
  <c r="R15" i="8"/>
  <c r="U15" i="8"/>
  <c r="Q33" i="4" s="1"/>
  <c r="BA15" i="8"/>
  <c r="G16" i="8"/>
  <c r="H16" i="8"/>
  <c r="I16" i="8"/>
  <c r="I34" i="5" s="1"/>
  <c r="J16" i="8"/>
  <c r="J34" i="5" s="1"/>
  <c r="K16" i="8"/>
  <c r="M16" i="8"/>
  <c r="N16" i="8"/>
  <c r="O16" i="8"/>
  <c r="P16" i="8"/>
  <c r="P34" i="4" s="1"/>
  <c r="Q16" i="8"/>
  <c r="R16" i="8"/>
  <c r="U16" i="8"/>
  <c r="Q34" i="4" s="1"/>
  <c r="BA16" i="8"/>
  <c r="G17" i="8"/>
  <c r="H17" i="8"/>
  <c r="I17" i="8"/>
  <c r="I35" i="5" s="1"/>
  <c r="J17" i="8"/>
  <c r="J35" i="5" s="1"/>
  <c r="K17" i="8"/>
  <c r="M17" i="8"/>
  <c r="N17" i="8"/>
  <c r="O17" i="8"/>
  <c r="P17" i="8"/>
  <c r="P35" i="4" s="1"/>
  <c r="Q17" i="8"/>
  <c r="R17" i="8"/>
  <c r="U17" i="8"/>
  <c r="Q35" i="4" s="1"/>
  <c r="BA17" i="8"/>
  <c r="G18" i="8"/>
  <c r="H18" i="8"/>
  <c r="I18" i="8"/>
  <c r="I36" i="5" s="1"/>
  <c r="J18" i="8"/>
  <c r="J36" i="5" s="1"/>
  <c r="K18" i="8"/>
  <c r="M18" i="8"/>
  <c r="N18" i="8"/>
  <c r="O18" i="8"/>
  <c r="P18" i="8"/>
  <c r="P36" i="4" s="1"/>
  <c r="Q18" i="8"/>
  <c r="R18" i="8"/>
  <c r="U18" i="8"/>
  <c r="Q36" i="4" s="1"/>
  <c r="BA18" i="8"/>
  <c r="G19" i="8"/>
  <c r="H19" i="8"/>
  <c r="I19" i="8"/>
  <c r="I37" i="5" s="1"/>
  <c r="J19" i="8"/>
  <c r="J37" i="5" s="1"/>
  <c r="K19" i="8"/>
  <c r="M19" i="8"/>
  <c r="N19" i="8"/>
  <c r="O19" i="8"/>
  <c r="P19" i="8"/>
  <c r="P37" i="4" s="1"/>
  <c r="Q19" i="8"/>
  <c r="R19" i="8"/>
  <c r="U19" i="8"/>
  <c r="Q37" i="4" s="1"/>
  <c r="BA19" i="8"/>
  <c r="G20" i="8"/>
  <c r="H20" i="8"/>
  <c r="I20" i="8"/>
  <c r="I38" i="5" s="1"/>
  <c r="J20" i="8"/>
  <c r="J38" i="5" s="1"/>
  <c r="K20" i="8"/>
  <c r="M20" i="8"/>
  <c r="N20" i="8"/>
  <c r="O20" i="8"/>
  <c r="P20" i="8"/>
  <c r="P38" i="4" s="1"/>
  <c r="Q20" i="8"/>
  <c r="R20" i="8"/>
  <c r="U20" i="8"/>
  <c r="Q38" i="4" s="1"/>
  <c r="BA20" i="8"/>
  <c r="G21" i="8"/>
  <c r="AT21" i="8" s="1"/>
  <c r="H21" i="8"/>
  <c r="I21" i="8"/>
  <c r="I39" i="5" s="1"/>
  <c r="J21" i="8"/>
  <c r="J39" i="5" s="1"/>
  <c r="K21" i="8"/>
  <c r="M21" i="8"/>
  <c r="N21" i="8"/>
  <c r="O21" i="8"/>
  <c r="P21" i="8"/>
  <c r="P39" i="4" s="1"/>
  <c r="Q21" i="8"/>
  <c r="R21" i="8"/>
  <c r="U21" i="8"/>
  <c r="Q39" i="4" s="1"/>
  <c r="BA21" i="8"/>
  <c r="G22" i="8"/>
  <c r="AT22" i="8" s="1"/>
  <c r="H22" i="8"/>
  <c r="I22" i="8"/>
  <c r="I40" i="5" s="1"/>
  <c r="J22" i="8"/>
  <c r="J40" i="5" s="1"/>
  <c r="K22" i="8"/>
  <c r="M22" i="8"/>
  <c r="N22" i="8"/>
  <c r="O22" i="8"/>
  <c r="P22" i="8"/>
  <c r="P40" i="4" s="1"/>
  <c r="Q22" i="8"/>
  <c r="R22" i="8"/>
  <c r="U22" i="8"/>
  <c r="Q40" i="4" s="1"/>
  <c r="BA22" i="8"/>
  <c r="G23" i="8"/>
  <c r="AT23" i="8" s="1"/>
  <c r="H23" i="8"/>
  <c r="I23" i="8"/>
  <c r="I41" i="5" s="1"/>
  <c r="J23" i="8"/>
  <c r="J41" i="5" s="1"/>
  <c r="K23" i="8"/>
  <c r="M23" i="8"/>
  <c r="N23" i="8"/>
  <c r="O23" i="8"/>
  <c r="P23" i="8"/>
  <c r="P41" i="4" s="1"/>
  <c r="Q23" i="8"/>
  <c r="R23" i="8"/>
  <c r="U23" i="8"/>
  <c r="Q41" i="4" s="1"/>
  <c r="BA23" i="8"/>
  <c r="G24" i="8"/>
  <c r="AT24" i="8" s="1"/>
  <c r="H24" i="8"/>
  <c r="I24" i="8"/>
  <c r="I42" i="5" s="1"/>
  <c r="J24" i="8"/>
  <c r="J42" i="5" s="1"/>
  <c r="K24" i="8"/>
  <c r="M24" i="8"/>
  <c r="N24" i="8"/>
  <c r="O24" i="8"/>
  <c r="P24" i="8"/>
  <c r="P42" i="4" s="1"/>
  <c r="Q24" i="8"/>
  <c r="R24" i="8"/>
  <c r="U24" i="8"/>
  <c r="Q42" i="4" s="1"/>
  <c r="BA24" i="8"/>
  <c r="G25" i="8"/>
  <c r="AT25" i="8" s="1"/>
  <c r="H25" i="8"/>
  <c r="I25" i="8"/>
  <c r="I43" i="5" s="1"/>
  <c r="J25" i="8"/>
  <c r="K25" i="8"/>
  <c r="M25" i="8"/>
  <c r="N25" i="8"/>
  <c r="O25" i="8"/>
  <c r="P25" i="8"/>
  <c r="P43" i="4" s="1"/>
  <c r="Q25" i="8"/>
  <c r="R25" i="8"/>
  <c r="U25" i="8"/>
  <c r="Q43" i="4" s="1"/>
  <c r="BA25" i="8"/>
  <c r="G26" i="8"/>
  <c r="AT26" i="8" s="1"/>
  <c r="H26" i="8"/>
  <c r="I26" i="8"/>
  <c r="I44" i="5" s="1"/>
  <c r="J26" i="8"/>
  <c r="K26" i="8"/>
  <c r="M26" i="8"/>
  <c r="N26" i="8"/>
  <c r="O26" i="8"/>
  <c r="P26" i="8"/>
  <c r="P44" i="4" s="1"/>
  <c r="Q26" i="8"/>
  <c r="R26" i="8"/>
  <c r="U26" i="8"/>
  <c r="Q44" i="4" s="1"/>
  <c r="BA26" i="8"/>
  <c r="G27" i="8"/>
  <c r="AT27" i="8" s="1"/>
  <c r="H27" i="8"/>
  <c r="I27" i="8"/>
  <c r="I45" i="5" s="1"/>
  <c r="J27" i="8"/>
  <c r="K27" i="8"/>
  <c r="M27" i="8"/>
  <c r="N27" i="8"/>
  <c r="O27" i="8"/>
  <c r="P27" i="8"/>
  <c r="P45" i="4" s="1"/>
  <c r="Q27" i="8"/>
  <c r="R27" i="8"/>
  <c r="U27" i="8"/>
  <c r="Q45" i="4" s="1"/>
  <c r="BA27" i="8"/>
  <c r="G28" i="8"/>
  <c r="AT28" i="8" s="1"/>
  <c r="H28" i="8"/>
  <c r="I28" i="8"/>
  <c r="I46" i="5" s="1"/>
  <c r="J28" i="8"/>
  <c r="J46" i="5" s="1"/>
  <c r="K28" i="8"/>
  <c r="M28" i="8"/>
  <c r="N28" i="8"/>
  <c r="O28" i="8"/>
  <c r="P28" i="8"/>
  <c r="P46" i="4" s="1"/>
  <c r="Q28" i="8"/>
  <c r="R28" i="8"/>
  <c r="U28" i="8"/>
  <c r="Q46" i="4" s="1"/>
  <c r="BA28" i="8"/>
  <c r="G29" i="8"/>
  <c r="AT29" i="8" s="1"/>
  <c r="H29" i="8"/>
  <c r="I29" i="8"/>
  <c r="I47" i="5" s="1"/>
  <c r="J29" i="8"/>
  <c r="J47" i="5" s="1"/>
  <c r="K29" i="8"/>
  <c r="M29" i="8"/>
  <c r="N29" i="8"/>
  <c r="O29" i="8"/>
  <c r="P29" i="8"/>
  <c r="P47" i="4" s="1"/>
  <c r="Q29" i="8"/>
  <c r="R29" i="8"/>
  <c r="U29" i="8"/>
  <c r="Q47" i="4" s="1"/>
  <c r="BA29" i="8"/>
  <c r="G30" i="8"/>
  <c r="AT30" i="8" s="1"/>
  <c r="H30" i="8"/>
  <c r="I30" i="8"/>
  <c r="I48" i="5" s="1"/>
  <c r="J30" i="8"/>
  <c r="K30" i="8"/>
  <c r="M30" i="8"/>
  <c r="N30" i="8"/>
  <c r="O30" i="8"/>
  <c r="P30" i="8"/>
  <c r="P48" i="4" s="1"/>
  <c r="Q30" i="8"/>
  <c r="R30" i="8"/>
  <c r="U30" i="8"/>
  <c r="Q48" i="4" s="1"/>
  <c r="BA30" i="8"/>
  <c r="G31" i="8"/>
  <c r="AT31" i="8" s="1"/>
  <c r="H31" i="8"/>
  <c r="I31" i="8"/>
  <c r="I49" i="5" s="1"/>
  <c r="J31" i="8"/>
  <c r="K31" i="8"/>
  <c r="M31" i="8"/>
  <c r="N31" i="8"/>
  <c r="O31" i="8"/>
  <c r="P31" i="8"/>
  <c r="P49" i="4" s="1"/>
  <c r="Q31" i="8"/>
  <c r="R31" i="8"/>
  <c r="U31" i="8"/>
  <c r="Q49" i="4" s="1"/>
  <c r="BA31" i="8"/>
  <c r="G32" i="8"/>
  <c r="AT32" i="8" s="1"/>
  <c r="H32" i="8"/>
  <c r="I32" i="8"/>
  <c r="I50" i="5" s="1"/>
  <c r="J32" i="8"/>
  <c r="J50" i="5" s="1"/>
  <c r="K32" i="8"/>
  <c r="M32" i="8"/>
  <c r="N32" i="8"/>
  <c r="O32" i="8"/>
  <c r="P32" i="8"/>
  <c r="P50" i="4" s="1"/>
  <c r="Q32" i="8"/>
  <c r="R32" i="8"/>
  <c r="U32" i="8"/>
  <c r="Q50" i="4" s="1"/>
  <c r="BA32" i="8"/>
  <c r="G33" i="8"/>
  <c r="AT33" i="8" s="1"/>
  <c r="H33" i="8"/>
  <c r="I33" i="8"/>
  <c r="I51" i="5" s="1"/>
  <c r="J33" i="8"/>
  <c r="J51" i="5" s="1"/>
  <c r="K33" i="8"/>
  <c r="M33" i="8"/>
  <c r="N33" i="8"/>
  <c r="O33" i="8"/>
  <c r="P33" i="8"/>
  <c r="P51" i="4" s="1"/>
  <c r="Q33" i="8"/>
  <c r="R33" i="8"/>
  <c r="U33" i="8"/>
  <c r="Q51" i="4" s="1"/>
  <c r="BA33" i="8"/>
  <c r="G34" i="8"/>
  <c r="AT34" i="8" s="1"/>
  <c r="H34" i="8"/>
  <c r="I34" i="8"/>
  <c r="I52" i="5" s="1"/>
  <c r="J34" i="8"/>
  <c r="J52" i="5" s="1"/>
  <c r="K34" i="8"/>
  <c r="M34" i="8"/>
  <c r="N34" i="8"/>
  <c r="O34" i="8"/>
  <c r="P34" i="8"/>
  <c r="P52" i="4" s="1"/>
  <c r="Q34" i="8"/>
  <c r="R34" i="8"/>
  <c r="U34" i="8"/>
  <c r="Q52" i="4" s="1"/>
  <c r="BA34" i="8"/>
  <c r="G35" i="8"/>
  <c r="AT35" i="8" s="1"/>
  <c r="H35" i="8"/>
  <c r="I35" i="8"/>
  <c r="I53" i="5" s="1"/>
  <c r="J35" i="8"/>
  <c r="K35" i="8"/>
  <c r="M35" i="8"/>
  <c r="N35" i="8"/>
  <c r="O35" i="8"/>
  <c r="P35" i="8"/>
  <c r="P53" i="4" s="1"/>
  <c r="Q35" i="8"/>
  <c r="R35" i="8"/>
  <c r="U35" i="8"/>
  <c r="Q53" i="4" s="1"/>
  <c r="BA35" i="8"/>
  <c r="G36" i="8"/>
  <c r="AT36" i="8" s="1"/>
  <c r="H36" i="8"/>
  <c r="I36" i="8"/>
  <c r="I54" i="5" s="1"/>
  <c r="J36" i="8"/>
  <c r="J54" i="5" s="1"/>
  <c r="K36" i="8"/>
  <c r="M36" i="8"/>
  <c r="N36" i="8"/>
  <c r="O36" i="8"/>
  <c r="P36" i="8"/>
  <c r="P54" i="4" s="1"/>
  <c r="Q36" i="8"/>
  <c r="R36" i="8"/>
  <c r="U36" i="8"/>
  <c r="Q54" i="4" s="1"/>
  <c r="BA36" i="8"/>
  <c r="G37" i="8"/>
  <c r="AT37" i="8" s="1"/>
  <c r="H37" i="8"/>
  <c r="I37" i="8"/>
  <c r="I55" i="5" s="1"/>
  <c r="J37" i="8"/>
  <c r="J55" i="5" s="1"/>
  <c r="K37" i="8"/>
  <c r="M37" i="8"/>
  <c r="N37" i="8"/>
  <c r="O37" i="8"/>
  <c r="P37" i="8"/>
  <c r="P55" i="4" s="1"/>
  <c r="Q37" i="8"/>
  <c r="R37" i="8"/>
  <c r="U37" i="8"/>
  <c r="Q55" i="4" s="1"/>
  <c r="BA37" i="8"/>
  <c r="G38" i="8"/>
  <c r="AT38" i="8" s="1"/>
  <c r="H38" i="8"/>
  <c r="I38" i="8"/>
  <c r="I56" i="5" s="1"/>
  <c r="J38" i="8"/>
  <c r="J56" i="5" s="1"/>
  <c r="K38" i="8"/>
  <c r="M38" i="8"/>
  <c r="N38" i="8"/>
  <c r="O38" i="8"/>
  <c r="P38" i="8"/>
  <c r="P56" i="4" s="1"/>
  <c r="Q38" i="8"/>
  <c r="R38" i="8"/>
  <c r="U38" i="8"/>
  <c r="Q56" i="4" s="1"/>
  <c r="BA38" i="8"/>
  <c r="G39" i="8"/>
  <c r="AT39" i="8" s="1"/>
  <c r="H39" i="8"/>
  <c r="I39" i="8"/>
  <c r="I57" i="5" s="1"/>
  <c r="J39" i="8"/>
  <c r="J57" i="5" s="1"/>
  <c r="K39" i="8"/>
  <c r="M39" i="8"/>
  <c r="N39" i="8"/>
  <c r="O39" i="8"/>
  <c r="P39" i="8"/>
  <c r="P57" i="4" s="1"/>
  <c r="Q39" i="8"/>
  <c r="R39" i="8"/>
  <c r="U39" i="8"/>
  <c r="Q57" i="4" s="1"/>
  <c r="BA39" i="8"/>
  <c r="G40" i="8"/>
  <c r="AT40" i="8" s="1"/>
  <c r="H40" i="8"/>
  <c r="I40" i="8"/>
  <c r="I58" i="5" s="1"/>
  <c r="J40" i="8"/>
  <c r="J58" i="5" s="1"/>
  <c r="K40" i="8"/>
  <c r="M40" i="8"/>
  <c r="N40" i="8"/>
  <c r="O40" i="8"/>
  <c r="P40" i="8"/>
  <c r="P58" i="4" s="1"/>
  <c r="Q40" i="8"/>
  <c r="R40" i="8"/>
  <c r="U40" i="8"/>
  <c r="Q58" i="4" s="1"/>
  <c r="BA40" i="8"/>
  <c r="G41" i="8"/>
  <c r="AT41" i="8" s="1"/>
  <c r="H41" i="8"/>
  <c r="I41" i="8"/>
  <c r="I59" i="5" s="1"/>
  <c r="J41" i="8"/>
  <c r="K41" i="8"/>
  <c r="M41" i="8"/>
  <c r="N41" i="8"/>
  <c r="O41" i="8"/>
  <c r="P41" i="8"/>
  <c r="P59" i="4" s="1"/>
  <c r="Q41" i="8"/>
  <c r="R41" i="8"/>
  <c r="U41" i="8"/>
  <c r="Q59" i="4" s="1"/>
  <c r="BA41" i="8"/>
  <c r="G42" i="8"/>
  <c r="AT42" i="8" s="1"/>
  <c r="H42" i="8"/>
  <c r="I42" i="8"/>
  <c r="I60" i="5" s="1"/>
  <c r="J42" i="8"/>
  <c r="J60" i="5" s="1"/>
  <c r="K42" i="8"/>
  <c r="M42" i="8"/>
  <c r="N42" i="8"/>
  <c r="O42" i="8"/>
  <c r="P42" i="8"/>
  <c r="P60" i="4" s="1"/>
  <c r="Q42" i="8"/>
  <c r="R42" i="8"/>
  <c r="U42" i="8"/>
  <c r="Q60" i="4" s="1"/>
  <c r="BA42" i="8"/>
  <c r="G43" i="8"/>
  <c r="AT43" i="8" s="1"/>
  <c r="H43" i="8"/>
  <c r="I43" i="8"/>
  <c r="I61" i="5" s="1"/>
  <c r="J43" i="8"/>
  <c r="J61" i="5" s="1"/>
  <c r="K43" i="8"/>
  <c r="M43" i="8"/>
  <c r="N43" i="8"/>
  <c r="O43" i="8"/>
  <c r="P43" i="8"/>
  <c r="P61" i="4" s="1"/>
  <c r="Q43" i="8"/>
  <c r="R43" i="8"/>
  <c r="U43" i="8"/>
  <c r="Q61" i="4" s="1"/>
  <c r="BA43" i="8"/>
  <c r="G44" i="8"/>
  <c r="AT44" i="8" s="1"/>
  <c r="H44" i="8"/>
  <c r="I44" i="8"/>
  <c r="I62" i="5" s="1"/>
  <c r="J44" i="8"/>
  <c r="K44" i="8"/>
  <c r="M44" i="8"/>
  <c r="N44" i="8"/>
  <c r="O44" i="8"/>
  <c r="P44" i="8"/>
  <c r="P62" i="4" s="1"/>
  <c r="Q44" i="8"/>
  <c r="R44" i="8"/>
  <c r="U44" i="8"/>
  <c r="Q62" i="4" s="1"/>
  <c r="BA44" i="8"/>
  <c r="G45" i="8"/>
  <c r="AT45" i="8" s="1"/>
  <c r="H45" i="8"/>
  <c r="I45" i="8"/>
  <c r="I63" i="5" s="1"/>
  <c r="J45" i="8"/>
  <c r="K45" i="8"/>
  <c r="M45" i="8"/>
  <c r="N45" i="8"/>
  <c r="O45" i="8"/>
  <c r="P45" i="8"/>
  <c r="P63" i="4" s="1"/>
  <c r="Q45" i="8"/>
  <c r="R45" i="8"/>
  <c r="U45" i="8"/>
  <c r="Q63" i="4" s="1"/>
  <c r="BA45" i="8"/>
  <c r="G46" i="8"/>
  <c r="AT46" i="8" s="1"/>
  <c r="H46" i="8"/>
  <c r="I46" i="8"/>
  <c r="I64" i="5" s="1"/>
  <c r="J46" i="8"/>
  <c r="J64" i="5" s="1"/>
  <c r="K46" i="8"/>
  <c r="M46" i="8"/>
  <c r="N46" i="8"/>
  <c r="O46" i="8"/>
  <c r="P46" i="8"/>
  <c r="P64" i="4" s="1"/>
  <c r="Q46" i="8"/>
  <c r="R46" i="8"/>
  <c r="U46" i="8"/>
  <c r="Q64" i="4" s="1"/>
  <c r="BA46" i="8"/>
  <c r="G47" i="8"/>
  <c r="AT47" i="8" s="1"/>
  <c r="H47" i="8"/>
  <c r="I47" i="8"/>
  <c r="I65" i="5" s="1"/>
  <c r="J47" i="8"/>
  <c r="J65" i="5" s="1"/>
  <c r="K47" i="8"/>
  <c r="M47" i="8"/>
  <c r="N47" i="8"/>
  <c r="O47" i="8"/>
  <c r="P47" i="8"/>
  <c r="P65" i="4" s="1"/>
  <c r="Q47" i="8"/>
  <c r="R47" i="8"/>
  <c r="U47" i="8"/>
  <c r="Q65" i="4" s="1"/>
  <c r="BA47" i="8"/>
  <c r="G48" i="8"/>
  <c r="AT48" i="8" s="1"/>
  <c r="H48" i="8"/>
  <c r="I48" i="8"/>
  <c r="I66" i="5" s="1"/>
  <c r="J48" i="8"/>
  <c r="J66" i="5" s="1"/>
  <c r="K48" i="8"/>
  <c r="M48" i="8"/>
  <c r="N48" i="8"/>
  <c r="O48" i="8"/>
  <c r="P48" i="8"/>
  <c r="P66" i="4" s="1"/>
  <c r="Q48" i="8"/>
  <c r="R48" i="8"/>
  <c r="U48" i="8"/>
  <c r="Q66" i="4" s="1"/>
  <c r="BA48" i="8"/>
  <c r="G49" i="8"/>
  <c r="AT49" i="8" s="1"/>
  <c r="H49" i="8"/>
  <c r="I49" i="8"/>
  <c r="I67" i="5" s="1"/>
  <c r="J49" i="8"/>
  <c r="J67" i="5" s="1"/>
  <c r="K49" i="8"/>
  <c r="M49" i="8"/>
  <c r="N49" i="8"/>
  <c r="O49" i="8"/>
  <c r="P49" i="8"/>
  <c r="P67" i="4" s="1"/>
  <c r="Q49" i="8"/>
  <c r="R49" i="8"/>
  <c r="U49" i="8"/>
  <c r="Q67" i="4" s="1"/>
  <c r="BA49" i="8"/>
  <c r="G50" i="8"/>
  <c r="AT50" i="8" s="1"/>
  <c r="H50" i="8"/>
  <c r="I50" i="8"/>
  <c r="I68" i="5" s="1"/>
  <c r="J50" i="8"/>
  <c r="J68" i="5" s="1"/>
  <c r="K50" i="8"/>
  <c r="M50" i="8"/>
  <c r="N50" i="8"/>
  <c r="O50" i="8"/>
  <c r="P50" i="8"/>
  <c r="P68" i="4" s="1"/>
  <c r="Q50" i="8"/>
  <c r="R50" i="8"/>
  <c r="U50" i="8"/>
  <c r="Q68" i="4" s="1"/>
  <c r="BA50" i="8"/>
  <c r="G51" i="8"/>
  <c r="AT51" i="8" s="1"/>
  <c r="H51" i="8"/>
  <c r="I51" i="8"/>
  <c r="I69" i="5" s="1"/>
  <c r="J51" i="8"/>
  <c r="J69" i="5" s="1"/>
  <c r="K51" i="8"/>
  <c r="M51" i="8"/>
  <c r="N51" i="8"/>
  <c r="O51" i="8"/>
  <c r="P51" i="8"/>
  <c r="P69" i="4" s="1"/>
  <c r="Q51" i="8"/>
  <c r="R51" i="8"/>
  <c r="U51" i="8"/>
  <c r="Q69" i="4" s="1"/>
  <c r="BA51" i="8"/>
  <c r="G52" i="8"/>
  <c r="AT52" i="8" s="1"/>
  <c r="H52" i="8"/>
  <c r="I52" i="8"/>
  <c r="I70" i="5" s="1"/>
  <c r="J52" i="8"/>
  <c r="J70" i="5" s="1"/>
  <c r="K52" i="8"/>
  <c r="M52" i="8"/>
  <c r="N52" i="8"/>
  <c r="O52" i="8"/>
  <c r="P52" i="8"/>
  <c r="P70" i="4" s="1"/>
  <c r="Q52" i="8"/>
  <c r="R52" i="8"/>
  <c r="U52" i="8"/>
  <c r="Q70" i="4" s="1"/>
  <c r="BA52" i="8"/>
  <c r="G53" i="8"/>
  <c r="AT53" i="8" s="1"/>
  <c r="H53" i="8"/>
  <c r="I53" i="8"/>
  <c r="I71" i="5" s="1"/>
  <c r="J53" i="8"/>
  <c r="J71" i="5" s="1"/>
  <c r="K53" i="8"/>
  <c r="M53" i="8"/>
  <c r="N53" i="8"/>
  <c r="O53" i="8"/>
  <c r="P53" i="8"/>
  <c r="P71" i="4" s="1"/>
  <c r="Q53" i="8"/>
  <c r="R53" i="8"/>
  <c r="U53" i="8"/>
  <c r="Q71" i="4" s="1"/>
  <c r="BA53" i="8"/>
  <c r="G54" i="8"/>
  <c r="AT54" i="8" s="1"/>
  <c r="H54" i="8"/>
  <c r="I54" i="8"/>
  <c r="I72" i="5" s="1"/>
  <c r="J54" i="8"/>
  <c r="J72" i="5" s="1"/>
  <c r="K54" i="8"/>
  <c r="M54" i="8"/>
  <c r="N54" i="8"/>
  <c r="O54" i="8"/>
  <c r="P54" i="8"/>
  <c r="P72" i="4" s="1"/>
  <c r="Q54" i="8"/>
  <c r="R54" i="8"/>
  <c r="U54" i="8"/>
  <c r="Q72" i="4" s="1"/>
  <c r="BA54" i="8"/>
  <c r="G55" i="8"/>
  <c r="AT55" i="8" s="1"/>
  <c r="H55" i="8"/>
  <c r="I55" i="8"/>
  <c r="I73" i="5" s="1"/>
  <c r="J55" i="8"/>
  <c r="J73" i="5" s="1"/>
  <c r="K55" i="8"/>
  <c r="M55" i="8"/>
  <c r="N55" i="8"/>
  <c r="O55" i="8"/>
  <c r="P55" i="8"/>
  <c r="P73" i="4" s="1"/>
  <c r="Q55" i="8"/>
  <c r="R55" i="8"/>
  <c r="U55" i="8"/>
  <c r="Q73" i="4" s="1"/>
  <c r="BA55" i="8"/>
  <c r="G56" i="8"/>
  <c r="AT56" i="8" s="1"/>
  <c r="H56" i="8"/>
  <c r="I56" i="8"/>
  <c r="I74" i="5" s="1"/>
  <c r="J56" i="8"/>
  <c r="J74" i="5" s="1"/>
  <c r="K56" i="8"/>
  <c r="M56" i="8"/>
  <c r="N56" i="8"/>
  <c r="O56" i="8"/>
  <c r="P56" i="8"/>
  <c r="P74" i="4" s="1"/>
  <c r="Q56" i="8"/>
  <c r="R56" i="8"/>
  <c r="U56" i="8"/>
  <c r="Q74" i="4" s="1"/>
  <c r="BA56" i="8"/>
  <c r="G57" i="8"/>
  <c r="AT57" i="8" s="1"/>
  <c r="H57" i="8"/>
  <c r="I57" i="8"/>
  <c r="I75" i="5" s="1"/>
  <c r="J57" i="8"/>
  <c r="J75" i="5" s="1"/>
  <c r="K57" i="8"/>
  <c r="M57" i="8"/>
  <c r="N57" i="8"/>
  <c r="O57" i="8"/>
  <c r="P57" i="8"/>
  <c r="P75" i="4" s="1"/>
  <c r="Q57" i="8"/>
  <c r="R57" i="8"/>
  <c r="U57" i="8"/>
  <c r="Q75" i="4" s="1"/>
  <c r="BA57" i="8"/>
  <c r="G58" i="8"/>
  <c r="AT58" i="8" s="1"/>
  <c r="H58" i="8"/>
  <c r="I58" i="8"/>
  <c r="I76" i="5" s="1"/>
  <c r="J58" i="8"/>
  <c r="J76" i="5" s="1"/>
  <c r="K58" i="8"/>
  <c r="M58" i="8"/>
  <c r="N58" i="8"/>
  <c r="O58" i="8"/>
  <c r="P58" i="8"/>
  <c r="P76" i="4" s="1"/>
  <c r="Q58" i="8"/>
  <c r="R58" i="8"/>
  <c r="U58" i="8"/>
  <c r="Q76" i="4" s="1"/>
  <c r="BA58" i="8"/>
  <c r="G59" i="8"/>
  <c r="AT59" i="8" s="1"/>
  <c r="H59" i="8"/>
  <c r="I59" i="8"/>
  <c r="I77" i="5" s="1"/>
  <c r="J59" i="8"/>
  <c r="J77" i="5" s="1"/>
  <c r="K59" i="8"/>
  <c r="M59" i="8"/>
  <c r="N59" i="8"/>
  <c r="O59" i="8"/>
  <c r="P59" i="8"/>
  <c r="P77" i="4" s="1"/>
  <c r="Q59" i="8"/>
  <c r="R59" i="8"/>
  <c r="U59" i="8"/>
  <c r="Q77" i="4" s="1"/>
  <c r="BA59" i="8"/>
  <c r="G60" i="8"/>
  <c r="AT60" i="8" s="1"/>
  <c r="H60" i="8"/>
  <c r="I60" i="8"/>
  <c r="I78" i="5" s="1"/>
  <c r="J60" i="8"/>
  <c r="J78" i="5" s="1"/>
  <c r="K60" i="8"/>
  <c r="M60" i="8"/>
  <c r="N60" i="8"/>
  <c r="O60" i="8"/>
  <c r="P60" i="8"/>
  <c r="P78" i="4" s="1"/>
  <c r="Q60" i="8"/>
  <c r="R60" i="8"/>
  <c r="U60" i="8"/>
  <c r="Q78" i="4" s="1"/>
  <c r="BA60" i="8"/>
  <c r="G61" i="8"/>
  <c r="AT61" i="8" s="1"/>
  <c r="H61" i="8"/>
  <c r="I61" i="8"/>
  <c r="I79" i="5" s="1"/>
  <c r="J61" i="8"/>
  <c r="J79" i="5" s="1"/>
  <c r="K61" i="8"/>
  <c r="M61" i="8"/>
  <c r="N61" i="8"/>
  <c r="O61" i="8"/>
  <c r="P61" i="8"/>
  <c r="P79" i="4" s="1"/>
  <c r="Q61" i="8"/>
  <c r="R61" i="8"/>
  <c r="U61" i="8"/>
  <c r="Q79" i="4" s="1"/>
  <c r="BA61" i="8"/>
  <c r="G62" i="8"/>
  <c r="AT62" i="8" s="1"/>
  <c r="H62" i="8"/>
  <c r="I62" i="8"/>
  <c r="I80" i="5" s="1"/>
  <c r="J62" i="8"/>
  <c r="K62" i="8"/>
  <c r="M62" i="8"/>
  <c r="N62" i="8"/>
  <c r="O62" i="8"/>
  <c r="P62" i="8"/>
  <c r="P80" i="4" s="1"/>
  <c r="Q62" i="8"/>
  <c r="R62" i="8"/>
  <c r="U62" i="8"/>
  <c r="Q80" i="4" s="1"/>
  <c r="BA62" i="8"/>
  <c r="G63" i="8"/>
  <c r="AT63" i="8" s="1"/>
  <c r="H63" i="8"/>
  <c r="I63" i="8"/>
  <c r="I81" i="5" s="1"/>
  <c r="J63" i="8"/>
  <c r="K63" i="8"/>
  <c r="M63" i="8"/>
  <c r="N63" i="8"/>
  <c r="O63" i="8"/>
  <c r="P63" i="8"/>
  <c r="P81" i="4" s="1"/>
  <c r="Q63" i="8"/>
  <c r="R63" i="8"/>
  <c r="U63" i="8"/>
  <c r="Q81" i="4" s="1"/>
  <c r="BA63" i="8"/>
  <c r="G64" i="8"/>
  <c r="AT64" i="8" s="1"/>
  <c r="H64" i="8"/>
  <c r="I64" i="8"/>
  <c r="I82" i="5" s="1"/>
  <c r="J64" i="8"/>
  <c r="J82" i="5" s="1"/>
  <c r="K64" i="8"/>
  <c r="M64" i="8"/>
  <c r="N64" i="8"/>
  <c r="O64" i="8"/>
  <c r="P64" i="8"/>
  <c r="P82" i="4" s="1"/>
  <c r="Q64" i="8"/>
  <c r="R64" i="8"/>
  <c r="U64" i="8"/>
  <c r="Q82" i="4" s="1"/>
  <c r="BA64" i="8"/>
  <c r="G65" i="8"/>
  <c r="AT65" i="8" s="1"/>
  <c r="H65" i="8"/>
  <c r="I65" i="8"/>
  <c r="I83" i="5" s="1"/>
  <c r="J65" i="8"/>
  <c r="J83" i="5" s="1"/>
  <c r="K65" i="8"/>
  <c r="M65" i="8"/>
  <c r="N65" i="8"/>
  <c r="O65" i="8"/>
  <c r="P65" i="8"/>
  <c r="P83" i="4" s="1"/>
  <c r="Q65" i="8"/>
  <c r="R65" i="8"/>
  <c r="U65" i="8"/>
  <c r="Q83" i="4" s="1"/>
  <c r="BA65" i="8"/>
  <c r="G66" i="8"/>
  <c r="AT66" i="8" s="1"/>
  <c r="H66" i="8"/>
  <c r="I66" i="8"/>
  <c r="I84" i="5" s="1"/>
  <c r="J66" i="8"/>
  <c r="J84" i="5" s="1"/>
  <c r="K66" i="8"/>
  <c r="M66" i="8"/>
  <c r="N66" i="8"/>
  <c r="O66" i="8"/>
  <c r="P66" i="8"/>
  <c r="P84" i="4" s="1"/>
  <c r="Q66" i="8"/>
  <c r="R66" i="8"/>
  <c r="U66" i="8"/>
  <c r="Q84" i="4" s="1"/>
  <c r="BA66" i="8"/>
  <c r="G67" i="8"/>
  <c r="AT67" i="8" s="1"/>
  <c r="H67" i="8"/>
  <c r="I67" i="8"/>
  <c r="I85" i="5" s="1"/>
  <c r="J67" i="8"/>
  <c r="J85" i="5" s="1"/>
  <c r="K67" i="8"/>
  <c r="M67" i="8"/>
  <c r="N67" i="8"/>
  <c r="O67" i="8"/>
  <c r="P67" i="8"/>
  <c r="P85" i="4" s="1"/>
  <c r="Q67" i="8"/>
  <c r="R67" i="8"/>
  <c r="U67" i="8"/>
  <c r="Q85" i="4" s="1"/>
  <c r="BA67" i="8"/>
  <c r="G68" i="8"/>
  <c r="AT68" i="8" s="1"/>
  <c r="H68" i="8"/>
  <c r="I68" i="8"/>
  <c r="I86" i="5" s="1"/>
  <c r="J68" i="8"/>
  <c r="J86" i="5" s="1"/>
  <c r="K68" i="8"/>
  <c r="M68" i="8"/>
  <c r="N68" i="8"/>
  <c r="O68" i="8"/>
  <c r="P68" i="8"/>
  <c r="P86" i="4" s="1"/>
  <c r="Q68" i="8"/>
  <c r="R68" i="8"/>
  <c r="U68" i="8"/>
  <c r="Q86" i="4" s="1"/>
  <c r="BA68" i="8"/>
  <c r="G69" i="8"/>
  <c r="AT69" i="8" s="1"/>
  <c r="H69" i="8"/>
  <c r="I69" i="8"/>
  <c r="I87" i="5" s="1"/>
  <c r="J69" i="8"/>
  <c r="J87" i="5" s="1"/>
  <c r="K69" i="8"/>
  <c r="M69" i="8"/>
  <c r="N69" i="8"/>
  <c r="O69" i="8"/>
  <c r="P69" i="8"/>
  <c r="P87" i="4" s="1"/>
  <c r="Q69" i="8"/>
  <c r="R69" i="8"/>
  <c r="U69" i="8"/>
  <c r="Q87" i="4" s="1"/>
  <c r="BA69" i="8"/>
  <c r="G70" i="8"/>
  <c r="AT70" i="8" s="1"/>
  <c r="H70" i="8"/>
  <c r="I70" i="8"/>
  <c r="I88" i="5" s="1"/>
  <c r="J70" i="8"/>
  <c r="J88" i="5" s="1"/>
  <c r="K70" i="8"/>
  <c r="M70" i="8"/>
  <c r="N70" i="8"/>
  <c r="O70" i="8"/>
  <c r="P70" i="8"/>
  <c r="P88" i="4" s="1"/>
  <c r="Q70" i="8"/>
  <c r="R70" i="8"/>
  <c r="U70" i="8"/>
  <c r="Q88" i="4" s="1"/>
  <c r="BA70" i="8"/>
  <c r="G71" i="8"/>
  <c r="AT71" i="8" s="1"/>
  <c r="H71" i="8"/>
  <c r="I71" i="8"/>
  <c r="I89" i="5" s="1"/>
  <c r="J71" i="8"/>
  <c r="J89" i="5" s="1"/>
  <c r="K71" i="8"/>
  <c r="M71" i="8"/>
  <c r="N71" i="8"/>
  <c r="O71" i="8"/>
  <c r="P71" i="8"/>
  <c r="P89" i="4" s="1"/>
  <c r="Q71" i="8"/>
  <c r="R71" i="8"/>
  <c r="U71" i="8"/>
  <c r="Q89" i="4" s="1"/>
  <c r="BA71" i="8"/>
  <c r="G72" i="8"/>
  <c r="AT72" i="8" s="1"/>
  <c r="H72" i="8"/>
  <c r="I72" i="8"/>
  <c r="I90" i="5" s="1"/>
  <c r="J72" i="8"/>
  <c r="J90" i="5" s="1"/>
  <c r="K72" i="8"/>
  <c r="M72" i="8"/>
  <c r="N72" i="8"/>
  <c r="O72" i="8"/>
  <c r="P72" i="8"/>
  <c r="P90" i="4" s="1"/>
  <c r="Q72" i="8"/>
  <c r="R72" i="8"/>
  <c r="U72" i="8"/>
  <c r="Q90" i="4" s="1"/>
  <c r="BA72" i="8"/>
  <c r="G73" i="8"/>
  <c r="AT73" i="8" s="1"/>
  <c r="H73" i="8"/>
  <c r="I73" i="8"/>
  <c r="I91" i="5" s="1"/>
  <c r="J73" i="8"/>
  <c r="K73" i="8"/>
  <c r="M73" i="8"/>
  <c r="N73" i="8"/>
  <c r="O73" i="8"/>
  <c r="P73" i="8"/>
  <c r="P91" i="4" s="1"/>
  <c r="Q73" i="8"/>
  <c r="R73" i="8"/>
  <c r="U73" i="8"/>
  <c r="Q91" i="4" s="1"/>
  <c r="BA73" i="8"/>
  <c r="G74" i="8"/>
  <c r="AT74" i="8" s="1"/>
  <c r="H74" i="8"/>
  <c r="I74" i="8"/>
  <c r="I92" i="5" s="1"/>
  <c r="J74" i="8"/>
  <c r="K74" i="8"/>
  <c r="M74" i="8"/>
  <c r="N74" i="8"/>
  <c r="O74" i="8"/>
  <c r="P74" i="8"/>
  <c r="P92" i="4" s="1"/>
  <c r="Q74" i="8"/>
  <c r="R74" i="8"/>
  <c r="U74" i="8"/>
  <c r="Q92" i="4" s="1"/>
  <c r="BA74" i="8"/>
  <c r="G75" i="8"/>
  <c r="AT75" i="8" s="1"/>
  <c r="H75" i="8"/>
  <c r="I75" i="8"/>
  <c r="I93" i="5" s="1"/>
  <c r="J75" i="8"/>
  <c r="J93" i="5" s="1"/>
  <c r="K75" i="8"/>
  <c r="M75" i="8"/>
  <c r="N75" i="8"/>
  <c r="O75" i="8"/>
  <c r="P75" i="8"/>
  <c r="P93" i="4" s="1"/>
  <c r="Q75" i="8"/>
  <c r="R75" i="8"/>
  <c r="U75" i="8"/>
  <c r="Q93" i="4" s="1"/>
  <c r="BA75" i="8"/>
  <c r="G76" i="8"/>
  <c r="AT76" i="8" s="1"/>
  <c r="H76" i="8"/>
  <c r="I76" i="8"/>
  <c r="I94" i="5" s="1"/>
  <c r="J76" i="8"/>
  <c r="J94" i="5" s="1"/>
  <c r="K76" i="8"/>
  <c r="M76" i="8"/>
  <c r="N76" i="8"/>
  <c r="O76" i="8"/>
  <c r="P76" i="8"/>
  <c r="P94" i="4" s="1"/>
  <c r="Q76" i="8"/>
  <c r="R76" i="8"/>
  <c r="U76" i="8"/>
  <c r="Q94" i="4" s="1"/>
  <c r="BA76" i="8"/>
  <c r="G77" i="8"/>
  <c r="AT77" i="8" s="1"/>
  <c r="H77" i="8"/>
  <c r="I77" i="8"/>
  <c r="I95" i="5" s="1"/>
  <c r="J77" i="8"/>
  <c r="J95" i="5" s="1"/>
  <c r="K77" i="8"/>
  <c r="M77" i="8"/>
  <c r="N77" i="8"/>
  <c r="O77" i="8"/>
  <c r="P77" i="8"/>
  <c r="P95" i="4" s="1"/>
  <c r="Q77" i="8"/>
  <c r="R77" i="8"/>
  <c r="U77" i="8"/>
  <c r="Q95" i="4" s="1"/>
  <c r="BA77" i="8"/>
  <c r="G78" i="8"/>
  <c r="AT78" i="8" s="1"/>
  <c r="H78" i="8"/>
  <c r="I78" i="8"/>
  <c r="I96" i="5" s="1"/>
  <c r="J78" i="8"/>
  <c r="K78" i="8"/>
  <c r="M78" i="8"/>
  <c r="N78" i="8"/>
  <c r="O78" i="8"/>
  <c r="P78" i="8"/>
  <c r="P96" i="4" s="1"/>
  <c r="Q78" i="8"/>
  <c r="R78" i="8"/>
  <c r="U78" i="8"/>
  <c r="Q96" i="4" s="1"/>
  <c r="BA78" i="8"/>
  <c r="G79" i="8"/>
  <c r="AT79" i="8" s="1"/>
  <c r="H79" i="8"/>
  <c r="I79" i="8"/>
  <c r="I97" i="5" s="1"/>
  <c r="J79" i="8"/>
  <c r="K79" i="8"/>
  <c r="M79" i="8"/>
  <c r="N79" i="8"/>
  <c r="O79" i="8"/>
  <c r="P79" i="8"/>
  <c r="P97" i="4" s="1"/>
  <c r="Q79" i="8"/>
  <c r="R79" i="8"/>
  <c r="U79" i="8"/>
  <c r="Q97" i="4" s="1"/>
  <c r="BA79" i="8"/>
  <c r="G80" i="8"/>
  <c r="AT80" i="8" s="1"/>
  <c r="H80" i="8"/>
  <c r="I80" i="8"/>
  <c r="I98" i="5" s="1"/>
  <c r="J80" i="8"/>
  <c r="J98" i="5" s="1"/>
  <c r="K80" i="8"/>
  <c r="M80" i="8"/>
  <c r="N80" i="8"/>
  <c r="O80" i="8"/>
  <c r="P80" i="8"/>
  <c r="P98" i="4" s="1"/>
  <c r="Q80" i="8"/>
  <c r="R80" i="8"/>
  <c r="U80" i="8"/>
  <c r="Q98" i="4" s="1"/>
  <c r="BA80" i="8"/>
  <c r="G81" i="8"/>
  <c r="AT81" i="8" s="1"/>
  <c r="H81" i="8"/>
  <c r="I81" i="8"/>
  <c r="I99" i="5" s="1"/>
  <c r="J81" i="8"/>
  <c r="J99" i="5" s="1"/>
  <c r="K81" i="8"/>
  <c r="M81" i="8"/>
  <c r="N81" i="8"/>
  <c r="O81" i="8"/>
  <c r="P81" i="8"/>
  <c r="P99" i="4" s="1"/>
  <c r="Q81" i="8"/>
  <c r="R81" i="8"/>
  <c r="U81" i="8"/>
  <c r="Q99" i="4" s="1"/>
  <c r="BA81" i="8"/>
  <c r="G82" i="8"/>
  <c r="AT82" i="8" s="1"/>
  <c r="H82" i="8"/>
  <c r="I82" i="8"/>
  <c r="I100" i="5" s="1"/>
  <c r="J82" i="8"/>
  <c r="J100" i="5" s="1"/>
  <c r="K82" i="8"/>
  <c r="M82" i="8"/>
  <c r="N82" i="8"/>
  <c r="O82" i="8"/>
  <c r="P82" i="8"/>
  <c r="P100" i="4" s="1"/>
  <c r="Q82" i="8"/>
  <c r="R82" i="8"/>
  <c r="U82" i="8"/>
  <c r="Q100" i="4" s="1"/>
  <c r="BA82" i="8"/>
  <c r="G83" i="8"/>
  <c r="AT83" i="8" s="1"/>
  <c r="H83" i="8"/>
  <c r="I83" i="8"/>
  <c r="I101" i="5" s="1"/>
  <c r="J83" i="8"/>
  <c r="J101" i="5" s="1"/>
  <c r="K83" i="8"/>
  <c r="M83" i="8"/>
  <c r="N83" i="8"/>
  <c r="O83" i="8"/>
  <c r="P83" i="8"/>
  <c r="P101" i="4" s="1"/>
  <c r="Q83" i="8"/>
  <c r="R83" i="8"/>
  <c r="U83" i="8"/>
  <c r="Q101" i="4" s="1"/>
  <c r="BA83" i="8"/>
  <c r="G84" i="8"/>
  <c r="AT84" i="8" s="1"/>
  <c r="H84" i="8"/>
  <c r="I84" i="8"/>
  <c r="I102" i="5" s="1"/>
  <c r="J84" i="8"/>
  <c r="J102" i="5" s="1"/>
  <c r="K84" i="8"/>
  <c r="M84" i="8"/>
  <c r="N84" i="8"/>
  <c r="O84" i="8"/>
  <c r="P84" i="8"/>
  <c r="P102" i="4" s="1"/>
  <c r="Q84" i="8"/>
  <c r="R84" i="8"/>
  <c r="U84" i="8"/>
  <c r="Q102" i="4" s="1"/>
  <c r="BA84" i="8"/>
  <c r="G85" i="8"/>
  <c r="AT85" i="8" s="1"/>
  <c r="H85" i="8"/>
  <c r="I85" i="8"/>
  <c r="I103" i="5" s="1"/>
  <c r="J85" i="8"/>
  <c r="J103" i="5" s="1"/>
  <c r="K85" i="8"/>
  <c r="M85" i="8"/>
  <c r="N85" i="8"/>
  <c r="O85" i="8"/>
  <c r="P85" i="8"/>
  <c r="P103" i="4" s="1"/>
  <c r="Q85" i="8"/>
  <c r="R85" i="8"/>
  <c r="U85" i="8"/>
  <c r="Q103" i="4" s="1"/>
  <c r="BA85" i="8"/>
  <c r="G86" i="8"/>
  <c r="AT86" i="8" s="1"/>
  <c r="H86" i="8"/>
  <c r="I86" i="8"/>
  <c r="I104" i="5" s="1"/>
  <c r="J86" i="8"/>
  <c r="J104" i="5" s="1"/>
  <c r="K86" i="8"/>
  <c r="M86" i="8"/>
  <c r="N86" i="8"/>
  <c r="O86" i="8"/>
  <c r="P86" i="8"/>
  <c r="P104" i="4" s="1"/>
  <c r="Q86" i="8"/>
  <c r="R86" i="8"/>
  <c r="U86" i="8"/>
  <c r="Q104" i="4" s="1"/>
  <c r="BA86" i="8"/>
  <c r="G87" i="8"/>
  <c r="AT87" i="8" s="1"/>
  <c r="H87" i="8"/>
  <c r="I87" i="8"/>
  <c r="I105" i="5" s="1"/>
  <c r="J87" i="8"/>
  <c r="J105" i="5" s="1"/>
  <c r="K87" i="8"/>
  <c r="M87" i="8"/>
  <c r="N87" i="8"/>
  <c r="O87" i="8"/>
  <c r="P87" i="8"/>
  <c r="P105" i="4" s="1"/>
  <c r="Q87" i="8"/>
  <c r="R87" i="8"/>
  <c r="U87" i="8"/>
  <c r="Q105" i="4" s="1"/>
  <c r="BA87" i="8"/>
  <c r="G88" i="8"/>
  <c r="AT88" i="8" s="1"/>
  <c r="H88" i="8"/>
  <c r="I88" i="8"/>
  <c r="I106" i="5" s="1"/>
  <c r="J88" i="8"/>
  <c r="J106" i="5" s="1"/>
  <c r="K88" i="8"/>
  <c r="M88" i="8"/>
  <c r="N88" i="8"/>
  <c r="O88" i="8"/>
  <c r="P88" i="8"/>
  <c r="P106" i="4" s="1"/>
  <c r="Q88" i="8"/>
  <c r="R88" i="8"/>
  <c r="U88" i="8"/>
  <c r="Q106" i="4" s="1"/>
  <c r="BA88" i="8"/>
  <c r="G89" i="8"/>
  <c r="AT89" i="8" s="1"/>
  <c r="H89" i="8"/>
  <c r="I89" i="8"/>
  <c r="I107" i="5" s="1"/>
  <c r="J89" i="8"/>
  <c r="J107" i="5" s="1"/>
  <c r="K89" i="8"/>
  <c r="M89" i="8"/>
  <c r="N89" i="8"/>
  <c r="O89" i="8"/>
  <c r="P89" i="8"/>
  <c r="P107" i="4" s="1"/>
  <c r="Q89" i="8"/>
  <c r="R89" i="8"/>
  <c r="U89" i="8"/>
  <c r="Q107" i="4" s="1"/>
  <c r="BA89" i="8"/>
  <c r="G90" i="8"/>
  <c r="AT90" i="8" s="1"/>
  <c r="H90" i="8"/>
  <c r="I90" i="8"/>
  <c r="I108" i="5" s="1"/>
  <c r="J90" i="8"/>
  <c r="K90" i="8"/>
  <c r="M90" i="8"/>
  <c r="N90" i="8"/>
  <c r="O90" i="8"/>
  <c r="P90" i="8"/>
  <c r="P108" i="4" s="1"/>
  <c r="Q90" i="8"/>
  <c r="R90" i="8"/>
  <c r="U90" i="8"/>
  <c r="Q108" i="4" s="1"/>
  <c r="BA90" i="8"/>
  <c r="G91" i="8"/>
  <c r="AT91" i="8" s="1"/>
  <c r="H91" i="8"/>
  <c r="I91" i="8"/>
  <c r="I109" i="5" s="1"/>
  <c r="J91" i="8"/>
  <c r="K91" i="8"/>
  <c r="M91" i="8"/>
  <c r="N91" i="8"/>
  <c r="O91" i="8"/>
  <c r="P91" i="8"/>
  <c r="P109" i="4" s="1"/>
  <c r="Q91" i="8"/>
  <c r="R91" i="8"/>
  <c r="U91" i="8"/>
  <c r="Q109" i="4" s="1"/>
  <c r="BA91" i="8"/>
  <c r="G92" i="8"/>
  <c r="AT92" i="8" s="1"/>
  <c r="H92" i="8"/>
  <c r="I92" i="8"/>
  <c r="I110" i="5" s="1"/>
  <c r="J92" i="8"/>
  <c r="J110" i="5" s="1"/>
  <c r="K92" i="8"/>
  <c r="M92" i="8"/>
  <c r="N92" i="8"/>
  <c r="O92" i="8"/>
  <c r="P92" i="8"/>
  <c r="P110" i="4" s="1"/>
  <c r="Q92" i="8"/>
  <c r="R92" i="8"/>
  <c r="U92" i="8"/>
  <c r="Q110" i="4" s="1"/>
  <c r="BA92" i="8"/>
  <c r="G93" i="8"/>
  <c r="AT93" i="8" s="1"/>
  <c r="H93" i="8"/>
  <c r="I93" i="8"/>
  <c r="J93" i="8"/>
  <c r="J111" i="5" s="1"/>
  <c r="K93" i="8"/>
  <c r="M93" i="8"/>
  <c r="N93" i="8"/>
  <c r="O93" i="8"/>
  <c r="P93" i="8"/>
  <c r="P111" i="4" s="1"/>
  <c r="Q93" i="8"/>
  <c r="R93" i="8"/>
  <c r="U93" i="8"/>
  <c r="Q111" i="4" s="1"/>
  <c r="BA93" i="8"/>
  <c r="G94" i="8"/>
  <c r="AT94" i="8" s="1"/>
  <c r="H94" i="8"/>
  <c r="I94" i="8"/>
  <c r="I112" i="5" s="1"/>
  <c r="J94" i="8"/>
  <c r="K94" i="8"/>
  <c r="M94" i="8"/>
  <c r="N94" i="8"/>
  <c r="O94" i="8"/>
  <c r="P94" i="8"/>
  <c r="P112" i="4" s="1"/>
  <c r="Q94" i="8"/>
  <c r="R94" i="8"/>
  <c r="U94" i="8"/>
  <c r="Q112" i="4" s="1"/>
  <c r="BA94" i="8"/>
  <c r="G95" i="8"/>
  <c r="AT95" i="8" s="1"/>
  <c r="H95" i="8"/>
  <c r="I95" i="8"/>
  <c r="I113" i="5" s="1"/>
  <c r="J95" i="8"/>
  <c r="J113" i="5" s="1"/>
  <c r="K95" i="8"/>
  <c r="M95" i="8"/>
  <c r="N95" i="8"/>
  <c r="O95" i="8"/>
  <c r="P95" i="8"/>
  <c r="P113" i="4" s="1"/>
  <c r="Q95" i="8"/>
  <c r="R95" i="8"/>
  <c r="U95" i="8"/>
  <c r="Q113" i="4" s="1"/>
  <c r="BA95" i="8"/>
  <c r="G96" i="8"/>
  <c r="AT96" i="8" s="1"/>
  <c r="H96" i="8"/>
  <c r="I96" i="8"/>
  <c r="I114" i="5" s="1"/>
  <c r="J96" i="8"/>
  <c r="J114" i="5" s="1"/>
  <c r="K96" i="8"/>
  <c r="M96" i="8"/>
  <c r="N96" i="8"/>
  <c r="O96" i="8"/>
  <c r="P96" i="8"/>
  <c r="P114" i="4" s="1"/>
  <c r="Q96" i="8"/>
  <c r="R96" i="8"/>
  <c r="U96" i="8"/>
  <c r="Q114" i="4" s="1"/>
  <c r="BA96" i="8"/>
  <c r="G97" i="8"/>
  <c r="AT97" i="8" s="1"/>
  <c r="H97" i="8"/>
  <c r="I97" i="8"/>
  <c r="I115" i="5" s="1"/>
  <c r="J97" i="8"/>
  <c r="J115" i="5" s="1"/>
  <c r="K97" i="8"/>
  <c r="M97" i="8"/>
  <c r="N97" i="8"/>
  <c r="O97" i="8"/>
  <c r="P97" i="8"/>
  <c r="P115" i="4" s="1"/>
  <c r="Q97" i="8"/>
  <c r="R97" i="8"/>
  <c r="U97" i="8"/>
  <c r="Q115" i="4" s="1"/>
  <c r="BA97" i="8"/>
  <c r="G98" i="8"/>
  <c r="AT98" i="8" s="1"/>
  <c r="H98" i="8"/>
  <c r="I98" i="8"/>
  <c r="I116" i="5" s="1"/>
  <c r="J98" i="8"/>
  <c r="J116" i="5" s="1"/>
  <c r="K98" i="8"/>
  <c r="M98" i="8"/>
  <c r="N98" i="8"/>
  <c r="O98" i="8"/>
  <c r="P98" i="8"/>
  <c r="P116" i="4" s="1"/>
  <c r="Q98" i="8"/>
  <c r="R98" i="8"/>
  <c r="U98" i="8"/>
  <c r="Q116" i="4" s="1"/>
  <c r="BA98" i="8"/>
  <c r="G99" i="8"/>
  <c r="AT99" i="8" s="1"/>
  <c r="H99" i="8"/>
  <c r="I99" i="8"/>
  <c r="I117" i="5" s="1"/>
  <c r="J99" i="8"/>
  <c r="K99" i="8"/>
  <c r="M99" i="8"/>
  <c r="N99" i="8"/>
  <c r="O99" i="8"/>
  <c r="P99" i="8"/>
  <c r="P117" i="4" s="1"/>
  <c r="Q99" i="8"/>
  <c r="R99" i="8"/>
  <c r="U99" i="8"/>
  <c r="Q117" i="4" s="1"/>
  <c r="BA99" i="8"/>
  <c r="G100" i="8"/>
  <c r="AT100" i="8" s="1"/>
  <c r="H100" i="8"/>
  <c r="I100" i="8"/>
  <c r="I118" i="5" s="1"/>
  <c r="J100" i="8"/>
  <c r="J118" i="5" s="1"/>
  <c r="K100" i="8"/>
  <c r="M100" i="8"/>
  <c r="N100" i="8"/>
  <c r="O100" i="8"/>
  <c r="P100" i="8"/>
  <c r="P118" i="4" s="1"/>
  <c r="Q100" i="8"/>
  <c r="R100" i="8"/>
  <c r="U100" i="8"/>
  <c r="Q118" i="4" s="1"/>
  <c r="BA100" i="8"/>
  <c r="G101" i="8"/>
  <c r="AT101" i="8" s="1"/>
  <c r="H101" i="8"/>
  <c r="I101" i="8"/>
  <c r="I119" i="5" s="1"/>
  <c r="J101" i="8"/>
  <c r="J119" i="5" s="1"/>
  <c r="K101" i="8"/>
  <c r="M101" i="8"/>
  <c r="N101" i="8"/>
  <c r="O101" i="8"/>
  <c r="P101" i="8"/>
  <c r="P119" i="4" s="1"/>
  <c r="Q101" i="8"/>
  <c r="R101" i="8"/>
  <c r="U101" i="8"/>
  <c r="Q119" i="4" s="1"/>
  <c r="BA101" i="8"/>
  <c r="G102" i="8"/>
  <c r="AT102" i="8" s="1"/>
  <c r="H102" i="8"/>
  <c r="I102" i="8"/>
  <c r="I120" i="5" s="1"/>
  <c r="J102" i="8"/>
  <c r="J120" i="5" s="1"/>
  <c r="K102" i="8"/>
  <c r="M102" i="8"/>
  <c r="N102" i="8"/>
  <c r="O102" i="8"/>
  <c r="P102" i="8"/>
  <c r="P120" i="4" s="1"/>
  <c r="Q102" i="8"/>
  <c r="R102" i="8"/>
  <c r="U102" i="8"/>
  <c r="Q120" i="4" s="1"/>
  <c r="BA102" i="8"/>
  <c r="G103" i="8"/>
  <c r="AT103" i="8" s="1"/>
  <c r="H103" i="8"/>
  <c r="I103" i="8"/>
  <c r="I121" i="5" s="1"/>
  <c r="J103" i="8"/>
  <c r="J121" i="5" s="1"/>
  <c r="K103" i="8"/>
  <c r="M103" i="8"/>
  <c r="N103" i="8"/>
  <c r="O103" i="8"/>
  <c r="P103" i="8"/>
  <c r="P121" i="4" s="1"/>
  <c r="Q103" i="8"/>
  <c r="R103" i="8"/>
  <c r="U103" i="8"/>
  <c r="Q121" i="4" s="1"/>
  <c r="BA103" i="8"/>
  <c r="G104" i="8"/>
  <c r="AT104" i="8" s="1"/>
  <c r="H104" i="8"/>
  <c r="I104" i="8"/>
  <c r="I122" i="5" s="1"/>
  <c r="J104" i="8"/>
  <c r="J122" i="5" s="1"/>
  <c r="K104" i="8"/>
  <c r="M104" i="8"/>
  <c r="N104" i="8"/>
  <c r="O104" i="8"/>
  <c r="P104" i="8"/>
  <c r="P122" i="4" s="1"/>
  <c r="Q104" i="8"/>
  <c r="R104" i="8"/>
  <c r="U104" i="8"/>
  <c r="Q122" i="4" s="1"/>
  <c r="BA104" i="8"/>
  <c r="G105" i="8"/>
  <c r="AT105" i="8" s="1"/>
  <c r="H105" i="8"/>
  <c r="I105" i="8"/>
  <c r="I123" i="5" s="1"/>
  <c r="J105" i="8"/>
  <c r="K105" i="8"/>
  <c r="M105" i="8"/>
  <c r="N105" i="8"/>
  <c r="O105" i="8"/>
  <c r="P105" i="8"/>
  <c r="P123" i="4" s="1"/>
  <c r="Q105" i="8"/>
  <c r="R105" i="8"/>
  <c r="U105" i="8"/>
  <c r="Q123" i="4" s="1"/>
  <c r="BA105" i="8"/>
  <c r="G106" i="8"/>
  <c r="AT106" i="8" s="1"/>
  <c r="H106" i="8"/>
  <c r="I106" i="8"/>
  <c r="I124" i="5" s="1"/>
  <c r="J106" i="8"/>
  <c r="K106" i="8"/>
  <c r="M106" i="8"/>
  <c r="N106" i="8"/>
  <c r="O106" i="8"/>
  <c r="P106" i="8"/>
  <c r="P124" i="4" s="1"/>
  <c r="Q106" i="8"/>
  <c r="R106" i="8"/>
  <c r="U106" i="8"/>
  <c r="Q124" i="4" s="1"/>
  <c r="BA106" i="8"/>
  <c r="G107" i="8"/>
  <c r="AT107" i="8" s="1"/>
  <c r="H107" i="8"/>
  <c r="I107" i="8"/>
  <c r="I125" i="5" s="1"/>
  <c r="J107" i="8"/>
  <c r="K107" i="8"/>
  <c r="M107" i="8"/>
  <c r="N107" i="8"/>
  <c r="O107" i="8"/>
  <c r="P107" i="8"/>
  <c r="P125" i="4" s="1"/>
  <c r="Q107" i="8"/>
  <c r="R107" i="8"/>
  <c r="U107" i="8"/>
  <c r="Q125" i="4" s="1"/>
  <c r="BA107" i="8"/>
  <c r="G108" i="8"/>
  <c r="AT108" i="8" s="1"/>
  <c r="H108" i="8"/>
  <c r="I108" i="8"/>
  <c r="I126" i="5" s="1"/>
  <c r="J108" i="8"/>
  <c r="K108" i="8"/>
  <c r="M108" i="8"/>
  <c r="N108" i="8"/>
  <c r="O108" i="8"/>
  <c r="P108" i="8"/>
  <c r="P126" i="4" s="1"/>
  <c r="Q108" i="8"/>
  <c r="R108" i="8"/>
  <c r="U108" i="8"/>
  <c r="Q126" i="4" s="1"/>
  <c r="BA108" i="8"/>
  <c r="G109" i="8"/>
  <c r="AT109" i="8" s="1"/>
  <c r="H109" i="8"/>
  <c r="I109" i="8"/>
  <c r="I127" i="5" s="1"/>
  <c r="J109" i="8"/>
  <c r="J127" i="5" s="1"/>
  <c r="K109" i="8"/>
  <c r="M109" i="8"/>
  <c r="N109" i="8"/>
  <c r="O109" i="8"/>
  <c r="P109" i="8"/>
  <c r="P127" i="4" s="1"/>
  <c r="Q109" i="8"/>
  <c r="R109" i="8"/>
  <c r="U109" i="8"/>
  <c r="Q127" i="4" s="1"/>
  <c r="BA109" i="8"/>
  <c r="G110" i="8"/>
  <c r="AT110" i="8" s="1"/>
  <c r="H110" i="8"/>
  <c r="I110" i="8"/>
  <c r="I128" i="5" s="1"/>
  <c r="J110" i="8"/>
  <c r="J128" i="5" s="1"/>
  <c r="K110" i="8"/>
  <c r="M110" i="8"/>
  <c r="N110" i="8"/>
  <c r="O110" i="8"/>
  <c r="P110" i="8"/>
  <c r="P128" i="4" s="1"/>
  <c r="Q110" i="8"/>
  <c r="R110" i="8"/>
  <c r="U110" i="8"/>
  <c r="Q128" i="4" s="1"/>
  <c r="BA110" i="8"/>
  <c r="G111" i="8"/>
  <c r="AT111" i="8" s="1"/>
  <c r="H111" i="8"/>
  <c r="I111" i="8"/>
  <c r="I129" i="5" s="1"/>
  <c r="J111" i="8"/>
  <c r="J129" i="5" s="1"/>
  <c r="K111" i="8"/>
  <c r="M111" i="8"/>
  <c r="N111" i="8"/>
  <c r="O111" i="8"/>
  <c r="P111" i="8"/>
  <c r="P129" i="4" s="1"/>
  <c r="Q111" i="8"/>
  <c r="R111" i="8"/>
  <c r="U111" i="8"/>
  <c r="Q129" i="4" s="1"/>
  <c r="BA111" i="8"/>
  <c r="G112" i="8"/>
  <c r="AT112" i="8" s="1"/>
  <c r="H112" i="8"/>
  <c r="I112" i="8"/>
  <c r="I130" i="5" s="1"/>
  <c r="J112" i="8"/>
  <c r="J130" i="5" s="1"/>
  <c r="K112" i="8"/>
  <c r="M112" i="8"/>
  <c r="N112" i="8"/>
  <c r="O112" i="8"/>
  <c r="P112" i="8"/>
  <c r="P130" i="4" s="1"/>
  <c r="Q112" i="8"/>
  <c r="R112" i="8"/>
  <c r="U112" i="8"/>
  <c r="Q130" i="4" s="1"/>
  <c r="BA112" i="8"/>
  <c r="G113" i="8"/>
  <c r="AT113" i="8" s="1"/>
  <c r="H113" i="8"/>
  <c r="I113" i="8"/>
  <c r="I131" i="5" s="1"/>
  <c r="J113" i="8"/>
  <c r="K113" i="8"/>
  <c r="M113" i="8"/>
  <c r="N113" i="8"/>
  <c r="O113" i="8"/>
  <c r="P113" i="8"/>
  <c r="P131" i="4" s="1"/>
  <c r="Q113" i="8"/>
  <c r="R113" i="8"/>
  <c r="U113" i="8"/>
  <c r="Q131" i="4" s="1"/>
  <c r="BA113" i="8"/>
  <c r="G114" i="8"/>
  <c r="AT114" i="8" s="1"/>
  <c r="H114" i="8"/>
  <c r="I114" i="8"/>
  <c r="I132" i="5" s="1"/>
  <c r="J114" i="8"/>
  <c r="J132" i="5" s="1"/>
  <c r="K114" i="8"/>
  <c r="M114" i="8"/>
  <c r="N114" i="8"/>
  <c r="O114" i="8"/>
  <c r="P114" i="8"/>
  <c r="P132" i="4" s="1"/>
  <c r="Q114" i="8"/>
  <c r="R114" i="8"/>
  <c r="U114" i="8"/>
  <c r="Q132" i="4" s="1"/>
  <c r="BA114" i="8"/>
  <c r="G115" i="8"/>
  <c r="AT115" i="8" s="1"/>
  <c r="H115" i="8"/>
  <c r="I115" i="8"/>
  <c r="I133" i="5" s="1"/>
  <c r="J115" i="8"/>
  <c r="J133" i="5" s="1"/>
  <c r="K115" i="8"/>
  <c r="M115" i="8"/>
  <c r="N115" i="8"/>
  <c r="O115" i="8"/>
  <c r="P115" i="8"/>
  <c r="P133" i="4" s="1"/>
  <c r="Q115" i="8"/>
  <c r="R115" i="8"/>
  <c r="U115" i="8"/>
  <c r="Q133" i="4" s="1"/>
  <c r="BA115" i="8"/>
  <c r="G116" i="8"/>
  <c r="AT116" i="8" s="1"/>
  <c r="H116" i="8"/>
  <c r="I116" i="8"/>
  <c r="I134" i="5" s="1"/>
  <c r="J116" i="8"/>
  <c r="J134" i="5" s="1"/>
  <c r="K116" i="8"/>
  <c r="M116" i="8"/>
  <c r="N116" i="8"/>
  <c r="O116" i="8"/>
  <c r="P116" i="8"/>
  <c r="P134" i="4" s="1"/>
  <c r="Q116" i="8"/>
  <c r="R116" i="8"/>
  <c r="U116" i="8"/>
  <c r="Q134" i="4" s="1"/>
  <c r="BA116" i="8"/>
  <c r="G117" i="8"/>
  <c r="AT117" i="8" s="1"/>
  <c r="H117" i="8"/>
  <c r="I117" i="8"/>
  <c r="I135" i="5" s="1"/>
  <c r="J117" i="8"/>
  <c r="J135" i="5" s="1"/>
  <c r="K117" i="8"/>
  <c r="M117" i="8"/>
  <c r="N117" i="8"/>
  <c r="O117" i="8"/>
  <c r="P117" i="8"/>
  <c r="P135" i="4" s="1"/>
  <c r="Q117" i="8"/>
  <c r="R117" i="8"/>
  <c r="U117" i="8"/>
  <c r="Q135" i="4" s="1"/>
  <c r="BA117" i="8"/>
  <c r="G118" i="8"/>
  <c r="AT118" i="8" s="1"/>
  <c r="H118" i="8"/>
  <c r="I118" i="8"/>
  <c r="I136" i="5" s="1"/>
  <c r="J118" i="8"/>
  <c r="J136" i="5" s="1"/>
  <c r="K118" i="8"/>
  <c r="M118" i="8"/>
  <c r="N118" i="8"/>
  <c r="O118" i="8"/>
  <c r="P118" i="8"/>
  <c r="P136" i="4" s="1"/>
  <c r="Q118" i="8"/>
  <c r="R118" i="8"/>
  <c r="U118" i="8"/>
  <c r="Q136" i="4" s="1"/>
  <c r="BA118" i="8"/>
  <c r="G119" i="8"/>
  <c r="AT119" i="8" s="1"/>
  <c r="H119" i="8"/>
  <c r="I119" i="8"/>
  <c r="I137" i="5" s="1"/>
  <c r="J119" i="8"/>
  <c r="J137" i="5" s="1"/>
  <c r="K119" i="8"/>
  <c r="M119" i="8"/>
  <c r="N119" i="8"/>
  <c r="O119" i="8"/>
  <c r="P119" i="8"/>
  <c r="P137" i="4" s="1"/>
  <c r="Q119" i="8"/>
  <c r="R119" i="8"/>
  <c r="U119" i="8"/>
  <c r="Q137" i="4" s="1"/>
  <c r="BA119" i="8"/>
  <c r="G120" i="8"/>
  <c r="AT120" i="8" s="1"/>
  <c r="H120" i="8"/>
  <c r="I120" i="8"/>
  <c r="I138" i="5" s="1"/>
  <c r="J120" i="8"/>
  <c r="J138" i="5" s="1"/>
  <c r="K120" i="8"/>
  <c r="M120" i="8"/>
  <c r="N120" i="8"/>
  <c r="O120" i="8"/>
  <c r="P120" i="8"/>
  <c r="P138" i="4" s="1"/>
  <c r="Q120" i="8"/>
  <c r="R120" i="8"/>
  <c r="U120" i="8"/>
  <c r="Q138" i="4" s="1"/>
  <c r="BA120" i="8"/>
  <c r="G121" i="8"/>
  <c r="AT121" i="8" s="1"/>
  <c r="H121" i="8"/>
  <c r="I121" i="8"/>
  <c r="I139" i="5" s="1"/>
  <c r="J121" i="8"/>
  <c r="J139" i="4" s="1"/>
  <c r="K121" i="8"/>
  <c r="M121" i="8"/>
  <c r="N121" i="8"/>
  <c r="O121" i="8"/>
  <c r="P121" i="8"/>
  <c r="P139" i="4" s="1"/>
  <c r="Q121" i="8"/>
  <c r="R121" i="8"/>
  <c r="U121" i="8"/>
  <c r="Q139" i="4" s="1"/>
  <c r="BA121" i="8"/>
  <c r="G122" i="8"/>
  <c r="AT122" i="8" s="1"/>
  <c r="H122" i="8"/>
  <c r="I122" i="8"/>
  <c r="I140" i="5" s="1"/>
  <c r="J122" i="8"/>
  <c r="K122" i="8"/>
  <c r="M122" i="8"/>
  <c r="N122" i="8"/>
  <c r="O122" i="8"/>
  <c r="P122" i="8"/>
  <c r="P140" i="4" s="1"/>
  <c r="Q122" i="8"/>
  <c r="R122" i="8"/>
  <c r="U122" i="8"/>
  <c r="Q140" i="4" s="1"/>
  <c r="BA122" i="8"/>
  <c r="G123" i="8"/>
  <c r="AT123" i="8" s="1"/>
  <c r="H123" i="8"/>
  <c r="I123" i="8"/>
  <c r="I141" i="5" s="1"/>
  <c r="J123" i="8"/>
  <c r="J141" i="5" s="1"/>
  <c r="K123" i="8"/>
  <c r="M123" i="8"/>
  <c r="N123" i="8"/>
  <c r="O123" i="8"/>
  <c r="P123" i="8"/>
  <c r="P141" i="4" s="1"/>
  <c r="Q123" i="8"/>
  <c r="R123" i="8"/>
  <c r="U123" i="8"/>
  <c r="Q141" i="4" s="1"/>
  <c r="BA123" i="8"/>
  <c r="G124" i="8"/>
  <c r="AT124" i="8" s="1"/>
  <c r="H124" i="8"/>
  <c r="I124" i="8"/>
  <c r="I142" i="5" s="1"/>
  <c r="J124" i="8"/>
  <c r="J142" i="4" s="1"/>
  <c r="K124" i="8"/>
  <c r="M124" i="8"/>
  <c r="N124" i="8"/>
  <c r="O124" i="8"/>
  <c r="P124" i="8"/>
  <c r="P142" i="4" s="1"/>
  <c r="Q124" i="8"/>
  <c r="R124" i="8"/>
  <c r="U124" i="8"/>
  <c r="Q142" i="4" s="1"/>
  <c r="BA124" i="8"/>
  <c r="G125" i="8"/>
  <c r="AT125" i="8" s="1"/>
  <c r="H125" i="8"/>
  <c r="I125" i="8"/>
  <c r="I143" i="5" s="1"/>
  <c r="J125" i="8"/>
  <c r="J143" i="4" s="1"/>
  <c r="K125" i="8"/>
  <c r="M125" i="8"/>
  <c r="N125" i="8"/>
  <c r="O125" i="8"/>
  <c r="P125" i="8"/>
  <c r="P143" i="4" s="1"/>
  <c r="Q125" i="8"/>
  <c r="R125" i="8"/>
  <c r="U125" i="8"/>
  <c r="Q143" i="4" s="1"/>
  <c r="BA125" i="8"/>
  <c r="G126" i="8"/>
  <c r="AT126" i="8" s="1"/>
  <c r="H126" i="8"/>
  <c r="I126" i="8"/>
  <c r="I144" i="5" s="1"/>
  <c r="J126" i="8"/>
  <c r="J144" i="5" s="1"/>
  <c r="K126" i="8"/>
  <c r="M126" i="8"/>
  <c r="N126" i="8"/>
  <c r="O126" i="8"/>
  <c r="P126" i="8"/>
  <c r="P144" i="4" s="1"/>
  <c r="Q126" i="8"/>
  <c r="R126" i="8"/>
  <c r="U126" i="8"/>
  <c r="Q144" i="4" s="1"/>
  <c r="BA126" i="8"/>
  <c r="G127" i="8"/>
  <c r="AT127" i="8" s="1"/>
  <c r="H127" i="8"/>
  <c r="I127" i="8"/>
  <c r="BF127" i="8" s="1"/>
  <c r="J127" i="8"/>
  <c r="J145" i="4" s="1"/>
  <c r="K127" i="8"/>
  <c r="M127" i="8"/>
  <c r="N127" i="8"/>
  <c r="O127" i="8"/>
  <c r="P127" i="8"/>
  <c r="P145" i="4" s="1"/>
  <c r="Q127" i="8"/>
  <c r="R127" i="8"/>
  <c r="U127" i="8"/>
  <c r="Q145" i="4" s="1"/>
  <c r="BA127" i="8"/>
  <c r="G128" i="8"/>
  <c r="AT128" i="8" s="1"/>
  <c r="H128" i="8"/>
  <c r="I128" i="8"/>
  <c r="I146" i="5" s="1"/>
  <c r="J128" i="8"/>
  <c r="K128" i="8"/>
  <c r="M128" i="8"/>
  <c r="N128" i="8"/>
  <c r="O128" i="8"/>
  <c r="P128" i="8"/>
  <c r="P146" i="4" s="1"/>
  <c r="Q128" i="8"/>
  <c r="R128" i="8"/>
  <c r="U128" i="8"/>
  <c r="Q146" i="4" s="1"/>
  <c r="BA128" i="8"/>
  <c r="G129" i="8"/>
  <c r="AT129" i="8" s="1"/>
  <c r="H129" i="8"/>
  <c r="I129" i="8"/>
  <c r="I147" i="5" s="1"/>
  <c r="J129" i="8"/>
  <c r="J147" i="5" s="1"/>
  <c r="K129" i="8"/>
  <c r="M129" i="8"/>
  <c r="N129" i="8"/>
  <c r="O129" i="8"/>
  <c r="P129" i="8"/>
  <c r="P147" i="4" s="1"/>
  <c r="Q129" i="8"/>
  <c r="R129" i="8"/>
  <c r="U129" i="8"/>
  <c r="Q147" i="4" s="1"/>
  <c r="BA129" i="8"/>
  <c r="G130" i="8"/>
  <c r="AT130" i="8" s="1"/>
  <c r="H130" i="8"/>
  <c r="I130" i="8"/>
  <c r="I148" i="5" s="1"/>
  <c r="J130" i="8"/>
  <c r="J148" i="5" s="1"/>
  <c r="K130" i="8"/>
  <c r="M130" i="8"/>
  <c r="N130" i="8"/>
  <c r="O130" i="8"/>
  <c r="P130" i="8"/>
  <c r="P148" i="4" s="1"/>
  <c r="Q130" i="8"/>
  <c r="R130" i="8"/>
  <c r="U130" i="8"/>
  <c r="Q148" i="4" s="1"/>
  <c r="BA130" i="8"/>
  <c r="G131" i="8"/>
  <c r="AT131" i="8" s="1"/>
  <c r="H131" i="8"/>
  <c r="I131" i="8"/>
  <c r="I149" i="5" s="1"/>
  <c r="J131" i="8"/>
  <c r="J149" i="5" s="1"/>
  <c r="K131" i="8"/>
  <c r="M131" i="8"/>
  <c r="N131" i="8"/>
  <c r="O131" i="8"/>
  <c r="P131" i="8"/>
  <c r="P149" i="4" s="1"/>
  <c r="Q131" i="8"/>
  <c r="R131" i="8"/>
  <c r="U131" i="8"/>
  <c r="Q149" i="4" s="1"/>
  <c r="BA131" i="8"/>
  <c r="G132" i="8"/>
  <c r="AT132" i="8" s="1"/>
  <c r="H132" i="8"/>
  <c r="I132" i="8"/>
  <c r="I150" i="5" s="1"/>
  <c r="J132" i="8"/>
  <c r="J150" i="5" s="1"/>
  <c r="K132" i="8"/>
  <c r="M132" i="8"/>
  <c r="N132" i="8"/>
  <c r="O132" i="8"/>
  <c r="P132" i="8"/>
  <c r="P150" i="4" s="1"/>
  <c r="Q132" i="8"/>
  <c r="R132" i="8"/>
  <c r="U132" i="8"/>
  <c r="Q150" i="4" s="1"/>
  <c r="BA132" i="8"/>
  <c r="G133" i="8"/>
  <c r="AT133" i="8" s="1"/>
  <c r="H133" i="8"/>
  <c r="I133" i="8"/>
  <c r="I151" i="5" s="1"/>
  <c r="J133" i="8"/>
  <c r="J151" i="5" s="1"/>
  <c r="K133" i="8"/>
  <c r="M133" i="8"/>
  <c r="N133" i="8"/>
  <c r="O133" i="8"/>
  <c r="P133" i="8"/>
  <c r="P151" i="4" s="1"/>
  <c r="Q133" i="8"/>
  <c r="R133" i="8"/>
  <c r="U133" i="8"/>
  <c r="Q151" i="4" s="1"/>
  <c r="BA133" i="8"/>
  <c r="G134" i="8"/>
  <c r="AT134" i="8" s="1"/>
  <c r="H134" i="8"/>
  <c r="I134" i="8"/>
  <c r="I152" i="5" s="1"/>
  <c r="J134" i="8"/>
  <c r="J152" i="5" s="1"/>
  <c r="K134" i="8"/>
  <c r="M134" i="8"/>
  <c r="N134" i="8"/>
  <c r="O134" i="8"/>
  <c r="P134" i="8"/>
  <c r="P152" i="4" s="1"/>
  <c r="Q134" i="8"/>
  <c r="R134" i="8"/>
  <c r="U134" i="8"/>
  <c r="Q152" i="4" s="1"/>
  <c r="BA134" i="8"/>
  <c r="G135" i="8"/>
  <c r="AT135" i="8" s="1"/>
  <c r="H135" i="8"/>
  <c r="I135" i="8"/>
  <c r="I153" i="5" s="1"/>
  <c r="J135" i="8"/>
  <c r="J153" i="5" s="1"/>
  <c r="K135" i="8"/>
  <c r="M135" i="8"/>
  <c r="N135" i="8"/>
  <c r="O135" i="8"/>
  <c r="P135" i="8"/>
  <c r="P153" i="4" s="1"/>
  <c r="Q135" i="8"/>
  <c r="R135" i="8"/>
  <c r="U135" i="8"/>
  <c r="Q153" i="4" s="1"/>
  <c r="BA135" i="8"/>
  <c r="G136" i="8"/>
  <c r="AT136" i="8" s="1"/>
  <c r="H136" i="8"/>
  <c r="I136" i="8"/>
  <c r="I154" i="5" s="1"/>
  <c r="J136" i="8"/>
  <c r="J154" i="5" s="1"/>
  <c r="K136" i="8"/>
  <c r="M136" i="8"/>
  <c r="N136" i="8"/>
  <c r="O136" i="8"/>
  <c r="P136" i="8"/>
  <c r="P154" i="4" s="1"/>
  <c r="Q136" i="8"/>
  <c r="R136" i="8"/>
  <c r="U136" i="8"/>
  <c r="Q154" i="4" s="1"/>
  <c r="BA136" i="8"/>
  <c r="G137" i="8"/>
  <c r="AT137" i="8" s="1"/>
  <c r="H137" i="8"/>
  <c r="I137" i="8"/>
  <c r="I155" i="5" s="1"/>
  <c r="J137" i="8"/>
  <c r="K137" i="8"/>
  <c r="M137" i="8"/>
  <c r="N137" i="8"/>
  <c r="O137" i="8"/>
  <c r="P137" i="8"/>
  <c r="P155" i="4" s="1"/>
  <c r="Q137" i="8"/>
  <c r="R137" i="8"/>
  <c r="U137" i="8"/>
  <c r="Q155" i="4" s="1"/>
  <c r="BA137" i="8"/>
  <c r="G138" i="8"/>
  <c r="AT138" i="8" s="1"/>
  <c r="H138" i="8"/>
  <c r="I138" i="8"/>
  <c r="I156" i="5" s="1"/>
  <c r="J138" i="8"/>
  <c r="J156" i="5" s="1"/>
  <c r="K138" i="8"/>
  <c r="M138" i="8"/>
  <c r="N138" i="8"/>
  <c r="O138" i="8"/>
  <c r="P138" i="8"/>
  <c r="P156" i="4" s="1"/>
  <c r="Q138" i="8"/>
  <c r="R138" i="8"/>
  <c r="U138" i="8"/>
  <c r="Q156" i="4" s="1"/>
  <c r="BA138" i="8"/>
  <c r="G139" i="8"/>
  <c r="AT139" i="8" s="1"/>
  <c r="H139" i="8"/>
  <c r="I139" i="8"/>
  <c r="I157" i="5" s="1"/>
  <c r="J139" i="8"/>
  <c r="J157" i="5" s="1"/>
  <c r="K139" i="8"/>
  <c r="M139" i="8"/>
  <c r="N139" i="8"/>
  <c r="O139" i="8"/>
  <c r="P139" i="8"/>
  <c r="P157" i="4" s="1"/>
  <c r="Q139" i="8"/>
  <c r="R139" i="8"/>
  <c r="U139" i="8"/>
  <c r="Q157" i="4" s="1"/>
  <c r="BA139" i="8"/>
  <c r="G140" i="8"/>
  <c r="AT140" i="8" s="1"/>
  <c r="H140" i="8"/>
  <c r="I140" i="8"/>
  <c r="I158" i="5" s="1"/>
  <c r="J140" i="8"/>
  <c r="K140" i="8"/>
  <c r="M140" i="8"/>
  <c r="N140" i="8"/>
  <c r="O140" i="8"/>
  <c r="P140" i="8"/>
  <c r="P158" i="4" s="1"/>
  <c r="Q140" i="8"/>
  <c r="R140" i="8"/>
  <c r="U140" i="8"/>
  <c r="Q158" i="4" s="1"/>
  <c r="BA140" i="8"/>
  <c r="G141" i="8"/>
  <c r="AT141" i="8" s="1"/>
  <c r="H141" i="8"/>
  <c r="I141" i="8"/>
  <c r="I159" i="5" s="1"/>
  <c r="J141" i="8"/>
  <c r="J159" i="5" s="1"/>
  <c r="K141" i="8"/>
  <c r="M141" i="8"/>
  <c r="N141" i="8"/>
  <c r="O141" i="8"/>
  <c r="P141" i="8"/>
  <c r="P159" i="4" s="1"/>
  <c r="Q141" i="8"/>
  <c r="R141" i="8"/>
  <c r="U141" i="8"/>
  <c r="Q159" i="4" s="1"/>
  <c r="BA141" i="8"/>
  <c r="G142" i="8"/>
  <c r="AT142" i="8" s="1"/>
  <c r="H142" i="8"/>
  <c r="I142" i="8"/>
  <c r="I160" i="5" s="1"/>
  <c r="J142" i="8"/>
  <c r="J160" i="5" s="1"/>
  <c r="K142" i="8"/>
  <c r="M142" i="8"/>
  <c r="N142" i="8"/>
  <c r="O142" i="8"/>
  <c r="P142" i="8"/>
  <c r="P160" i="4" s="1"/>
  <c r="Q142" i="8"/>
  <c r="R142" i="8"/>
  <c r="U142" i="8"/>
  <c r="Q160" i="4" s="1"/>
  <c r="BA142" i="8"/>
  <c r="G143" i="8"/>
  <c r="AT143" i="8" s="1"/>
  <c r="H143" i="8"/>
  <c r="I143" i="8"/>
  <c r="I161" i="5" s="1"/>
  <c r="J143" i="8"/>
  <c r="J161" i="5" s="1"/>
  <c r="K143" i="8"/>
  <c r="M143" i="8"/>
  <c r="N143" i="8"/>
  <c r="O143" i="8"/>
  <c r="P143" i="8"/>
  <c r="P161" i="4" s="1"/>
  <c r="Q143" i="8"/>
  <c r="R143" i="8"/>
  <c r="U143" i="8"/>
  <c r="Q161" i="4" s="1"/>
  <c r="BA143" i="8"/>
  <c r="G144" i="8"/>
  <c r="AT144" i="8" s="1"/>
  <c r="H144" i="8"/>
  <c r="I144" i="8"/>
  <c r="I162" i="5" s="1"/>
  <c r="J144" i="8"/>
  <c r="J162" i="5" s="1"/>
  <c r="K144" i="8"/>
  <c r="M144" i="8"/>
  <c r="N144" i="8"/>
  <c r="O144" i="8"/>
  <c r="P144" i="8"/>
  <c r="P162" i="4" s="1"/>
  <c r="Q144" i="8"/>
  <c r="R144" i="8"/>
  <c r="U144" i="8"/>
  <c r="Q162" i="4" s="1"/>
  <c r="BA144" i="8"/>
  <c r="G145" i="8"/>
  <c r="AT145" i="8" s="1"/>
  <c r="H145" i="8"/>
  <c r="I145" i="8"/>
  <c r="I163" i="5" s="1"/>
  <c r="J145" i="8"/>
  <c r="J163" i="5" s="1"/>
  <c r="K145" i="8"/>
  <c r="M145" i="8"/>
  <c r="N145" i="8"/>
  <c r="O145" i="8"/>
  <c r="P145" i="8"/>
  <c r="P163" i="4" s="1"/>
  <c r="Q145" i="8"/>
  <c r="R145" i="8"/>
  <c r="U145" i="8"/>
  <c r="Q163" i="4" s="1"/>
  <c r="BA145" i="8"/>
  <c r="G146" i="8"/>
  <c r="AT146" i="8" s="1"/>
  <c r="H146" i="8"/>
  <c r="I146" i="8"/>
  <c r="I164" i="5" s="1"/>
  <c r="J146" i="8"/>
  <c r="J164" i="5" s="1"/>
  <c r="K146" i="8"/>
  <c r="M146" i="8"/>
  <c r="N146" i="8"/>
  <c r="O146" i="8"/>
  <c r="P146" i="8"/>
  <c r="P164" i="4" s="1"/>
  <c r="Q146" i="8"/>
  <c r="R146" i="8"/>
  <c r="U146" i="8"/>
  <c r="Q164" i="4" s="1"/>
  <c r="BA146" i="8"/>
  <c r="G147" i="8"/>
  <c r="AT147" i="8" s="1"/>
  <c r="H147" i="8"/>
  <c r="I147" i="8"/>
  <c r="I165" i="5" s="1"/>
  <c r="J147" i="8"/>
  <c r="J165" i="5" s="1"/>
  <c r="K147" i="8"/>
  <c r="M147" i="8"/>
  <c r="N147" i="8"/>
  <c r="O147" i="8"/>
  <c r="P147" i="8"/>
  <c r="P165" i="4" s="1"/>
  <c r="Q147" i="8"/>
  <c r="R147" i="8"/>
  <c r="U147" i="8"/>
  <c r="Q165" i="4" s="1"/>
  <c r="BA147" i="8"/>
  <c r="G148" i="8"/>
  <c r="AT148" i="8" s="1"/>
  <c r="H148" i="8"/>
  <c r="I148" i="8"/>
  <c r="I166" i="5" s="1"/>
  <c r="J148" i="8"/>
  <c r="J166" i="5" s="1"/>
  <c r="K148" i="8"/>
  <c r="M148" i="8"/>
  <c r="N148" i="8"/>
  <c r="O148" i="8"/>
  <c r="P148" i="8"/>
  <c r="P166" i="4" s="1"/>
  <c r="Q148" i="8"/>
  <c r="R148" i="8"/>
  <c r="U148" i="8"/>
  <c r="Q166" i="4" s="1"/>
  <c r="BA148" i="8"/>
  <c r="G149" i="8"/>
  <c r="AT149" i="8" s="1"/>
  <c r="H149" i="8"/>
  <c r="I149" i="8"/>
  <c r="I167" i="5" s="1"/>
  <c r="J149" i="8"/>
  <c r="J167" i="5" s="1"/>
  <c r="K149" i="8"/>
  <c r="M149" i="8"/>
  <c r="N149" i="8"/>
  <c r="O149" i="8"/>
  <c r="P149" i="8"/>
  <c r="P167" i="4" s="1"/>
  <c r="Q149" i="8"/>
  <c r="R149" i="8"/>
  <c r="U149" i="8"/>
  <c r="Q167" i="4" s="1"/>
  <c r="BA149" i="8"/>
  <c r="G150" i="8"/>
  <c r="AT150" i="8" s="1"/>
  <c r="H150" i="8"/>
  <c r="I150" i="8"/>
  <c r="I168" i="5" s="1"/>
  <c r="J150" i="8"/>
  <c r="J168" i="5" s="1"/>
  <c r="K150" i="8"/>
  <c r="M150" i="8"/>
  <c r="N150" i="8"/>
  <c r="O150" i="8"/>
  <c r="P150" i="8"/>
  <c r="P168" i="4" s="1"/>
  <c r="Q150" i="8"/>
  <c r="R150" i="8"/>
  <c r="U150" i="8"/>
  <c r="Q168" i="4" s="1"/>
  <c r="BA150" i="8"/>
  <c r="G151" i="8"/>
  <c r="AT151" i="8" s="1"/>
  <c r="H151" i="8"/>
  <c r="I151" i="8"/>
  <c r="I169" i="5" s="1"/>
  <c r="J151" i="8"/>
  <c r="J169" i="5" s="1"/>
  <c r="K151" i="8"/>
  <c r="M151" i="8"/>
  <c r="N151" i="8"/>
  <c r="O151" i="8"/>
  <c r="P151" i="8"/>
  <c r="P169" i="4" s="1"/>
  <c r="Q151" i="8"/>
  <c r="R151" i="8"/>
  <c r="U151" i="8"/>
  <c r="Q169" i="4" s="1"/>
  <c r="BA151" i="8"/>
  <c r="G152" i="8"/>
  <c r="AT152" i="8" s="1"/>
  <c r="H152" i="8"/>
  <c r="I152" i="8"/>
  <c r="I170" i="5" s="1"/>
  <c r="J152" i="8"/>
  <c r="J170" i="5" s="1"/>
  <c r="K152" i="8"/>
  <c r="M152" i="8"/>
  <c r="N152" i="8"/>
  <c r="O152" i="8"/>
  <c r="P152" i="8"/>
  <c r="P170" i="4" s="1"/>
  <c r="Q152" i="8"/>
  <c r="R152" i="8"/>
  <c r="U152" i="8"/>
  <c r="Q170" i="4" s="1"/>
  <c r="BA152" i="8"/>
  <c r="G153" i="8"/>
  <c r="AT153" i="8" s="1"/>
  <c r="H153" i="8"/>
  <c r="I153" i="8"/>
  <c r="I171" i="5" s="1"/>
  <c r="J153" i="8"/>
  <c r="K153" i="8"/>
  <c r="M153" i="8"/>
  <c r="N153" i="8"/>
  <c r="O153" i="8"/>
  <c r="P153" i="8"/>
  <c r="P171" i="4" s="1"/>
  <c r="Q153" i="8"/>
  <c r="R153" i="8"/>
  <c r="U153" i="8"/>
  <c r="Q171" i="4" s="1"/>
  <c r="BA153" i="8"/>
  <c r="G154" i="8"/>
  <c r="AT154" i="8" s="1"/>
  <c r="H154" i="8"/>
  <c r="I154" i="8"/>
  <c r="I172" i="5" s="1"/>
  <c r="J154" i="8"/>
  <c r="K154" i="8"/>
  <c r="M154" i="8"/>
  <c r="N154" i="8"/>
  <c r="O154" i="8"/>
  <c r="P154" i="8"/>
  <c r="P172" i="4" s="1"/>
  <c r="Q154" i="8"/>
  <c r="R154" i="8"/>
  <c r="U154" i="8"/>
  <c r="Q172" i="4" s="1"/>
  <c r="BA154" i="8"/>
  <c r="G155" i="8"/>
  <c r="AT155" i="8" s="1"/>
  <c r="H155" i="8"/>
  <c r="I155" i="8"/>
  <c r="I173" i="5" s="1"/>
  <c r="J155" i="8"/>
  <c r="K155" i="8"/>
  <c r="M155" i="8"/>
  <c r="N155" i="8"/>
  <c r="O155" i="8"/>
  <c r="P155" i="8"/>
  <c r="P173" i="4" s="1"/>
  <c r="Q155" i="8"/>
  <c r="R155" i="8"/>
  <c r="U155" i="8"/>
  <c r="Q173" i="4" s="1"/>
  <c r="BA155" i="8"/>
  <c r="G156" i="8"/>
  <c r="AT156" i="8" s="1"/>
  <c r="H156" i="8"/>
  <c r="I156" i="8"/>
  <c r="I174" i="5" s="1"/>
  <c r="J156" i="8"/>
  <c r="J174" i="5" s="1"/>
  <c r="K156" i="8"/>
  <c r="M156" i="8"/>
  <c r="N156" i="8"/>
  <c r="O156" i="8"/>
  <c r="P156" i="8"/>
  <c r="P174" i="4" s="1"/>
  <c r="Q156" i="8"/>
  <c r="R156" i="8"/>
  <c r="U156" i="8"/>
  <c r="Q174" i="4" s="1"/>
  <c r="BA156" i="8"/>
  <c r="G157" i="8"/>
  <c r="AT157" i="8" s="1"/>
  <c r="H157" i="8"/>
  <c r="I157" i="8"/>
  <c r="J157" i="8"/>
  <c r="J175" i="4" s="1"/>
  <c r="K157" i="8"/>
  <c r="M157" i="8"/>
  <c r="N157" i="8"/>
  <c r="O157" i="8"/>
  <c r="P157" i="8"/>
  <c r="P175" i="4" s="1"/>
  <c r="Q157" i="8"/>
  <c r="R157" i="8"/>
  <c r="U157" i="8"/>
  <c r="Q175" i="4" s="1"/>
  <c r="BA157" i="8"/>
  <c r="G158" i="8"/>
  <c r="AT158" i="8" s="1"/>
  <c r="H158" i="8"/>
  <c r="I158" i="8"/>
  <c r="I176" i="5" s="1"/>
  <c r="J158" i="8"/>
  <c r="J176" i="5" s="1"/>
  <c r="K158" i="8"/>
  <c r="M158" i="8"/>
  <c r="N158" i="8"/>
  <c r="O158" i="8"/>
  <c r="P158" i="8"/>
  <c r="P176" i="4" s="1"/>
  <c r="Q158" i="8"/>
  <c r="R158" i="8"/>
  <c r="U158" i="8"/>
  <c r="Q176" i="4" s="1"/>
  <c r="BA158" i="8"/>
  <c r="G159" i="8"/>
  <c r="AT159" i="8" s="1"/>
  <c r="H159" i="8"/>
  <c r="I159" i="8"/>
  <c r="I177" i="5" s="1"/>
  <c r="J159" i="8"/>
  <c r="K159" i="8"/>
  <c r="M159" i="8"/>
  <c r="N159" i="8"/>
  <c r="O159" i="8"/>
  <c r="P159" i="8"/>
  <c r="P177" i="4" s="1"/>
  <c r="Q159" i="8"/>
  <c r="R159" i="8"/>
  <c r="U159" i="8"/>
  <c r="Q177" i="4" s="1"/>
  <c r="BA159" i="8"/>
  <c r="G160" i="8"/>
  <c r="AT160" i="8" s="1"/>
  <c r="H160" i="8"/>
  <c r="I160" i="8"/>
  <c r="I178" i="5" s="1"/>
  <c r="J160" i="8"/>
  <c r="J178" i="5" s="1"/>
  <c r="K160" i="8"/>
  <c r="M160" i="8"/>
  <c r="N160" i="8"/>
  <c r="O160" i="8"/>
  <c r="P160" i="8"/>
  <c r="P178" i="4" s="1"/>
  <c r="Q160" i="8"/>
  <c r="R160" i="8"/>
  <c r="U160" i="8"/>
  <c r="Q178" i="4" s="1"/>
  <c r="BA160" i="8"/>
  <c r="G161" i="8"/>
  <c r="AT161" i="8" s="1"/>
  <c r="H161" i="8"/>
  <c r="I161" i="8"/>
  <c r="I179" i="5" s="1"/>
  <c r="J161" i="8"/>
  <c r="J179" i="5" s="1"/>
  <c r="K161" i="8"/>
  <c r="M161" i="8"/>
  <c r="N161" i="8"/>
  <c r="O161" i="8"/>
  <c r="P161" i="8"/>
  <c r="P179" i="4" s="1"/>
  <c r="Q161" i="8"/>
  <c r="R161" i="8"/>
  <c r="U161" i="8"/>
  <c r="Q179" i="4" s="1"/>
  <c r="BA161" i="8"/>
  <c r="G162" i="8"/>
  <c r="AT162" i="8" s="1"/>
  <c r="H162" i="8"/>
  <c r="I162" i="8"/>
  <c r="I180" i="5" s="1"/>
  <c r="J162" i="8"/>
  <c r="K162" i="8"/>
  <c r="M162" i="8"/>
  <c r="N162" i="8"/>
  <c r="O162" i="8"/>
  <c r="P162" i="8"/>
  <c r="P180" i="4" s="1"/>
  <c r="Q162" i="8"/>
  <c r="R162" i="8"/>
  <c r="U162" i="8"/>
  <c r="Q180" i="4" s="1"/>
  <c r="BA162" i="8"/>
  <c r="G163" i="8"/>
  <c r="AT163" i="8" s="1"/>
  <c r="H163" i="8"/>
  <c r="I163" i="8"/>
  <c r="I181" i="5" s="1"/>
  <c r="J163" i="8"/>
  <c r="K163" i="8"/>
  <c r="M163" i="8"/>
  <c r="N163" i="8"/>
  <c r="O163" i="8"/>
  <c r="P163" i="8"/>
  <c r="P181" i="4" s="1"/>
  <c r="Q163" i="8"/>
  <c r="R163" i="8"/>
  <c r="U163" i="8"/>
  <c r="Q181" i="4" s="1"/>
  <c r="BA163" i="8"/>
  <c r="G164" i="8"/>
  <c r="AT164" i="8" s="1"/>
  <c r="H164" i="8"/>
  <c r="I164" i="8"/>
  <c r="I182" i="5" s="1"/>
  <c r="J164" i="8"/>
  <c r="J182" i="5" s="1"/>
  <c r="K164" i="8"/>
  <c r="M164" i="8"/>
  <c r="N164" i="8"/>
  <c r="O164" i="8"/>
  <c r="P164" i="8"/>
  <c r="P182" i="4" s="1"/>
  <c r="Q164" i="8"/>
  <c r="R164" i="8"/>
  <c r="U164" i="8"/>
  <c r="Q182" i="4" s="1"/>
  <c r="BA164" i="8"/>
  <c r="G165" i="8"/>
  <c r="AT165" i="8" s="1"/>
  <c r="H165" i="8"/>
  <c r="I165" i="8"/>
  <c r="I183" i="5" s="1"/>
  <c r="J165" i="8"/>
  <c r="J183" i="5" s="1"/>
  <c r="K165" i="8"/>
  <c r="M165" i="8"/>
  <c r="N165" i="8"/>
  <c r="O165" i="8"/>
  <c r="P165" i="8"/>
  <c r="P183" i="4" s="1"/>
  <c r="Q165" i="8"/>
  <c r="R165" i="8"/>
  <c r="U165" i="8"/>
  <c r="Q183" i="4" s="1"/>
  <c r="BA165" i="8"/>
  <c r="G166" i="8"/>
  <c r="AT166" i="8" s="1"/>
  <c r="H166" i="8"/>
  <c r="I166" i="8"/>
  <c r="I184" i="5" s="1"/>
  <c r="J166" i="8"/>
  <c r="J184" i="5" s="1"/>
  <c r="K166" i="8"/>
  <c r="M166" i="8"/>
  <c r="N166" i="8"/>
  <c r="O166" i="8"/>
  <c r="P166" i="8"/>
  <c r="P184" i="4" s="1"/>
  <c r="Q166" i="8"/>
  <c r="R166" i="8"/>
  <c r="U166" i="8"/>
  <c r="Q184" i="4" s="1"/>
  <c r="BA166" i="8"/>
  <c r="G167" i="8"/>
  <c r="AT167" i="8" s="1"/>
  <c r="H167" i="8"/>
  <c r="I167" i="8"/>
  <c r="I185" i="5" s="1"/>
  <c r="J167" i="8"/>
  <c r="J185" i="5" s="1"/>
  <c r="K167" i="8"/>
  <c r="M167" i="8"/>
  <c r="N167" i="8"/>
  <c r="O167" i="8"/>
  <c r="P167" i="8"/>
  <c r="P185" i="4" s="1"/>
  <c r="Q167" i="8"/>
  <c r="R167" i="8"/>
  <c r="U167" i="8"/>
  <c r="Q185" i="4" s="1"/>
  <c r="BA167" i="8"/>
  <c r="G168" i="8"/>
  <c r="AT168" i="8" s="1"/>
  <c r="H168" i="8"/>
  <c r="I168" i="8"/>
  <c r="I186" i="5" s="1"/>
  <c r="J168" i="8"/>
  <c r="J186" i="5" s="1"/>
  <c r="K168" i="8"/>
  <c r="M168" i="8"/>
  <c r="N168" i="8"/>
  <c r="O168" i="8"/>
  <c r="P168" i="8"/>
  <c r="P186" i="4" s="1"/>
  <c r="Q168" i="8"/>
  <c r="R168" i="8"/>
  <c r="U168" i="8"/>
  <c r="Q186" i="4" s="1"/>
  <c r="BA168" i="8"/>
  <c r="G169" i="8"/>
  <c r="AT169" i="8" s="1"/>
  <c r="H169" i="8"/>
  <c r="I169" i="8"/>
  <c r="I187" i="5" s="1"/>
  <c r="J169" i="8"/>
  <c r="J187" i="5" s="1"/>
  <c r="K169" i="8"/>
  <c r="M169" i="8"/>
  <c r="N169" i="8"/>
  <c r="O169" i="8"/>
  <c r="P169" i="8"/>
  <c r="P187" i="4" s="1"/>
  <c r="Q169" i="8"/>
  <c r="R169" i="8"/>
  <c r="U169" i="8"/>
  <c r="Q187" i="4" s="1"/>
  <c r="BA169" i="8"/>
  <c r="G170" i="8"/>
  <c r="AT170" i="8" s="1"/>
  <c r="H170" i="8"/>
  <c r="I170" i="8"/>
  <c r="I188" i="5" s="1"/>
  <c r="J170" i="8"/>
  <c r="J188" i="4" s="1"/>
  <c r="K170" i="8"/>
  <c r="M170" i="8"/>
  <c r="N170" i="8"/>
  <c r="O170" i="8"/>
  <c r="P170" i="8"/>
  <c r="P188" i="4" s="1"/>
  <c r="Q170" i="8"/>
  <c r="R170" i="8"/>
  <c r="U170" i="8"/>
  <c r="Q188" i="4" s="1"/>
  <c r="BA170" i="8"/>
  <c r="G171" i="8"/>
  <c r="AT171" i="8" s="1"/>
  <c r="H171" i="8"/>
  <c r="I171" i="8"/>
  <c r="I189" i="5" s="1"/>
  <c r="J171" i="8"/>
  <c r="K171" i="8"/>
  <c r="M171" i="8"/>
  <c r="N171" i="8"/>
  <c r="O171" i="8"/>
  <c r="P171" i="8"/>
  <c r="P189" i="4" s="1"/>
  <c r="Q171" i="8"/>
  <c r="R171" i="8"/>
  <c r="U171" i="8"/>
  <c r="Q189" i="4" s="1"/>
  <c r="BA171" i="8"/>
  <c r="G172" i="8"/>
  <c r="AT172" i="8" s="1"/>
  <c r="H172" i="8"/>
  <c r="I172" i="8"/>
  <c r="I190" i="5" s="1"/>
  <c r="J172" i="8"/>
  <c r="K172" i="8"/>
  <c r="M172" i="8"/>
  <c r="N172" i="8"/>
  <c r="O172" i="8"/>
  <c r="P172" i="8"/>
  <c r="P190" i="4" s="1"/>
  <c r="Q172" i="8"/>
  <c r="R172" i="8"/>
  <c r="U172" i="8"/>
  <c r="Q190" i="4" s="1"/>
  <c r="BA172" i="8"/>
  <c r="G173" i="8"/>
  <c r="AT173" i="8" s="1"/>
  <c r="H173" i="8"/>
  <c r="I173" i="8"/>
  <c r="I191" i="5" s="1"/>
  <c r="J173" i="8"/>
  <c r="J191" i="5" s="1"/>
  <c r="K173" i="8"/>
  <c r="M173" i="8"/>
  <c r="N173" i="8"/>
  <c r="O173" i="8"/>
  <c r="P173" i="8"/>
  <c r="P191" i="4" s="1"/>
  <c r="Q173" i="8"/>
  <c r="R173" i="8"/>
  <c r="U173" i="8"/>
  <c r="Q191" i="4" s="1"/>
  <c r="BA173" i="8"/>
  <c r="G174" i="8"/>
  <c r="AT174" i="8" s="1"/>
  <c r="H174" i="8"/>
  <c r="I174" i="8"/>
  <c r="I192" i="5" s="1"/>
  <c r="J174" i="8"/>
  <c r="J192" i="5" s="1"/>
  <c r="K174" i="8"/>
  <c r="M174" i="8"/>
  <c r="N174" i="8"/>
  <c r="O174" i="8"/>
  <c r="P174" i="8"/>
  <c r="P192" i="4" s="1"/>
  <c r="Q174" i="8"/>
  <c r="R174" i="8"/>
  <c r="U174" i="8"/>
  <c r="Q192" i="4" s="1"/>
  <c r="BA174" i="8"/>
  <c r="G175" i="8"/>
  <c r="AT175" i="8" s="1"/>
  <c r="H175" i="8"/>
  <c r="I175" i="8"/>
  <c r="I193" i="5" s="1"/>
  <c r="J175" i="8"/>
  <c r="J193" i="5" s="1"/>
  <c r="K175" i="8"/>
  <c r="M175" i="8"/>
  <c r="N175" i="8"/>
  <c r="O175" i="8"/>
  <c r="P175" i="8"/>
  <c r="P193" i="4" s="1"/>
  <c r="Q175" i="8"/>
  <c r="R175" i="8"/>
  <c r="U175" i="8"/>
  <c r="Q193" i="4" s="1"/>
  <c r="BA175" i="8"/>
  <c r="G176" i="8"/>
  <c r="AT176" i="8" s="1"/>
  <c r="H176" i="8"/>
  <c r="I176" i="8"/>
  <c r="I194" i="5" s="1"/>
  <c r="J176" i="8"/>
  <c r="J194" i="5" s="1"/>
  <c r="K176" i="8"/>
  <c r="M176" i="8"/>
  <c r="N176" i="8"/>
  <c r="O176" i="8"/>
  <c r="P176" i="8"/>
  <c r="P194" i="4" s="1"/>
  <c r="Q176" i="8"/>
  <c r="R176" i="8"/>
  <c r="U176" i="8"/>
  <c r="Q194" i="4" s="1"/>
  <c r="BA176" i="8"/>
  <c r="G177" i="8"/>
  <c r="AT177" i="8" s="1"/>
  <c r="H177" i="8"/>
  <c r="I177" i="8"/>
  <c r="I195" i="5" s="1"/>
  <c r="J177" i="8"/>
  <c r="J195" i="5" s="1"/>
  <c r="K177" i="8"/>
  <c r="M177" i="8"/>
  <c r="N177" i="8"/>
  <c r="O177" i="8"/>
  <c r="P177" i="8"/>
  <c r="P195" i="4" s="1"/>
  <c r="Q177" i="8"/>
  <c r="R177" i="8"/>
  <c r="U177" i="8"/>
  <c r="Q195" i="4" s="1"/>
  <c r="BA177" i="8"/>
  <c r="G178" i="8"/>
  <c r="AT178" i="8" s="1"/>
  <c r="H178" i="8"/>
  <c r="I178" i="8"/>
  <c r="I196" i="5" s="1"/>
  <c r="J178" i="8"/>
  <c r="J196" i="5" s="1"/>
  <c r="K178" i="8"/>
  <c r="M178" i="8"/>
  <c r="N178" i="8"/>
  <c r="O178" i="8"/>
  <c r="P178" i="8"/>
  <c r="P196" i="4" s="1"/>
  <c r="Q178" i="8"/>
  <c r="R178" i="8"/>
  <c r="U178" i="8"/>
  <c r="Q196" i="4" s="1"/>
  <c r="BA178" i="8"/>
  <c r="G179" i="8"/>
  <c r="AT179" i="8" s="1"/>
  <c r="H179" i="8"/>
  <c r="I179" i="8"/>
  <c r="I197" i="5" s="1"/>
  <c r="J179" i="8"/>
  <c r="J197" i="4" s="1"/>
  <c r="K179" i="8"/>
  <c r="M179" i="8"/>
  <c r="N179" i="8"/>
  <c r="O179" i="8"/>
  <c r="P179" i="8"/>
  <c r="P197" i="4" s="1"/>
  <c r="Q179" i="8"/>
  <c r="R179" i="8"/>
  <c r="U179" i="8"/>
  <c r="Q197" i="4" s="1"/>
  <c r="BA179" i="8"/>
  <c r="G180" i="8"/>
  <c r="AT180" i="8" s="1"/>
  <c r="H180" i="8"/>
  <c r="I180" i="8"/>
  <c r="I198" i="5" s="1"/>
  <c r="J180" i="8"/>
  <c r="J198" i="5" s="1"/>
  <c r="K180" i="8"/>
  <c r="M180" i="8"/>
  <c r="N180" i="8"/>
  <c r="O180" i="8"/>
  <c r="P180" i="8"/>
  <c r="P198" i="4" s="1"/>
  <c r="Q180" i="8"/>
  <c r="R180" i="8"/>
  <c r="U180" i="8"/>
  <c r="Q198" i="4" s="1"/>
  <c r="BA180" i="8"/>
  <c r="G181" i="8"/>
  <c r="AT181" i="8" s="1"/>
  <c r="H181" i="8"/>
  <c r="I181" i="8"/>
  <c r="I199" i="5" s="1"/>
  <c r="J181" i="8"/>
  <c r="J199" i="5" s="1"/>
  <c r="K181" i="8"/>
  <c r="M181" i="8"/>
  <c r="N181" i="8"/>
  <c r="O181" i="8"/>
  <c r="P181" i="8"/>
  <c r="P199" i="4" s="1"/>
  <c r="Q181" i="8"/>
  <c r="R181" i="8"/>
  <c r="U181" i="8"/>
  <c r="Q199" i="4" s="1"/>
  <c r="BA181" i="8"/>
  <c r="G182" i="8"/>
  <c r="AT182" i="8" s="1"/>
  <c r="H182" i="8"/>
  <c r="I182" i="8"/>
  <c r="I200" i="5" s="1"/>
  <c r="J182" i="8"/>
  <c r="J200" i="5" s="1"/>
  <c r="K182" i="8"/>
  <c r="M182" i="8"/>
  <c r="N182" i="8"/>
  <c r="O182" i="8"/>
  <c r="P182" i="8"/>
  <c r="P200" i="4" s="1"/>
  <c r="Q182" i="8"/>
  <c r="R182" i="8"/>
  <c r="U182" i="8"/>
  <c r="Q200" i="4" s="1"/>
  <c r="BA182" i="8"/>
  <c r="G183" i="8"/>
  <c r="AT183" i="8" s="1"/>
  <c r="H183" i="8"/>
  <c r="I183" i="8"/>
  <c r="I201" i="5" s="1"/>
  <c r="J183" i="8"/>
  <c r="J201" i="5" s="1"/>
  <c r="K183" i="8"/>
  <c r="M183" i="8"/>
  <c r="N183" i="8"/>
  <c r="O183" i="8"/>
  <c r="P183" i="8"/>
  <c r="P201" i="4" s="1"/>
  <c r="Q183" i="8"/>
  <c r="R183" i="8"/>
  <c r="U183" i="8"/>
  <c r="Q201" i="4" s="1"/>
  <c r="BA183" i="8"/>
  <c r="G184" i="8"/>
  <c r="AT184" i="8" s="1"/>
  <c r="H184" i="8"/>
  <c r="I184" i="8"/>
  <c r="I202" i="5" s="1"/>
  <c r="J184" i="8"/>
  <c r="J202" i="5" s="1"/>
  <c r="K184" i="8"/>
  <c r="M184" i="8"/>
  <c r="N184" i="8"/>
  <c r="O184" i="8"/>
  <c r="P184" i="8"/>
  <c r="P202" i="4" s="1"/>
  <c r="Q184" i="8"/>
  <c r="R184" i="8"/>
  <c r="U184" i="8"/>
  <c r="Q202" i="4" s="1"/>
  <c r="BA184" i="8"/>
  <c r="G185" i="8"/>
  <c r="AT185" i="8" s="1"/>
  <c r="H185" i="8"/>
  <c r="I185" i="8"/>
  <c r="I203" i="5" s="1"/>
  <c r="J185" i="8"/>
  <c r="J203" i="5" s="1"/>
  <c r="K185" i="8"/>
  <c r="M185" i="8"/>
  <c r="N185" i="8"/>
  <c r="O185" i="8"/>
  <c r="P185" i="8"/>
  <c r="P203" i="4" s="1"/>
  <c r="Q185" i="8"/>
  <c r="R185" i="8"/>
  <c r="U185" i="8"/>
  <c r="Q203" i="4" s="1"/>
  <c r="BA185" i="8"/>
  <c r="G186" i="8"/>
  <c r="AT186" i="8" s="1"/>
  <c r="H186" i="8"/>
  <c r="I186" i="8"/>
  <c r="I204" i="5" s="1"/>
  <c r="J186" i="8"/>
  <c r="J204" i="5" s="1"/>
  <c r="K186" i="8"/>
  <c r="M186" i="8"/>
  <c r="N186" i="8"/>
  <c r="O186" i="8"/>
  <c r="P186" i="8"/>
  <c r="P204" i="4" s="1"/>
  <c r="Q186" i="8"/>
  <c r="R186" i="8"/>
  <c r="U186" i="8"/>
  <c r="Q204" i="4" s="1"/>
  <c r="BA186" i="8"/>
  <c r="G187" i="8"/>
  <c r="AT187" i="8" s="1"/>
  <c r="H187" i="8"/>
  <c r="I187" i="8"/>
  <c r="I205" i="5" s="1"/>
  <c r="J187" i="8"/>
  <c r="J205" i="5" s="1"/>
  <c r="K187" i="8"/>
  <c r="M187" i="8"/>
  <c r="N187" i="8"/>
  <c r="O187" i="8"/>
  <c r="P187" i="8"/>
  <c r="P205" i="4" s="1"/>
  <c r="Q187" i="8"/>
  <c r="R187" i="8"/>
  <c r="U187" i="8"/>
  <c r="Q205" i="4" s="1"/>
  <c r="BA187" i="8"/>
  <c r="G188" i="8"/>
  <c r="AT188" i="8" s="1"/>
  <c r="H188" i="8"/>
  <c r="I188" i="8"/>
  <c r="I206" i="5" s="1"/>
  <c r="J188" i="8"/>
  <c r="J206" i="5" s="1"/>
  <c r="K188" i="8"/>
  <c r="M188" i="8"/>
  <c r="N188" i="8"/>
  <c r="O188" i="8"/>
  <c r="P188" i="8"/>
  <c r="P206" i="4" s="1"/>
  <c r="Q188" i="8"/>
  <c r="R188" i="8"/>
  <c r="U188" i="8"/>
  <c r="Q206" i="4" s="1"/>
  <c r="BA188" i="8"/>
  <c r="G189" i="8"/>
  <c r="AT189" i="8" s="1"/>
  <c r="H189" i="8"/>
  <c r="I189" i="8"/>
  <c r="I207" i="5" s="1"/>
  <c r="J189" i="8"/>
  <c r="K189" i="8"/>
  <c r="M189" i="8"/>
  <c r="N189" i="8"/>
  <c r="O189" i="8"/>
  <c r="P189" i="8"/>
  <c r="P207" i="4" s="1"/>
  <c r="Q189" i="8"/>
  <c r="R189" i="8"/>
  <c r="U189" i="8"/>
  <c r="Q207" i="4" s="1"/>
  <c r="BA189" i="8"/>
  <c r="G190" i="8"/>
  <c r="AT190" i="8" s="1"/>
  <c r="H190" i="8"/>
  <c r="I190" i="8"/>
  <c r="I208" i="5" s="1"/>
  <c r="J190" i="8"/>
  <c r="J208" i="5" s="1"/>
  <c r="K190" i="8"/>
  <c r="M190" i="8"/>
  <c r="N190" i="8"/>
  <c r="O190" i="8"/>
  <c r="P190" i="8"/>
  <c r="P208" i="4" s="1"/>
  <c r="Q190" i="8"/>
  <c r="R190" i="8"/>
  <c r="U190" i="8"/>
  <c r="Q208" i="4" s="1"/>
  <c r="BA190" i="8"/>
  <c r="G191" i="8"/>
  <c r="AT191" i="8" s="1"/>
  <c r="H191" i="8"/>
  <c r="I191" i="8"/>
  <c r="I209" i="5" s="1"/>
  <c r="J191" i="8"/>
  <c r="K191" i="8"/>
  <c r="M191" i="8"/>
  <c r="N191" i="8"/>
  <c r="O191" i="8"/>
  <c r="P191" i="8"/>
  <c r="P209" i="4" s="1"/>
  <c r="Q191" i="8"/>
  <c r="R191" i="8"/>
  <c r="U191" i="8"/>
  <c r="Q209" i="4" s="1"/>
  <c r="BA191" i="8"/>
  <c r="G192" i="8"/>
  <c r="AT192" i="8" s="1"/>
  <c r="H192" i="8"/>
  <c r="I192" i="8"/>
  <c r="I210" i="5" s="1"/>
  <c r="J192" i="8"/>
  <c r="J210" i="5" s="1"/>
  <c r="K192" i="8"/>
  <c r="M192" i="8"/>
  <c r="N192" i="8"/>
  <c r="O192" i="8"/>
  <c r="P192" i="8"/>
  <c r="P210" i="4" s="1"/>
  <c r="Q192" i="8"/>
  <c r="R192" i="8"/>
  <c r="U192" i="8"/>
  <c r="Q210" i="4" s="1"/>
  <c r="BA192" i="8"/>
  <c r="G193" i="8"/>
  <c r="AT193" i="8" s="1"/>
  <c r="H193" i="8"/>
  <c r="I193" i="8"/>
  <c r="I211" i="5" s="1"/>
  <c r="J193" i="8"/>
  <c r="K193" i="8"/>
  <c r="M193" i="8"/>
  <c r="N193" i="8"/>
  <c r="O193" i="8"/>
  <c r="P193" i="8"/>
  <c r="P211" i="4" s="1"/>
  <c r="Q193" i="8"/>
  <c r="R193" i="8"/>
  <c r="U193" i="8"/>
  <c r="Q211" i="4" s="1"/>
  <c r="BA193" i="8"/>
  <c r="G194" i="8"/>
  <c r="AT194" i="8" s="1"/>
  <c r="H194" i="8"/>
  <c r="I194" i="8"/>
  <c r="I212" i="5" s="1"/>
  <c r="J194" i="8"/>
  <c r="J212" i="5" s="1"/>
  <c r="K194" i="8"/>
  <c r="M194" i="8"/>
  <c r="N194" i="8"/>
  <c r="O194" i="8"/>
  <c r="P194" i="8"/>
  <c r="P212" i="4" s="1"/>
  <c r="Q194" i="8"/>
  <c r="R194" i="8"/>
  <c r="U194" i="8"/>
  <c r="Q212" i="4" s="1"/>
  <c r="BA194" i="8"/>
  <c r="G195" i="8"/>
  <c r="AT195" i="8" s="1"/>
  <c r="H195" i="8"/>
  <c r="I195" i="8"/>
  <c r="I213" i="5" s="1"/>
  <c r="J195" i="8"/>
  <c r="J213" i="5" s="1"/>
  <c r="K195" i="8"/>
  <c r="M195" i="8"/>
  <c r="N195" i="8"/>
  <c r="O195" i="8"/>
  <c r="P195" i="8"/>
  <c r="P213" i="4" s="1"/>
  <c r="Q195" i="8"/>
  <c r="R195" i="8"/>
  <c r="U195" i="8"/>
  <c r="Q213" i="4" s="1"/>
  <c r="BA195" i="8"/>
  <c r="G196" i="8"/>
  <c r="AT196" i="8" s="1"/>
  <c r="H196" i="8"/>
  <c r="I196" i="8"/>
  <c r="J196" i="8"/>
  <c r="J214" i="5" s="1"/>
  <c r="K196" i="8"/>
  <c r="M196" i="8"/>
  <c r="N196" i="8"/>
  <c r="O196" i="8"/>
  <c r="P196" i="8"/>
  <c r="P214" i="4" s="1"/>
  <c r="Q196" i="8"/>
  <c r="R196" i="8"/>
  <c r="U196" i="8"/>
  <c r="Q214" i="4" s="1"/>
  <c r="BA196" i="8"/>
  <c r="G197" i="8"/>
  <c r="AT197" i="8" s="1"/>
  <c r="H197" i="8"/>
  <c r="I197" i="8"/>
  <c r="I215" i="5" s="1"/>
  <c r="J197" i="8"/>
  <c r="J215" i="5" s="1"/>
  <c r="K197" i="8"/>
  <c r="M197" i="8"/>
  <c r="N197" i="8"/>
  <c r="O197" i="8"/>
  <c r="P197" i="8"/>
  <c r="P215" i="4" s="1"/>
  <c r="Q197" i="8"/>
  <c r="R197" i="8"/>
  <c r="U197" i="8"/>
  <c r="Q215" i="4" s="1"/>
  <c r="BA197" i="8"/>
  <c r="G198" i="8"/>
  <c r="AT198" i="8" s="1"/>
  <c r="H198" i="8"/>
  <c r="I198" i="8"/>
  <c r="I216" i="5" s="1"/>
  <c r="J198" i="8"/>
  <c r="J216" i="5" s="1"/>
  <c r="K198" i="8"/>
  <c r="M198" i="8"/>
  <c r="N198" i="8"/>
  <c r="O198" i="8"/>
  <c r="P198" i="8"/>
  <c r="P216" i="4" s="1"/>
  <c r="Q198" i="8"/>
  <c r="R198" i="8"/>
  <c r="U198" i="8"/>
  <c r="Q216" i="4" s="1"/>
  <c r="BA198" i="8"/>
  <c r="G199" i="8"/>
  <c r="AT199" i="8" s="1"/>
  <c r="H199" i="8"/>
  <c r="I199" i="8"/>
  <c r="I217" i="5" s="1"/>
  <c r="J199" i="8"/>
  <c r="J217" i="5" s="1"/>
  <c r="K199" i="8"/>
  <c r="M199" i="8"/>
  <c r="N199" i="8"/>
  <c r="O199" i="8"/>
  <c r="P199" i="8"/>
  <c r="P217" i="4" s="1"/>
  <c r="Q199" i="8"/>
  <c r="R199" i="8"/>
  <c r="U199" i="8"/>
  <c r="Q217" i="4" s="1"/>
  <c r="BA199" i="8"/>
  <c r="G200" i="8"/>
  <c r="AT200" i="8" s="1"/>
  <c r="H200" i="8"/>
  <c r="I200" i="8"/>
  <c r="I218" i="5" s="1"/>
  <c r="J200" i="8"/>
  <c r="J218" i="5" s="1"/>
  <c r="K200" i="8"/>
  <c r="M200" i="8"/>
  <c r="N200" i="8"/>
  <c r="O200" i="8"/>
  <c r="P200" i="8"/>
  <c r="P218" i="4" s="1"/>
  <c r="Q200" i="8"/>
  <c r="R200" i="8"/>
  <c r="U200" i="8"/>
  <c r="Q218" i="4" s="1"/>
  <c r="BA200" i="8"/>
  <c r="G201" i="8"/>
  <c r="AT201" i="8" s="1"/>
  <c r="H201" i="8"/>
  <c r="I201" i="8"/>
  <c r="I219" i="5" s="1"/>
  <c r="J201" i="8"/>
  <c r="J219" i="5" s="1"/>
  <c r="K201" i="8"/>
  <c r="M201" i="8"/>
  <c r="N201" i="8"/>
  <c r="O201" i="8"/>
  <c r="P201" i="8"/>
  <c r="P219" i="4" s="1"/>
  <c r="Q201" i="8"/>
  <c r="R201" i="8"/>
  <c r="U201" i="8"/>
  <c r="Q219" i="4" s="1"/>
  <c r="BA201" i="8"/>
  <c r="G202" i="8"/>
  <c r="AT202" i="8" s="1"/>
  <c r="H202" i="8"/>
  <c r="I202" i="8"/>
  <c r="I220" i="5" s="1"/>
  <c r="J202" i="8"/>
  <c r="K202" i="8"/>
  <c r="M202" i="8"/>
  <c r="N202" i="8"/>
  <c r="O202" i="8"/>
  <c r="P202" i="8"/>
  <c r="P220" i="4" s="1"/>
  <c r="Q202" i="8"/>
  <c r="R202" i="8"/>
  <c r="U202" i="8"/>
  <c r="Q220" i="4" s="1"/>
  <c r="BA202" i="8"/>
  <c r="G203" i="8"/>
  <c r="AT203" i="8" s="1"/>
  <c r="H203" i="8"/>
  <c r="I203" i="8"/>
  <c r="I221" i="5" s="1"/>
  <c r="J203" i="8"/>
  <c r="AP203" i="8" s="1" a="1"/>
  <c r="AP203" i="8" s="1"/>
  <c r="AQ203" i="8" s="1"/>
  <c r="K203" i="8"/>
  <c r="M203" i="8"/>
  <c r="N203" i="8"/>
  <c r="O203" i="8"/>
  <c r="P203" i="8"/>
  <c r="P221" i="4" s="1"/>
  <c r="Q203" i="8"/>
  <c r="R203" i="8"/>
  <c r="U203" i="8"/>
  <c r="Q221" i="4" s="1"/>
  <c r="BA203" i="8"/>
  <c r="G204" i="8"/>
  <c r="AT204" i="8" s="1"/>
  <c r="H204" i="8"/>
  <c r="I204" i="8"/>
  <c r="I222" i="5" s="1"/>
  <c r="J204" i="8"/>
  <c r="J222" i="5" s="1"/>
  <c r="K204" i="8"/>
  <c r="M204" i="8"/>
  <c r="N204" i="8"/>
  <c r="O204" i="8"/>
  <c r="P204" i="8"/>
  <c r="P222" i="4" s="1"/>
  <c r="Q204" i="8"/>
  <c r="R204" i="8"/>
  <c r="U204" i="8"/>
  <c r="Q222" i="4" s="1"/>
  <c r="BA204" i="8"/>
  <c r="G205" i="8"/>
  <c r="AT205" i="8" s="1"/>
  <c r="H205" i="8"/>
  <c r="I205" i="8"/>
  <c r="I223" i="5" s="1"/>
  <c r="J205" i="8"/>
  <c r="J223" i="4" s="1"/>
  <c r="K205" i="8"/>
  <c r="M205" i="8"/>
  <c r="N205" i="8"/>
  <c r="O205" i="8"/>
  <c r="P205" i="8"/>
  <c r="P223" i="4" s="1"/>
  <c r="Q205" i="8"/>
  <c r="R205" i="8"/>
  <c r="U205" i="8"/>
  <c r="Q223" i="4" s="1"/>
  <c r="BA205" i="8"/>
  <c r="G206" i="8"/>
  <c r="AT206" i="8" s="1"/>
  <c r="H206" i="8"/>
  <c r="I206" i="8"/>
  <c r="J206" i="8"/>
  <c r="J224" i="5" s="1"/>
  <c r="K206" i="8"/>
  <c r="M206" i="8"/>
  <c r="N206" i="8"/>
  <c r="O206" i="8"/>
  <c r="P206" i="8"/>
  <c r="P224" i="4" s="1"/>
  <c r="Q206" i="8"/>
  <c r="R206" i="8"/>
  <c r="U206" i="8"/>
  <c r="Q224" i="4" s="1"/>
  <c r="BA206" i="8"/>
  <c r="G207" i="8"/>
  <c r="AT207" i="8" s="1"/>
  <c r="H207" i="8"/>
  <c r="I207" i="8"/>
  <c r="I225" i="5" s="1"/>
  <c r="J207" i="8"/>
  <c r="J225" i="5" s="1"/>
  <c r="K207" i="8"/>
  <c r="M207" i="8"/>
  <c r="N207" i="8"/>
  <c r="O207" i="8"/>
  <c r="P207" i="8"/>
  <c r="P225" i="4" s="1"/>
  <c r="Q207" i="8"/>
  <c r="R207" i="8"/>
  <c r="U207" i="8"/>
  <c r="Q225" i="4" s="1"/>
  <c r="BA207" i="8"/>
  <c r="G208" i="8"/>
  <c r="AT208" i="8" s="1"/>
  <c r="H208" i="8"/>
  <c r="I208" i="8"/>
  <c r="I226" i="5" s="1"/>
  <c r="J208" i="8"/>
  <c r="K208" i="8"/>
  <c r="M208" i="8"/>
  <c r="N208" i="8"/>
  <c r="O208" i="8"/>
  <c r="P208" i="8"/>
  <c r="P226" i="4" s="1"/>
  <c r="Q208" i="8"/>
  <c r="R208" i="8"/>
  <c r="U208" i="8"/>
  <c r="Q226" i="4" s="1"/>
  <c r="BA208" i="8"/>
  <c r="G209" i="8"/>
  <c r="AT209" i="8" s="1"/>
  <c r="H209" i="8"/>
  <c r="I209" i="8"/>
  <c r="I227" i="5" s="1"/>
  <c r="J209" i="8"/>
  <c r="AP209" i="8" s="1" a="1"/>
  <c r="AP209" i="8" s="1"/>
  <c r="AQ209" i="8" s="1"/>
  <c r="K209" i="8"/>
  <c r="M209" i="8"/>
  <c r="N209" i="8"/>
  <c r="O209" i="8"/>
  <c r="P209" i="8"/>
  <c r="P227" i="4" s="1"/>
  <c r="Q209" i="8"/>
  <c r="R209" i="8"/>
  <c r="U209" i="8"/>
  <c r="Q227" i="4" s="1"/>
  <c r="BA209" i="8"/>
  <c r="G210" i="8"/>
  <c r="AT210" i="8" s="1"/>
  <c r="H210" i="8"/>
  <c r="I210" i="8"/>
  <c r="I228" i="5" s="1"/>
  <c r="J210" i="8"/>
  <c r="J228" i="5" s="1"/>
  <c r="K210" i="8"/>
  <c r="M210" i="8"/>
  <c r="N210" i="8"/>
  <c r="O210" i="8"/>
  <c r="P210" i="8"/>
  <c r="P228" i="4" s="1"/>
  <c r="Q210" i="8"/>
  <c r="R210" i="8"/>
  <c r="U210" i="8"/>
  <c r="Q228" i="4" s="1"/>
  <c r="BA210" i="8"/>
  <c r="G211" i="8"/>
  <c r="AT211" i="8" s="1"/>
  <c r="H211" i="8"/>
  <c r="I211" i="8"/>
  <c r="I229" i="5" s="1"/>
  <c r="J211" i="8"/>
  <c r="J229" i="5" s="1"/>
  <c r="K211" i="8"/>
  <c r="M211" i="8"/>
  <c r="N211" i="8"/>
  <c r="O211" i="8"/>
  <c r="P211" i="8"/>
  <c r="P229" i="4" s="1"/>
  <c r="Q211" i="8"/>
  <c r="R211" i="8"/>
  <c r="U211" i="8"/>
  <c r="Q229" i="4" s="1"/>
  <c r="BA211" i="8"/>
  <c r="G212" i="8"/>
  <c r="AT212" i="8" s="1"/>
  <c r="H212" i="8"/>
  <c r="I212" i="8"/>
  <c r="J212" i="8"/>
  <c r="J230" i="5" s="1"/>
  <c r="K212" i="8"/>
  <c r="M212" i="8"/>
  <c r="N212" i="8"/>
  <c r="O212" i="8"/>
  <c r="P212" i="8"/>
  <c r="P230" i="4" s="1"/>
  <c r="Q212" i="8"/>
  <c r="R212" i="8"/>
  <c r="U212" i="8"/>
  <c r="Q230" i="4" s="1"/>
  <c r="BA212" i="8"/>
  <c r="G213" i="8"/>
  <c r="AT213" i="8" s="1"/>
  <c r="H213" i="8"/>
  <c r="I213" i="8"/>
  <c r="I231" i="5" s="1"/>
  <c r="J213" i="8"/>
  <c r="J231" i="5" s="1"/>
  <c r="K213" i="8"/>
  <c r="M213" i="8"/>
  <c r="N213" i="8"/>
  <c r="O213" i="8"/>
  <c r="P213" i="8"/>
  <c r="P231" i="4" s="1"/>
  <c r="Q213" i="8"/>
  <c r="R213" i="8"/>
  <c r="U213" i="8"/>
  <c r="Q231" i="4" s="1"/>
  <c r="BA213" i="8"/>
  <c r="G214" i="8"/>
  <c r="AT214" i="8" s="1"/>
  <c r="H214" i="8"/>
  <c r="I214" i="8"/>
  <c r="I232" i="5" s="1"/>
  <c r="J214" i="8"/>
  <c r="J232" i="5" s="1"/>
  <c r="K214" i="8"/>
  <c r="M214" i="8"/>
  <c r="N214" i="8"/>
  <c r="O214" i="8"/>
  <c r="P214" i="8"/>
  <c r="P232" i="4" s="1"/>
  <c r="Q214" i="8"/>
  <c r="R214" i="8"/>
  <c r="U214" i="8"/>
  <c r="Q232" i="4" s="1"/>
  <c r="BA214" i="8"/>
  <c r="G215" i="8"/>
  <c r="AT215" i="8" s="1"/>
  <c r="H215" i="8"/>
  <c r="I215" i="8"/>
  <c r="I233" i="5" s="1"/>
  <c r="J215" i="8"/>
  <c r="J233" i="5" s="1"/>
  <c r="K215" i="8"/>
  <c r="M215" i="8"/>
  <c r="N215" i="8"/>
  <c r="O215" i="8"/>
  <c r="P215" i="8"/>
  <c r="P233" i="4" s="1"/>
  <c r="Q215" i="8"/>
  <c r="R215" i="8"/>
  <c r="U215" i="8"/>
  <c r="Q233" i="4" s="1"/>
  <c r="BA215" i="8"/>
  <c r="G216" i="8"/>
  <c r="AT216" i="8" s="1"/>
  <c r="H216" i="8"/>
  <c r="I216" i="8"/>
  <c r="I234" i="5" s="1"/>
  <c r="J216" i="8"/>
  <c r="J234" i="5" s="1"/>
  <c r="K216" i="8"/>
  <c r="M216" i="8"/>
  <c r="N216" i="8"/>
  <c r="O216" i="8"/>
  <c r="P216" i="8"/>
  <c r="P234" i="4" s="1"/>
  <c r="Q216" i="8"/>
  <c r="R216" i="8"/>
  <c r="U216" i="8"/>
  <c r="Q234" i="4" s="1"/>
  <c r="BA216" i="8"/>
  <c r="G217" i="8"/>
  <c r="AT217" i="8" s="1"/>
  <c r="H217" i="8"/>
  <c r="I217" i="8"/>
  <c r="I235" i="5" s="1"/>
  <c r="J217" i="8"/>
  <c r="K217" i="8"/>
  <c r="M217" i="8"/>
  <c r="N217" i="8"/>
  <c r="O217" i="8"/>
  <c r="P217" i="8"/>
  <c r="P235" i="4" s="1"/>
  <c r="Q217" i="8"/>
  <c r="R217" i="8"/>
  <c r="U217" i="8"/>
  <c r="Q235" i="4" s="1"/>
  <c r="BA217" i="8"/>
  <c r="G218" i="8"/>
  <c r="AT218" i="8" s="1"/>
  <c r="H218" i="8"/>
  <c r="I218" i="8"/>
  <c r="I236" i="5" s="1"/>
  <c r="J218" i="8"/>
  <c r="J236" i="4" s="1"/>
  <c r="K218" i="8"/>
  <c r="M218" i="8"/>
  <c r="N218" i="8"/>
  <c r="O218" i="8"/>
  <c r="P218" i="8"/>
  <c r="P236" i="4" s="1"/>
  <c r="Q218" i="8"/>
  <c r="R218" i="8"/>
  <c r="U218" i="8"/>
  <c r="Q236" i="4" s="1"/>
  <c r="BA218" i="8"/>
  <c r="G219" i="8"/>
  <c r="AT219" i="8" s="1"/>
  <c r="H219" i="8"/>
  <c r="I219" i="8"/>
  <c r="I237" i="5" s="1"/>
  <c r="J219" i="8"/>
  <c r="K219" i="8"/>
  <c r="M219" i="8"/>
  <c r="N219" i="8"/>
  <c r="O219" i="8"/>
  <c r="P219" i="8"/>
  <c r="P237" i="4" s="1"/>
  <c r="Q219" i="8"/>
  <c r="R219" i="8"/>
  <c r="U219" i="8"/>
  <c r="Q237" i="4" s="1"/>
  <c r="BA219" i="8"/>
  <c r="G220" i="8"/>
  <c r="AT220" i="8" s="1"/>
  <c r="H220" i="8"/>
  <c r="I220" i="8"/>
  <c r="I238" i="5" s="1"/>
  <c r="J220" i="8"/>
  <c r="K220" i="8"/>
  <c r="M220" i="8"/>
  <c r="N220" i="8"/>
  <c r="O220" i="8"/>
  <c r="P220" i="8"/>
  <c r="P238" i="4" s="1"/>
  <c r="Q220" i="8"/>
  <c r="R220" i="8"/>
  <c r="U220" i="8"/>
  <c r="Q238" i="4" s="1"/>
  <c r="BA220" i="8"/>
  <c r="G221" i="8"/>
  <c r="AT221" i="8" s="1"/>
  <c r="H221" i="8"/>
  <c r="I221" i="8"/>
  <c r="I239" i="5" s="1"/>
  <c r="J221" i="8"/>
  <c r="J239" i="5" s="1"/>
  <c r="K221" i="8"/>
  <c r="M221" i="8"/>
  <c r="N221" i="8"/>
  <c r="O221" i="8"/>
  <c r="P221" i="8"/>
  <c r="P239" i="4" s="1"/>
  <c r="Q221" i="8"/>
  <c r="R221" i="8"/>
  <c r="U221" i="8"/>
  <c r="Q239" i="4" s="1"/>
  <c r="BA221" i="8"/>
  <c r="G222" i="8"/>
  <c r="AT222" i="8" s="1"/>
  <c r="H222" i="8"/>
  <c r="I222" i="8"/>
  <c r="J222" i="8"/>
  <c r="K222" i="8"/>
  <c r="M222" i="8"/>
  <c r="N222" i="8"/>
  <c r="O222" i="8"/>
  <c r="P222" i="8"/>
  <c r="P240" i="4" s="1"/>
  <c r="Q222" i="8"/>
  <c r="R222" i="8"/>
  <c r="U222" i="8"/>
  <c r="Q240" i="4" s="1"/>
  <c r="BA222" i="8"/>
  <c r="G223" i="8"/>
  <c r="AT223" i="8" s="1"/>
  <c r="H223" i="8"/>
  <c r="I223" i="8"/>
  <c r="I241" i="5" s="1"/>
  <c r="J223" i="8"/>
  <c r="J241" i="5" s="1"/>
  <c r="K223" i="8"/>
  <c r="M223" i="8"/>
  <c r="N223" i="8"/>
  <c r="O223" i="8"/>
  <c r="P223" i="8"/>
  <c r="P241" i="4" s="1"/>
  <c r="Q223" i="8"/>
  <c r="R223" i="8"/>
  <c r="U223" i="8"/>
  <c r="Q241" i="4" s="1"/>
  <c r="BA223" i="8"/>
  <c r="G224" i="8"/>
  <c r="AT224" i="8" s="1"/>
  <c r="H224" i="8"/>
  <c r="I224" i="8"/>
  <c r="I242" i="5" s="1"/>
  <c r="J224" i="8"/>
  <c r="J242" i="5" s="1"/>
  <c r="K224" i="8"/>
  <c r="M224" i="8"/>
  <c r="N224" i="8"/>
  <c r="O224" i="8"/>
  <c r="P224" i="8"/>
  <c r="P242" i="4" s="1"/>
  <c r="Q224" i="8"/>
  <c r="R224" i="8"/>
  <c r="U224" i="8"/>
  <c r="Q242" i="4" s="1"/>
  <c r="BA224" i="8"/>
  <c r="G225" i="8"/>
  <c r="AT225" i="8" s="1"/>
  <c r="H225" i="8"/>
  <c r="I225" i="8"/>
  <c r="J225" i="8"/>
  <c r="K225" i="8"/>
  <c r="M225" i="8"/>
  <c r="N225" i="8"/>
  <c r="O225" i="8"/>
  <c r="P225" i="8"/>
  <c r="P243" i="4" s="1"/>
  <c r="Q225" i="8"/>
  <c r="R225" i="8"/>
  <c r="U225" i="8"/>
  <c r="Q243" i="4" s="1"/>
  <c r="BA225" i="8"/>
  <c r="G226" i="8"/>
  <c r="AT226" i="8" s="1"/>
  <c r="H226" i="8"/>
  <c r="I226" i="8"/>
  <c r="I244" i="5" s="1"/>
  <c r="J226" i="8"/>
  <c r="J244" i="4" s="1"/>
  <c r="K226" i="8"/>
  <c r="M226" i="8"/>
  <c r="N226" i="8"/>
  <c r="O226" i="8"/>
  <c r="P226" i="8"/>
  <c r="P244" i="4" s="1"/>
  <c r="Q226" i="8"/>
  <c r="R226" i="8"/>
  <c r="U226" i="8"/>
  <c r="Q244" i="4" s="1"/>
  <c r="BA226" i="8"/>
  <c r="G227" i="8"/>
  <c r="AT227" i="8" s="1"/>
  <c r="H227" i="8"/>
  <c r="I227" i="8"/>
  <c r="I245" i="5" s="1"/>
  <c r="J227" i="8"/>
  <c r="J245" i="4" s="1"/>
  <c r="K227" i="8"/>
  <c r="M227" i="8"/>
  <c r="N227" i="8"/>
  <c r="O227" i="8"/>
  <c r="P227" i="8"/>
  <c r="P245" i="4" s="1"/>
  <c r="Q227" i="8"/>
  <c r="R227" i="8"/>
  <c r="U227" i="8"/>
  <c r="Q245" i="4" s="1"/>
  <c r="BA227" i="8"/>
  <c r="G228" i="8"/>
  <c r="AT228" i="8" s="1"/>
  <c r="H228" i="8"/>
  <c r="I228" i="8"/>
  <c r="J228" i="8"/>
  <c r="J246" i="5" s="1"/>
  <c r="K228" i="8"/>
  <c r="M228" i="8"/>
  <c r="N228" i="8"/>
  <c r="O228" i="8"/>
  <c r="P228" i="8"/>
  <c r="P246" i="4" s="1"/>
  <c r="Q228" i="8"/>
  <c r="R228" i="8"/>
  <c r="U228" i="8"/>
  <c r="Q246" i="4" s="1"/>
  <c r="BA228" i="8"/>
  <c r="G229" i="8"/>
  <c r="AT229" i="8" s="1"/>
  <c r="H229" i="8"/>
  <c r="I229" i="8"/>
  <c r="I247" i="5" s="1"/>
  <c r="J229" i="8"/>
  <c r="J247" i="5" s="1"/>
  <c r="K229" i="8"/>
  <c r="M229" i="8"/>
  <c r="N229" i="8"/>
  <c r="O229" i="8"/>
  <c r="P229" i="8"/>
  <c r="P247" i="4" s="1"/>
  <c r="Q229" i="8"/>
  <c r="R229" i="8"/>
  <c r="U229" i="8"/>
  <c r="Q247" i="4" s="1"/>
  <c r="BA229" i="8"/>
  <c r="G230" i="8"/>
  <c r="AT230" i="8" s="1"/>
  <c r="H230" i="8"/>
  <c r="I230" i="8"/>
  <c r="I248" i="5" s="1"/>
  <c r="J230" i="8"/>
  <c r="J248" i="5" s="1"/>
  <c r="K230" i="8"/>
  <c r="M230" i="8"/>
  <c r="N230" i="8"/>
  <c r="O230" i="8"/>
  <c r="P230" i="8"/>
  <c r="P248" i="4" s="1"/>
  <c r="Q230" i="8"/>
  <c r="R230" i="8"/>
  <c r="U230" i="8"/>
  <c r="Q248" i="4" s="1"/>
  <c r="BA230" i="8"/>
  <c r="G231" i="8"/>
  <c r="AT231" i="8" s="1"/>
  <c r="H231" i="8"/>
  <c r="I231" i="8"/>
  <c r="I249" i="5" s="1"/>
  <c r="J231" i="8"/>
  <c r="AP231" i="8" s="1" a="1"/>
  <c r="AP231" i="8" s="1"/>
  <c r="AQ231" i="8" s="1"/>
  <c r="K231" i="8"/>
  <c r="M231" i="8"/>
  <c r="N231" i="8"/>
  <c r="O231" i="8"/>
  <c r="P231" i="8"/>
  <c r="P249" i="4" s="1"/>
  <c r="Q231" i="8"/>
  <c r="R231" i="8"/>
  <c r="U231" i="8"/>
  <c r="Q249" i="4" s="1"/>
  <c r="BA231" i="8"/>
  <c r="G232" i="8"/>
  <c r="AT232" i="8" s="1"/>
  <c r="H232" i="8"/>
  <c r="I232" i="8"/>
  <c r="I250" i="5" s="1"/>
  <c r="J232" i="8"/>
  <c r="K232" i="8"/>
  <c r="M232" i="8"/>
  <c r="N232" i="8"/>
  <c r="O232" i="8"/>
  <c r="P232" i="8"/>
  <c r="P250" i="4" s="1"/>
  <c r="Q232" i="8"/>
  <c r="R232" i="8"/>
  <c r="U232" i="8"/>
  <c r="Q250" i="4" s="1"/>
  <c r="BA232" i="8"/>
  <c r="G233" i="8"/>
  <c r="AT233" i="8" s="1"/>
  <c r="H233" i="8"/>
  <c r="I233" i="8"/>
  <c r="I251" i="5" s="1"/>
  <c r="J233" i="8"/>
  <c r="K233" i="8"/>
  <c r="M233" i="8"/>
  <c r="N233" i="8"/>
  <c r="O233" i="8"/>
  <c r="P233" i="8"/>
  <c r="P251" i="4" s="1"/>
  <c r="Q233" i="8"/>
  <c r="R233" i="8"/>
  <c r="U233" i="8"/>
  <c r="Q251" i="4" s="1"/>
  <c r="BA233" i="8"/>
  <c r="G234" i="8"/>
  <c r="AT234" i="8" s="1"/>
  <c r="H234" i="8"/>
  <c r="I234" i="8"/>
  <c r="BF234" i="8" s="1"/>
  <c r="J234" i="8"/>
  <c r="J252" i="4" s="1"/>
  <c r="K234" i="8"/>
  <c r="M234" i="8"/>
  <c r="N234" i="8"/>
  <c r="O234" i="8"/>
  <c r="P234" i="8"/>
  <c r="P252" i="4" s="1"/>
  <c r="Q234" i="8"/>
  <c r="R234" i="8"/>
  <c r="U234" i="8"/>
  <c r="Q252" i="4" s="1"/>
  <c r="BA234" i="8"/>
  <c r="G235" i="8"/>
  <c r="AT235" i="8" s="1"/>
  <c r="H235" i="8"/>
  <c r="I235" i="8"/>
  <c r="BF235" i="8" s="1"/>
  <c r="J235" i="8"/>
  <c r="AP235" i="8" s="1" a="1"/>
  <c r="AP235" i="8" s="1"/>
  <c r="AQ235" i="8" s="1"/>
  <c r="K235" i="8"/>
  <c r="M235" i="8"/>
  <c r="N235" i="8"/>
  <c r="O235" i="8"/>
  <c r="P235" i="8"/>
  <c r="P253" i="4" s="1"/>
  <c r="Q235" i="8"/>
  <c r="R235" i="8"/>
  <c r="U235" i="8"/>
  <c r="Q253" i="4" s="1"/>
  <c r="BA235" i="8"/>
  <c r="G236" i="8"/>
  <c r="AT236" i="8" s="1"/>
  <c r="H236" i="8"/>
  <c r="I236" i="8"/>
  <c r="I254" i="5" s="1"/>
  <c r="J236" i="8"/>
  <c r="J254" i="4" s="1"/>
  <c r="K236" i="8"/>
  <c r="M236" i="8"/>
  <c r="N236" i="8"/>
  <c r="O236" i="8"/>
  <c r="P236" i="8"/>
  <c r="P254" i="4" s="1"/>
  <c r="Q236" i="8"/>
  <c r="R236" i="8"/>
  <c r="U236" i="8"/>
  <c r="Q254" i="4" s="1"/>
  <c r="BA236" i="8"/>
  <c r="G237" i="8"/>
  <c r="AT237" i="8" s="1"/>
  <c r="H237" i="8"/>
  <c r="I237" i="8"/>
  <c r="I255" i="5" s="1"/>
  <c r="J237" i="8"/>
  <c r="J255" i="5" s="1"/>
  <c r="K237" i="8"/>
  <c r="M237" i="8"/>
  <c r="N237" i="8"/>
  <c r="O237" i="8"/>
  <c r="P237" i="8"/>
  <c r="P255" i="4" s="1"/>
  <c r="Q237" i="8"/>
  <c r="R237" i="8"/>
  <c r="U237" i="8"/>
  <c r="Q255" i="4" s="1"/>
  <c r="BA237" i="8"/>
  <c r="G238" i="8"/>
  <c r="AT238" i="8" s="1"/>
  <c r="H238" i="8"/>
  <c r="I238" i="8"/>
  <c r="J238" i="8"/>
  <c r="K238" i="8"/>
  <c r="M238" i="8"/>
  <c r="N238" i="8"/>
  <c r="O238" i="8"/>
  <c r="P238" i="8"/>
  <c r="P256" i="4" s="1"/>
  <c r="Q238" i="8"/>
  <c r="R238" i="8"/>
  <c r="U238" i="8"/>
  <c r="Q256" i="4" s="1"/>
  <c r="BA238" i="8"/>
  <c r="G239" i="8"/>
  <c r="AT239" i="8" s="1"/>
  <c r="H239" i="8"/>
  <c r="I239" i="8"/>
  <c r="I257" i="5" s="1"/>
  <c r="J239" i="8"/>
  <c r="K239" i="8"/>
  <c r="M239" i="8"/>
  <c r="N239" i="8"/>
  <c r="O239" i="8"/>
  <c r="P239" i="8"/>
  <c r="P257" i="4" s="1"/>
  <c r="Q239" i="8"/>
  <c r="R239" i="8"/>
  <c r="U239" i="8"/>
  <c r="Q257" i="4" s="1"/>
  <c r="BA239" i="8"/>
  <c r="G240" i="8"/>
  <c r="AT240" i="8" s="1"/>
  <c r="H240" i="8"/>
  <c r="I240" i="8"/>
  <c r="I258" i="5" s="1"/>
  <c r="J240" i="8"/>
  <c r="J258" i="4" s="1"/>
  <c r="K240" i="8"/>
  <c r="M240" i="8"/>
  <c r="N240" i="8"/>
  <c r="O240" i="8"/>
  <c r="P240" i="8"/>
  <c r="P258" i="4" s="1"/>
  <c r="Q240" i="8"/>
  <c r="R240" i="8"/>
  <c r="U240" i="8"/>
  <c r="Q258" i="4" s="1"/>
  <c r="BA240" i="8"/>
  <c r="G241" i="8"/>
  <c r="AT241" i="8" s="1"/>
  <c r="H241" i="8"/>
  <c r="I241" i="8"/>
  <c r="BF241" i="8" s="1"/>
  <c r="J241" i="8"/>
  <c r="AP241" i="8" s="1" a="1"/>
  <c r="AP241" i="8" s="1"/>
  <c r="AQ241" i="8" s="1"/>
  <c r="K241" i="8"/>
  <c r="M241" i="8"/>
  <c r="N241" i="8"/>
  <c r="O241" i="8"/>
  <c r="P241" i="8"/>
  <c r="P259" i="4" s="1"/>
  <c r="Q241" i="8"/>
  <c r="R241" i="8"/>
  <c r="U241" i="8"/>
  <c r="Q259" i="4" s="1"/>
  <c r="BA241" i="8"/>
  <c r="G242" i="8"/>
  <c r="AT242" i="8" s="1"/>
  <c r="H242" i="8"/>
  <c r="I242" i="8"/>
  <c r="BF242" i="8" s="1"/>
  <c r="J242" i="8"/>
  <c r="AP242" i="8" s="1" a="1"/>
  <c r="AP242" i="8" s="1"/>
  <c r="AQ242" i="8" s="1"/>
  <c r="K242" i="8"/>
  <c r="M242" i="8"/>
  <c r="N242" i="8"/>
  <c r="O242" i="8"/>
  <c r="P242" i="8"/>
  <c r="P260" i="4" s="1"/>
  <c r="Q242" i="8"/>
  <c r="R242" i="8"/>
  <c r="U242" i="8"/>
  <c r="Q260" i="4" s="1"/>
  <c r="BA242" i="8"/>
  <c r="G243" i="8"/>
  <c r="AT243" i="8" s="1"/>
  <c r="H243" i="8"/>
  <c r="I243" i="8"/>
  <c r="I261" i="5" s="1"/>
  <c r="J243" i="8"/>
  <c r="AP243" i="8" s="1" a="1"/>
  <c r="AP243" i="8" s="1"/>
  <c r="AQ243" i="8" s="1"/>
  <c r="K243" i="8"/>
  <c r="M243" i="8"/>
  <c r="N243" i="8"/>
  <c r="O243" i="8"/>
  <c r="P243" i="8"/>
  <c r="P261" i="4" s="1"/>
  <c r="Q243" i="8"/>
  <c r="R243" i="8"/>
  <c r="U243" i="8"/>
  <c r="Q261" i="4" s="1"/>
  <c r="BA243" i="8"/>
  <c r="G244" i="8"/>
  <c r="AT244" i="8" s="1"/>
  <c r="H244" i="8"/>
  <c r="I244" i="8"/>
  <c r="J244" i="8"/>
  <c r="K244" i="8"/>
  <c r="M244" i="8"/>
  <c r="N244" i="8"/>
  <c r="O244" i="8"/>
  <c r="P244" i="8"/>
  <c r="P262" i="4" s="1"/>
  <c r="Q244" i="8"/>
  <c r="R244" i="8"/>
  <c r="U244" i="8"/>
  <c r="Q262" i="4" s="1"/>
  <c r="BA244" i="8"/>
  <c r="G245" i="8"/>
  <c r="AT245" i="8" s="1"/>
  <c r="H245" i="8"/>
  <c r="I245" i="8"/>
  <c r="BF245" i="8" s="1"/>
  <c r="J245" i="8"/>
  <c r="AE245" i="8" s="1"/>
  <c r="K245" i="8"/>
  <c r="M245" i="8"/>
  <c r="N245" i="8"/>
  <c r="O245" i="8"/>
  <c r="P245" i="8"/>
  <c r="P263" i="4" s="1"/>
  <c r="Q245" i="8"/>
  <c r="R245" i="8"/>
  <c r="U245" i="8"/>
  <c r="Q263" i="4" s="1"/>
  <c r="BA245" i="8"/>
  <c r="G246" i="8"/>
  <c r="AT246" i="8" s="1"/>
  <c r="H246" i="8"/>
  <c r="I246" i="8"/>
  <c r="BF246" i="8" s="1"/>
  <c r="J246" i="8"/>
  <c r="AP246" i="8" s="1" a="1"/>
  <c r="AP246" i="8" s="1"/>
  <c r="AQ246" i="8" s="1"/>
  <c r="K246" i="8"/>
  <c r="M246" i="8"/>
  <c r="N246" i="8"/>
  <c r="O246" i="8"/>
  <c r="P246" i="8"/>
  <c r="P264" i="4" s="1"/>
  <c r="Q246" i="8"/>
  <c r="R246" i="8"/>
  <c r="U246" i="8"/>
  <c r="Q264" i="4" s="1"/>
  <c r="BA246" i="8"/>
  <c r="G247" i="8"/>
  <c r="AT247" i="8" s="1"/>
  <c r="H247" i="8"/>
  <c r="I247" i="8"/>
  <c r="BF247" i="8" s="1"/>
  <c r="J247" i="8"/>
  <c r="J265" i="5" s="1"/>
  <c r="K247" i="8"/>
  <c r="M247" i="8"/>
  <c r="N247" i="8"/>
  <c r="O247" i="8"/>
  <c r="P247" i="8"/>
  <c r="P265" i="4" s="1"/>
  <c r="Q247" i="8"/>
  <c r="R247" i="8"/>
  <c r="U247" i="8"/>
  <c r="Q265" i="4" s="1"/>
  <c r="BA247" i="8"/>
  <c r="G248" i="8"/>
  <c r="AT248" i="8" s="1"/>
  <c r="H248" i="8"/>
  <c r="I248" i="8"/>
  <c r="BF248" i="8" s="1"/>
  <c r="J248" i="8"/>
  <c r="AP248" i="8" s="1" a="1"/>
  <c r="AP248" i="8" s="1"/>
  <c r="AQ248" i="8" s="1"/>
  <c r="K248" i="8"/>
  <c r="M248" i="8"/>
  <c r="N248" i="8"/>
  <c r="O248" i="8"/>
  <c r="P248" i="8"/>
  <c r="P266" i="4" s="1"/>
  <c r="Q248" i="8"/>
  <c r="R248" i="8"/>
  <c r="U248" i="8"/>
  <c r="Q266" i="4" s="1"/>
  <c r="BA248" i="8"/>
  <c r="G249" i="8"/>
  <c r="AT249" i="8" s="1"/>
  <c r="H249" i="8"/>
  <c r="I249" i="8"/>
  <c r="J249" i="8"/>
  <c r="K249" i="8"/>
  <c r="M249" i="8"/>
  <c r="N249" i="8"/>
  <c r="O249" i="8"/>
  <c r="P249" i="8"/>
  <c r="P267" i="4" s="1"/>
  <c r="Q249" i="8"/>
  <c r="R249" i="8"/>
  <c r="U249" i="8"/>
  <c r="Q267" i="4" s="1"/>
  <c r="BA249" i="8"/>
  <c r="G250" i="8"/>
  <c r="AT250" i="8" s="1"/>
  <c r="H250" i="8"/>
  <c r="I250" i="8"/>
  <c r="BF250" i="8" s="1"/>
  <c r="J250" i="8"/>
  <c r="J268" i="4" s="1"/>
  <c r="K250" i="8"/>
  <c r="M250" i="8"/>
  <c r="N250" i="8"/>
  <c r="O250" i="8"/>
  <c r="P250" i="8"/>
  <c r="P268" i="4" s="1"/>
  <c r="Q250" i="8"/>
  <c r="R250" i="8"/>
  <c r="U250" i="8"/>
  <c r="Q268" i="4" s="1"/>
  <c r="BA250" i="8"/>
  <c r="G251" i="8"/>
  <c r="AT251" i="8" s="1"/>
  <c r="H251" i="8"/>
  <c r="I251" i="8"/>
  <c r="BF251" i="8" s="1"/>
  <c r="J251" i="8"/>
  <c r="AP251" i="8" s="1" a="1"/>
  <c r="AP251" i="8" s="1"/>
  <c r="AQ251" i="8" s="1"/>
  <c r="K251" i="8"/>
  <c r="M251" i="8"/>
  <c r="N251" i="8"/>
  <c r="O251" i="8"/>
  <c r="P251" i="8"/>
  <c r="P269" i="4" s="1"/>
  <c r="Q251" i="8"/>
  <c r="R251" i="8"/>
  <c r="U251" i="8"/>
  <c r="Q269" i="4" s="1"/>
  <c r="BA251" i="8"/>
  <c r="G252" i="8"/>
  <c r="AT252" i="8" s="1"/>
  <c r="H252" i="8"/>
  <c r="I252" i="8"/>
  <c r="BF252" i="8" s="1"/>
  <c r="J252" i="8"/>
  <c r="J270" i="4" s="1"/>
  <c r="K252" i="8"/>
  <c r="M252" i="8"/>
  <c r="N252" i="8"/>
  <c r="O252" i="8"/>
  <c r="P252" i="8"/>
  <c r="P270" i="4" s="1"/>
  <c r="Q252" i="8"/>
  <c r="R252" i="8"/>
  <c r="U252" i="8"/>
  <c r="Q270" i="4" s="1"/>
  <c r="BA252" i="8"/>
  <c r="G253" i="8"/>
  <c r="AT253" i="8" s="1"/>
  <c r="H253" i="8"/>
  <c r="I253" i="8"/>
  <c r="I271" i="5" s="1"/>
  <c r="J253" i="8"/>
  <c r="J271" i="4" s="1"/>
  <c r="K253" i="8"/>
  <c r="M253" i="8"/>
  <c r="N253" i="8"/>
  <c r="O253" i="8"/>
  <c r="P253" i="8"/>
  <c r="P271" i="4" s="1"/>
  <c r="Q253" i="8"/>
  <c r="R253" i="8"/>
  <c r="U253" i="8"/>
  <c r="Q271" i="4" s="1"/>
  <c r="BA253" i="8"/>
  <c r="G254" i="8"/>
  <c r="AT254" i="8" s="1"/>
  <c r="H254" i="8"/>
  <c r="I254" i="8"/>
  <c r="J254" i="8"/>
  <c r="K254" i="8"/>
  <c r="M254" i="8"/>
  <c r="N254" i="8"/>
  <c r="O254" i="8"/>
  <c r="P254" i="8"/>
  <c r="P272" i="4" s="1"/>
  <c r="Q254" i="8"/>
  <c r="R254" i="8"/>
  <c r="U254" i="8"/>
  <c r="Q272" i="4" s="1"/>
  <c r="BA254" i="8"/>
  <c r="G255" i="8"/>
  <c r="AT255" i="8" s="1"/>
  <c r="H255" i="8"/>
  <c r="I255" i="8"/>
  <c r="BF255" i="8" s="1"/>
  <c r="J255" i="8"/>
  <c r="K255" i="8"/>
  <c r="M255" i="8"/>
  <c r="N255" i="8"/>
  <c r="O255" i="8"/>
  <c r="P255" i="8"/>
  <c r="P273" i="4" s="1"/>
  <c r="Q255" i="8"/>
  <c r="R255" i="8"/>
  <c r="U255" i="8"/>
  <c r="Q273" i="4" s="1"/>
  <c r="BA255" i="8"/>
  <c r="G256" i="8"/>
  <c r="AT256" i="8" s="1"/>
  <c r="H256" i="8"/>
  <c r="I256" i="8"/>
  <c r="BF256" i="8" s="1"/>
  <c r="J256" i="8"/>
  <c r="AP256" i="8" s="1" a="1"/>
  <c r="AP256" i="8" s="1"/>
  <c r="AQ256" i="8" s="1"/>
  <c r="K256" i="8"/>
  <c r="M256" i="8"/>
  <c r="N256" i="8"/>
  <c r="O256" i="8"/>
  <c r="P256" i="8"/>
  <c r="P274" i="4" s="1"/>
  <c r="Q256" i="8"/>
  <c r="R256" i="8"/>
  <c r="U256" i="8"/>
  <c r="Q274" i="4" s="1"/>
  <c r="BA256" i="8"/>
  <c r="G257" i="8"/>
  <c r="AT257" i="8" s="1"/>
  <c r="H257" i="8"/>
  <c r="I257" i="8"/>
  <c r="J257" i="8"/>
  <c r="AE257" i="8" s="1"/>
  <c r="K257" i="8"/>
  <c r="M257" i="8"/>
  <c r="N257" i="8"/>
  <c r="O257" i="8"/>
  <c r="P257" i="8"/>
  <c r="P275" i="4" s="1"/>
  <c r="Q257" i="8"/>
  <c r="R257" i="8"/>
  <c r="U257" i="8"/>
  <c r="Q275" i="4" s="1"/>
  <c r="BA257" i="8"/>
  <c r="G258" i="8"/>
  <c r="AT258" i="8" s="1"/>
  <c r="H258" i="8"/>
  <c r="I258" i="8"/>
  <c r="BF258" i="8" s="1"/>
  <c r="J258" i="8"/>
  <c r="AP258" i="8" s="1" a="1"/>
  <c r="AP258" i="8" s="1"/>
  <c r="AQ258" i="8" s="1"/>
  <c r="K258" i="8"/>
  <c r="M258" i="8"/>
  <c r="N258" i="8"/>
  <c r="O258" i="8"/>
  <c r="P258" i="8"/>
  <c r="P276" i="4" s="1"/>
  <c r="Q258" i="8"/>
  <c r="R258" i="8"/>
  <c r="U258" i="8"/>
  <c r="Q276" i="4" s="1"/>
  <c r="BA258" i="8"/>
  <c r="G259" i="8"/>
  <c r="AT259" i="8" s="1"/>
  <c r="H259" i="8"/>
  <c r="I259" i="8"/>
  <c r="J259" i="8"/>
  <c r="J277" i="4" s="1"/>
  <c r="K259" i="8"/>
  <c r="M259" i="8"/>
  <c r="N259" i="8"/>
  <c r="O259" i="8"/>
  <c r="P259" i="8"/>
  <c r="P277" i="4" s="1"/>
  <c r="Q259" i="8"/>
  <c r="R259" i="8"/>
  <c r="U259" i="8"/>
  <c r="Q277" i="4" s="1"/>
  <c r="BA259" i="8"/>
  <c r="G260" i="8"/>
  <c r="AT260" i="8" s="1"/>
  <c r="H260" i="8"/>
  <c r="I260" i="8"/>
  <c r="J260" i="8"/>
  <c r="K260" i="8"/>
  <c r="M260" i="8"/>
  <c r="N260" i="8"/>
  <c r="O260" i="8"/>
  <c r="P260" i="8"/>
  <c r="P278" i="4" s="1"/>
  <c r="Q260" i="8"/>
  <c r="R260" i="8"/>
  <c r="U260" i="8"/>
  <c r="Q278" i="4" s="1"/>
  <c r="BA260" i="8"/>
  <c r="G261" i="8"/>
  <c r="AT261" i="8" s="1"/>
  <c r="H261" i="8"/>
  <c r="I261" i="8"/>
  <c r="BF261" i="8" s="1"/>
  <c r="J261" i="8"/>
  <c r="AP261" i="8" s="1" a="1"/>
  <c r="AP261" i="8" s="1"/>
  <c r="AQ261" i="8" s="1"/>
  <c r="K261" i="8"/>
  <c r="M261" i="8"/>
  <c r="N261" i="8"/>
  <c r="O261" i="8"/>
  <c r="P261" i="8"/>
  <c r="P279" i="4" s="1"/>
  <c r="Q261" i="8"/>
  <c r="R261" i="8"/>
  <c r="U261" i="8"/>
  <c r="Q279" i="4" s="1"/>
  <c r="BA261" i="8"/>
  <c r="G262" i="8"/>
  <c r="AT262" i="8" s="1"/>
  <c r="H262" i="8"/>
  <c r="I262" i="8"/>
  <c r="BF262" i="8" s="1"/>
  <c r="J262" i="8"/>
  <c r="AP262" i="8" s="1" a="1"/>
  <c r="AP262" i="8" s="1"/>
  <c r="AQ262" i="8" s="1"/>
  <c r="K262" i="8"/>
  <c r="M262" i="8"/>
  <c r="N262" i="8"/>
  <c r="O262" i="8"/>
  <c r="P262" i="8"/>
  <c r="P280" i="4" s="1"/>
  <c r="Q262" i="8"/>
  <c r="R262" i="8"/>
  <c r="U262" i="8"/>
  <c r="Q280" i="4" s="1"/>
  <c r="BA262" i="8"/>
  <c r="G263" i="8"/>
  <c r="AT263" i="8" s="1"/>
  <c r="H263" i="8"/>
  <c r="I263" i="8"/>
  <c r="BF263" i="8" s="1"/>
  <c r="J263" i="8"/>
  <c r="AD263" i="8" s="1"/>
  <c r="U281" i="5" s="1"/>
  <c r="K263" i="8"/>
  <c r="M263" i="8"/>
  <c r="N263" i="8"/>
  <c r="O263" i="8"/>
  <c r="P263" i="8"/>
  <c r="P281" i="4" s="1"/>
  <c r="Q263" i="8"/>
  <c r="R263" i="8"/>
  <c r="U263" i="8"/>
  <c r="Q281" i="4" s="1"/>
  <c r="BA263" i="8"/>
  <c r="G264" i="8"/>
  <c r="AT264" i="8" s="1"/>
  <c r="H264" i="8"/>
  <c r="I264" i="8"/>
  <c r="BF264" i="8" s="1"/>
  <c r="J264" i="8"/>
  <c r="AF264" i="8" s="1"/>
  <c r="X282" i="5" s="1"/>
  <c r="K264" i="8"/>
  <c r="M264" i="8"/>
  <c r="N264" i="8"/>
  <c r="O264" i="8"/>
  <c r="P264" i="8"/>
  <c r="P282" i="4" s="1"/>
  <c r="Q264" i="8"/>
  <c r="R264" i="8"/>
  <c r="U264" i="8"/>
  <c r="Q282" i="4" s="1"/>
  <c r="BA264" i="8"/>
  <c r="G265" i="8"/>
  <c r="AT265" i="8" s="1"/>
  <c r="H265" i="8"/>
  <c r="I265" i="8"/>
  <c r="J265" i="8"/>
  <c r="K265" i="8"/>
  <c r="M265" i="8"/>
  <c r="N265" i="8"/>
  <c r="O265" i="8"/>
  <c r="P265" i="8"/>
  <c r="P283" i="4" s="1"/>
  <c r="Q265" i="8"/>
  <c r="R265" i="8"/>
  <c r="U265" i="8"/>
  <c r="Q283" i="4" s="1"/>
  <c r="BA265" i="8"/>
  <c r="G266" i="8"/>
  <c r="AT266" i="8" s="1"/>
  <c r="H266" i="8"/>
  <c r="I266" i="8"/>
  <c r="BF266" i="8" s="1"/>
  <c r="J266" i="8"/>
  <c r="J284" i="4" s="1"/>
  <c r="K266" i="8"/>
  <c r="M266" i="8"/>
  <c r="N266" i="8"/>
  <c r="O266" i="8"/>
  <c r="P266" i="8"/>
  <c r="P284" i="4" s="1"/>
  <c r="Q266" i="8"/>
  <c r="R266" i="8"/>
  <c r="U266" i="8"/>
  <c r="Q284" i="4" s="1"/>
  <c r="BA266" i="8"/>
  <c r="G267" i="8"/>
  <c r="AT267" i="8" s="1"/>
  <c r="H267" i="8"/>
  <c r="I267" i="8"/>
  <c r="BF267" i="8" s="1"/>
  <c r="J267" i="8"/>
  <c r="J285" i="4" s="1"/>
  <c r="K267" i="8"/>
  <c r="M267" i="8"/>
  <c r="N267" i="8"/>
  <c r="O267" i="8"/>
  <c r="P267" i="8"/>
  <c r="P285" i="4" s="1"/>
  <c r="Q267" i="8"/>
  <c r="R267" i="8"/>
  <c r="U267" i="8"/>
  <c r="Q285" i="4" s="1"/>
  <c r="BA267" i="8"/>
  <c r="G268" i="8"/>
  <c r="AT268" i="8" s="1"/>
  <c r="H268" i="8"/>
  <c r="I268" i="8"/>
  <c r="J268" i="8"/>
  <c r="AP268" i="8" s="1" a="1"/>
  <c r="AP268" i="8" s="1"/>
  <c r="AQ268" i="8" s="1"/>
  <c r="K268" i="8"/>
  <c r="M268" i="8"/>
  <c r="N268" i="8"/>
  <c r="O268" i="8"/>
  <c r="P268" i="8"/>
  <c r="P286" i="4" s="1"/>
  <c r="Q268" i="8"/>
  <c r="R268" i="8"/>
  <c r="U268" i="8"/>
  <c r="Q286" i="4" s="1"/>
  <c r="BA268" i="8"/>
  <c r="G269" i="8"/>
  <c r="AT269" i="8" s="1"/>
  <c r="H269" i="8"/>
  <c r="I269" i="8"/>
  <c r="BF269" i="8" s="1"/>
  <c r="J269" i="8"/>
  <c r="AP269" i="8" s="1" a="1"/>
  <c r="AP269" i="8" s="1"/>
  <c r="AQ269" i="8" s="1"/>
  <c r="K269" i="8"/>
  <c r="M269" i="8"/>
  <c r="N269" i="8"/>
  <c r="O269" i="8"/>
  <c r="P269" i="8"/>
  <c r="P287" i="4" s="1"/>
  <c r="Q269" i="8"/>
  <c r="R269" i="8"/>
  <c r="U269" i="8"/>
  <c r="Q287" i="4" s="1"/>
  <c r="BA269" i="8"/>
  <c r="G270" i="8"/>
  <c r="AT270" i="8" s="1"/>
  <c r="H270" i="8"/>
  <c r="I270" i="8"/>
  <c r="J270" i="8"/>
  <c r="AP270" i="8" s="1" a="1"/>
  <c r="AP270" i="8" s="1"/>
  <c r="AQ270" i="8" s="1"/>
  <c r="K270" i="8"/>
  <c r="M270" i="8"/>
  <c r="N270" i="8"/>
  <c r="O270" i="8"/>
  <c r="P270" i="8"/>
  <c r="P288" i="4" s="1"/>
  <c r="Q270" i="8"/>
  <c r="R270" i="8"/>
  <c r="U270" i="8"/>
  <c r="Q288" i="4" s="1"/>
  <c r="BA270" i="8"/>
  <c r="G271" i="8"/>
  <c r="AT271" i="8" s="1"/>
  <c r="H271" i="8"/>
  <c r="I271" i="8"/>
  <c r="J271" i="8"/>
  <c r="K271" i="8"/>
  <c r="M271" i="8"/>
  <c r="N271" i="8"/>
  <c r="O271" i="8"/>
  <c r="P271" i="8"/>
  <c r="P289" i="4" s="1"/>
  <c r="Q271" i="8"/>
  <c r="R271" i="8"/>
  <c r="U271" i="8"/>
  <c r="Q289" i="4" s="1"/>
  <c r="BA271" i="8"/>
  <c r="G272" i="8"/>
  <c r="AT272" i="8" s="1"/>
  <c r="H272" i="8"/>
  <c r="I272" i="8"/>
  <c r="BF272" i="8" s="1"/>
  <c r="J272" i="8"/>
  <c r="AP272" i="8" s="1" a="1"/>
  <c r="AP272" i="8" s="1"/>
  <c r="AQ272" i="8" s="1"/>
  <c r="K272" i="8"/>
  <c r="M272" i="8"/>
  <c r="N272" i="8"/>
  <c r="O272" i="8"/>
  <c r="P272" i="8"/>
  <c r="P290" i="4" s="1"/>
  <c r="Q272" i="8"/>
  <c r="R272" i="8"/>
  <c r="U272" i="8"/>
  <c r="Q290" i="4" s="1"/>
  <c r="BA272" i="8"/>
  <c r="G273" i="8"/>
  <c r="AT273" i="8" s="1"/>
  <c r="H273" i="8"/>
  <c r="I273" i="8"/>
  <c r="BF273" i="8" s="1"/>
  <c r="J273" i="8"/>
  <c r="AD273" i="8" s="1"/>
  <c r="U291" i="5" s="1"/>
  <c r="K273" i="8"/>
  <c r="M273" i="8"/>
  <c r="N273" i="8"/>
  <c r="O273" i="8"/>
  <c r="P273" i="8"/>
  <c r="P291" i="4" s="1"/>
  <c r="Q273" i="8"/>
  <c r="R273" i="8"/>
  <c r="U273" i="8"/>
  <c r="Q291" i="4" s="1"/>
  <c r="BA273" i="8"/>
  <c r="G274" i="8"/>
  <c r="AT274" i="8" s="1"/>
  <c r="H274" i="8"/>
  <c r="I274" i="8"/>
  <c r="BF274" i="8" s="1"/>
  <c r="J274" i="8"/>
  <c r="AP274" i="8" s="1" a="1"/>
  <c r="AP274" i="8" s="1"/>
  <c r="AQ274" i="8" s="1"/>
  <c r="K274" i="8"/>
  <c r="M274" i="8"/>
  <c r="N274" i="8"/>
  <c r="O274" i="8"/>
  <c r="P274" i="8"/>
  <c r="P292" i="4" s="1"/>
  <c r="Q274" i="8"/>
  <c r="R274" i="8"/>
  <c r="U274" i="8"/>
  <c r="Q292" i="4" s="1"/>
  <c r="BA274" i="8"/>
  <c r="G275" i="8"/>
  <c r="AT275" i="8" s="1"/>
  <c r="H275" i="8"/>
  <c r="I275" i="8"/>
  <c r="BF275" i="8" s="1"/>
  <c r="J275" i="8"/>
  <c r="J293" i="4" s="1"/>
  <c r="K275" i="8"/>
  <c r="M275" i="8"/>
  <c r="N275" i="8"/>
  <c r="O275" i="8"/>
  <c r="P275" i="8"/>
  <c r="P293" i="4" s="1"/>
  <c r="Q275" i="8"/>
  <c r="R275" i="8"/>
  <c r="U275" i="8"/>
  <c r="Q293" i="4" s="1"/>
  <c r="BA275" i="8"/>
  <c r="G276" i="8"/>
  <c r="AT276" i="8" s="1"/>
  <c r="H276" i="8"/>
  <c r="I276" i="8"/>
  <c r="J276" i="8"/>
  <c r="K276" i="8"/>
  <c r="M276" i="8"/>
  <c r="N276" i="8"/>
  <c r="O276" i="8"/>
  <c r="P276" i="8"/>
  <c r="P294" i="4" s="1"/>
  <c r="Q276" i="8"/>
  <c r="R276" i="8"/>
  <c r="U276" i="8"/>
  <c r="Q294" i="4" s="1"/>
  <c r="BA276" i="8"/>
  <c r="G277" i="8"/>
  <c r="AT277" i="8" s="1"/>
  <c r="H277" i="8"/>
  <c r="I277" i="8"/>
  <c r="BF277" i="8" s="1"/>
  <c r="J277" i="8"/>
  <c r="AP277" i="8" s="1" a="1"/>
  <c r="AP277" i="8" s="1"/>
  <c r="AQ277" i="8" s="1"/>
  <c r="K277" i="8"/>
  <c r="M277" i="8"/>
  <c r="N277" i="8"/>
  <c r="O277" i="8"/>
  <c r="P277" i="8"/>
  <c r="P295" i="4" s="1"/>
  <c r="Q277" i="8"/>
  <c r="R277" i="8"/>
  <c r="U277" i="8"/>
  <c r="Q295" i="4" s="1"/>
  <c r="BA277" i="8"/>
  <c r="G278" i="8"/>
  <c r="AT278" i="8" s="1"/>
  <c r="H278" i="8"/>
  <c r="I278" i="8"/>
  <c r="BF278" i="8" s="1"/>
  <c r="J278" i="8"/>
  <c r="AP278" i="8" s="1" a="1"/>
  <c r="AP278" i="8" s="1"/>
  <c r="AQ278" i="8" s="1"/>
  <c r="K278" i="8"/>
  <c r="M278" i="8"/>
  <c r="N278" i="8"/>
  <c r="O278" i="8"/>
  <c r="P278" i="8"/>
  <c r="P296" i="4" s="1"/>
  <c r="Q278" i="8"/>
  <c r="R278" i="8"/>
  <c r="U278" i="8"/>
  <c r="Q296" i="4" s="1"/>
  <c r="BA278" i="8"/>
  <c r="G279" i="8"/>
  <c r="AT279" i="8" s="1"/>
  <c r="H279" i="8"/>
  <c r="I279" i="8"/>
  <c r="BF279" i="8" s="1"/>
  <c r="J279" i="8"/>
  <c r="K279" i="8"/>
  <c r="M279" i="8"/>
  <c r="N279" i="8"/>
  <c r="O279" i="8"/>
  <c r="P279" i="8"/>
  <c r="P297" i="4" s="1"/>
  <c r="Q279" i="8"/>
  <c r="R279" i="8"/>
  <c r="U279" i="8"/>
  <c r="Q297" i="4" s="1"/>
  <c r="BA279" i="8"/>
  <c r="G280" i="8"/>
  <c r="AT280" i="8" s="1"/>
  <c r="H280" i="8"/>
  <c r="I280" i="8"/>
  <c r="BF280" i="8" s="1"/>
  <c r="J280" i="8"/>
  <c r="AE280" i="8" s="1"/>
  <c r="K280" i="8"/>
  <c r="M280" i="8"/>
  <c r="N280" i="8"/>
  <c r="O280" i="8"/>
  <c r="P280" i="8"/>
  <c r="P298" i="4" s="1"/>
  <c r="Q280" i="8"/>
  <c r="R280" i="8"/>
  <c r="U280" i="8"/>
  <c r="Q298" i="4" s="1"/>
  <c r="BA280" i="8"/>
  <c r="G281" i="8"/>
  <c r="AT281" i="8" s="1"/>
  <c r="H281" i="8"/>
  <c r="I281" i="8"/>
  <c r="J281" i="8"/>
  <c r="K281" i="8"/>
  <c r="M281" i="8"/>
  <c r="N281" i="8"/>
  <c r="O281" i="8"/>
  <c r="P281" i="8"/>
  <c r="P299" i="4" s="1"/>
  <c r="Q281" i="8"/>
  <c r="R281" i="8"/>
  <c r="U281" i="8"/>
  <c r="Q299" i="4" s="1"/>
  <c r="BA281" i="8"/>
  <c r="G282" i="8"/>
  <c r="AT282" i="8" s="1"/>
  <c r="H282" i="8"/>
  <c r="I282" i="8"/>
  <c r="BF282" i="8" s="1"/>
  <c r="J282" i="8"/>
  <c r="K282" i="8"/>
  <c r="M282" i="8"/>
  <c r="N282" i="8"/>
  <c r="O282" i="8"/>
  <c r="P282" i="8"/>
  <c r="P300" i="4" s="1"/>
  <c r="Q282" i="8"/>
  <c r="R282" i="8"/>
  <c r="U282" i="8"/>
  <c r="Q300" i="4" s="1"/>
  <c r="BA282" i="8"/>
  <c r="G283" i="8"/>
  <c r="AT283" i="8" s="1"/>
  <c r="H283" i="8"/>
  <c r="I283" i="8"/>
  <c r="BF283" i="8" s="1"/>
  <c r="J283" i="8"/>
  <c r="K283" i="8"/>
  <c r="M283" i="8"/>
  <c r="N283" i="8"/>
  <c r="O283" i="8"/>
  <c r="P283" i="8"/>
  <c r="P301" i="4" s="1"/>
  <c r="Q283" i="8"/>
  <c r="R283" i="8"/>
  <c r="U283" i="8"/>
  <c r="Q301" i="4" s="1"/>
  <c r="BA283" i="8"/>
  <c r="G284" i="8"/>
  <c r="AT284" i="8" s="1"/>
  <c r="H284" i="8"/>
  <c r="I284" i="8"/>
  <c r="J284" i="8"/>
  <c r="AP284" i="8" s="1" a="1"/>
  <c r="AP284" i="8" s="1"/>
  <c r="AQ284" i="8" s="1"/>
  <c r="K284" i="8"/>
  <c r="M284" i="8"/>
  <c r="N284" i="8"/>
  <c r="O284" i="8"/>
  <c r="P284" i="8"/>
  <c r="P302" i="4" s="1"/>
  <c r="Q284" i="8"/>
  <c r="R284" i="8"/>
  <c r="U284" i="8"/>
  <c r="Q302" i="4" s="1"/>
  <c r="BA284" i="8"/>
  <c r="G285" i="8"/>
  <c r="AT285" i="8" s="1"/>
  <c r="H285" i="8"/>
  <c r="I285" i="8"/>
  <c r="BF285" i="8" s="1"/>
  <c r="J285" i="8"/>
  <c r="J303" i="4" s="1"/>
  <c r="K285" i="8"/>
  <c r="M285" i="8"/>
  <c r="N285" i="8"/>
  <c r="O285" i="8"/>
  <c r="P285" i="8"/>
  <c r="P303" i="4" s="1"/>
  <c r="Q285" i="8"/>
  <c r="R285" i="8"/>
  <c r="U285" i="8"/>
  <c r="Q303" i="4" s="1"/>
  <c r="BA285" i="8"/>
  <c r="G286" i="8"/>
  <c r="AT286" i="8" s="1"/>
  <c r="H286" i="8"/>
  <c r="I286" i="8"/>
  <c r="J286" i="8"/>
  <c r="J304" i="4" s="1"/>
  <c r="K286" i="8"/>
  <c r="M286" i="8"/>
  <c r="N286" i="8"/>
  <c r="O286" i="8"/>
  <c r="P286" i="8"/>
  <c r="P304" i="4" s="1"/>
  <c r="Q286" i="8"/>
  <c r="R286" i="8"/>
  <c r="U286" i="8"/>
  <c r="Q304" i="4" s="1"/>
  <c r="BA286" i="8"/>
  <c r="G287" i="8"/>
  <c r="AT287" i="8" s="1"/>
  <c r="H287" i="8"/>
  <c r="I287" i="8"/>
  <c r="J287" i="8"/>
  <c r="K287" i="8"/>
  <c r="M287" i="8"/>
  <c r="N287" i="8"/>
  <c r="O287" i="8"/>
  <c r="P287" i="8"/>
  <c r="P305" i="4" s="1"/>
  <c r="Q287" i="8"/>
  <c r="R287" i="8"/>
  <c r="U287" i="8"/>
  <c r="Q305" i="4" s="1"/>
  <c r="BA287" i="8"/>
  <c r="G288" i="8"/>
  <c r="AT288" i="8" s="1"/>
  <c r="H288" i="8"/>
  <c r="I288" i="8"/>
  <c r="J288" i="8"/>
  <c r="J306" i="4" s="1"/>
  <c r="K288" i="8"/>
  <c r="M288" i="8"/>
  <c r="N288" i="8"/>
  <c r="O288" i="8"/>
  <c r="P288" i="8"/>
  <c r="P306" i="4" s="1"/>
  <c r="Q288" i="8"/>
  <c r="R288" i="8"/>
  <c r="U288" i="8"/>
  <c r="Q306" i="4" s="1"/>
  <c r="BA288" i="8"/>
  <c r="G289" i="8"/>
  <c r="AT289" i="8" s="1"/>
  <c r="H289" i="8"/>
  <c r="I289" i="8"/>
  <c r="BF289" i="8" s="1"/>
  <c r="J289" i="8"/>
  <c r="AP289" i="8" s="1" a="1"/>
  <c r="AP289" i="8" s="1"/>
  <c r="AQ289" i="8" s="1"/>
  <c r="K289" i="8"/>
  <c r="M289" i="8"/>
  <c r="N289" i="8"/>
  <c r="O289" i="8"/>
  <c r="P289" i="8"/>
  <c r="P307" i="4" s="1"/>
  <c r="Q289" i="8"/>
  <c r="R289" i="8"/>
  <c r="U289" i="8"/>
  <c r="Q307" i="4" s="1"/>
  <c r="BA289" i="8"/>
  <c r="G290" i="8"/>
  <c r="AT290" i="8" s="1"/>
  <c r="H290" i="8"/>
  <c r="I290" i="8"/>
  <c r="BF290" i="8" s="1"/>
  <c r="J290" i="8"/>
  <c r="J308" i="4" s="1"/>
  <c r="K290" i="8"/>
  <c r="M290" i="8"/>
  <c r="N290" i="8"/>
  <c r="O290" i="8"/>
  <c r="P290" i="8"/>
  <c r="P308" i="4" s="1"/>
  <c r="Q290" i="8"/>
  <c r="R290" i="8"/>
  <c r="U290" i="8"/>
  <c r="Q308" i="4" s="1"/>
  <c r="BA290" i="8"/>
  <c r="G291" i="8"/>
  <c r="AT291" i="8" s="1"/>
  <c r="H291" i="8"/>
  <c r="I291" i="8"/>
  <c r="BF291" i="8" s="1"/>
  <c r="J291" i="8"/>
  <c r="J309" i="4" s="1"/>
  <c r="K291" i="8"/>
  <c r="M291" i="8"/>
  <c r="N291" i="8"/>
  <c r="O291" i="8"/>
  <c r="P291" i="8"/>
  <c r="P309" i="4" s="1"/>
  <c r="Q291" i="8"/>
  <c r="R291" i="8"/>
  <c r="U291" i="8"/>
  <c r="Q309" i="4" s="1"/>
  <c r="BA291" i="8"/>
  <c r="G292" i="8"/>
  <c r="AT292" i="8" s="1"/>
  <c r="H292" i="8"/>
  <c r="I292" i="8"/>
  <c r="J292" i="8"/>
  <c r="K292" i="8"/>
  <c r="M292" i="8"/>
  <c r="N292" i="8"/>
  <c r="O292" i="8"/>
  <c r="P292" i="8"/>
  <c r="P310" i="4" s="1"/>
  <c r="Q292" i="8"/>
  <c r="R292" i="8"/>
  <c r="U292" i="8"/>
  <c r="Q310" i="4" s="1"/>
  <c r="BA292" i="8"/>
  <c r="G293" i="8"/>
  <c r="AT293" i="8" s="1"/>
  <c r="H293" i="8"/>
  <c r="I293" i="8"/>
  <c r="BF293" i="8" s="1"/>
  <c r="J293" i="8"/>
  <c r="AP293" i="8" s="1" a="1"/>
  <c r="AP293" i="8" s="1"/>
  <c r="AQ293" i="8" s="1"/>
  <c r="K293" i="8"/>
  <c r="M293" i="8"/>
  <c r="N293" i="8"/>
  <c r="O293" i="8"/>
  <c r="P293" i="8"/>
  <c r="P311" i="4" s="1"/>
  <c r="Q293" i="8"/>
  <c r="R293" i="8"/>
  <c r="U293" i="8"/>
  <c r="Q311" i="4" s="1"/>
  <c r="BA293" i="8"/>
  <c r="G294" i="8"/>
  <c r="H294" i="8"/>
  <c r="BE294" i="8" s="1"/>
  <c r="I294" i="8"/>
  <c r="BF294" i="8" s="1"/>
  <c r="J294" i="8"/>
  <c r="AP294" i="8" s="1" a="1"/>
  <c r="AP294" i="8" s="1"/>
  <c r="AQ294" i="8" s="1"/>
  <c r="K294" i="8"/>
  <c r="H313" i="6" s="1"/>
  <c r="M294" i="8"/>
  <c r="N294" i="8"/>
  <c r="N312" i="5" s="1"/>
  <c r="O294" i="8"/>
  <c r="K313" i="6" s="1"/>
  <c r="P294" i="8"/>
  <c r="P312" i="4" s="1"/>
  <c r="Q294" i="8"/>
  <c r="R294" i="8"/>
  <c r="U294" i="8"/>
  <c r="Q312" i="4" s="1"/>
  <c r="BA294" i="8"/>
  <c r="G295" i="8"/>
  <c r="AT295" i="8" s="1"/>
  <c r="H295" i="8"/>
  <c r="BE295" i="8" s="1"/>
  <c r="I295" i="8"/>
  <c r="BF295" i="8" s="1"/>
  <c r="J295" i="8"/>
  <c r="K295" i="8"/>
  <c r="K313" i="4" s="1"/>
  <c r="M295" i="8"/>
  <c r="M313" i="5" s="1"/>
  <c r="N295" i="8"/>
  <c r="N313" i="5" s="1"/>
  <c r="O295" i="8"/>
  <c r="P295" i="8"/>
  <c r="P313" i="4" s="1"/>
  <c r="Q295" i="8"/>
  <c r="R295" i="8"/>
  <c r="U295" i="8"/>
  <c r="Q313" i="4" s="1"/>
  <c r="BA295" i="8"/>
  <c r="G296" i="8"/>
  <c r="AT296" i="8" s="1"/>
  <c r="H296" i="8"/>
  <c r="BE296" i="8" s="1"/>
  <c r="I296" i="8"/>
  <c r="BF296" i="8" s="1"/>
  <c r="J296" i="8"/>
  <c r="AP296" i="8" s="1" a="1"/>
  <c r="AP296" i="8" s="1"/>
  <c r="AQ296" i="8" s="1"/>
  <c r="K296" i="8"/>
  <c r="M296" i="8"/>
  <c r="AA296" i="8" s="1"/>
  <c r="N296" i="8"/>
  <c r="L296" i="8" s="1"/>
  <c r="AI296" i="8" s="1"/>
  <c r="O296" i="8"/>
  <c r="P296" i="8"/>
  <c r="Q296" i="8"/>
  <c r="R296" i="8"/>
  <c r="U296" i="8"/>
  <c r="BA296" i="8"/>
  <c r="G297" i="8"/>
  <c r="AT297" i="8" s="1"/>
  <c r="H297" i="8"/>
  <c r="BE297" i="8" s="1"/>
  <c r="I297" i="8"/>
  <c r="BF297" i="8" s="1"/>
  <c r="J297" i="8"/>
  <c r="K297" i="8"/>
  <c r="M297" i="8"/>
  <c r="AA297" i="8" s="1"/>
  <c r="N297" i="8"/>
  <c r="L297" i="8" s="1"/>
  <c r="AI297" i="8" s="1"/>
  <c r="O297" i="8"/>
  <c r="P297" i="8"/>
  <c r="Q297" i="8"/>
  <c r="R297" i="8"/>
  <c r="U297" i="8"/>
  <c r="BA297" i="8"/>
  <c r="G298" i="8"/>
  <c r="AT298" i="8" s="1"/>
  <c r="H298" i="8"/>
  <c r="BE298" i="8" s="1"/>
  <c r="I298" i="8"/>
  <c r="BF298" i="8" s="1"/>
  <c r="J298" i="8"/>
  <c r="AP298" i="8" s="1" a="1"/>
  <c r="AP298" i="8" s="1"/>
  <c r="AQ298" i="8" s="1"/>
  <c r="K298" i="8"/>
  <c r="M298" i="8"/>
  <c r="AA298" i="8" s="1"/>
  <c r="N298" i="8"/>
  <c r="L298" i="8" s="1"/>
  <c r="AI298" i="8" s="1"/>
  <c r="O298" i="8"/>
  <c r="P298" i="8"/>
  <c r="Q298" i="8"/>
  <c r="R298" i="8"/>
  <c r="U298" i="8"/>
  <c r="BA298" i="8"/>
  <c r="G299" i="8"/>
  <c r="AT299" i="8" s="1"/>
  <c r="H299" i="8"/>
  <c r="BE299" i="8" s="1"/>
  <c r="I299" i="8"/>
  <c r="BF299" i="8" s="1"/>
  <c r="J299" i="8"/>
  <c r="AP299" i="8" s="1" a="1"/>
  <c r="AP299" i="8" s="1"/>
  <c r="AQ299" i="8" s="1"/>
  <c r="K299" i="8"/>
  <c r="M299" i="8"/>
  <c r="AA299" i="8" s="1"/>
  <c r="N299" i="8"/>
  <c r="L299" i="8" s="1"/>
  <c r="AI299" i="8" s="1"/>
  <c r="O299" i="8"/>
  <c r="P299" i="8"/>
  <c r="Q299" i="8"/>
  <c r="R299" i="8"/>
  <c r="U299" i="8"/>
  <c r="BA299" i="8"/>
  <c r="G300" i="8"/>
  <c r="AT300" i="8" s="1"/>
  <c r="H300" i="8"/>
  <c r="BE300" i="8" s="1"/>
  <c r="I300" i="8"/>
  <c r="BF300" i="8" s="1"/>
  <c r="J300" i="8"/>
  <c r="K300" i="8"/>
  <c r="M300" i="8"/>
  <c r="AA300" i="8" s="1"/>
  <c r="N300" i="8"/>
  <c r="O300" i="8"/>
  <c r="P300" i="8"/>
  <c r="Q300" i="8"/>
  <c r="R300" i="8"/>
  <c r="U300" i="8"/>
  <c r="BA300" i="8"/>
  <c r="G301" i="8"/>
  <c r="AT301" i="8" s="1"/>
  <c r="H301" i="8"/>
  <c r="BE301" i="8" s="1"/>
  <c r="I301" i="8"/>
  <c r="BF301" i="8" s="1"/>
  <c r="J301" i="8"/>
  <c r="K301" i="8"/>
  <c r="M301" i="8"/>
  <c r="AL301" i="8" s="1"/>
  <c r="N301" i="8"/>
  <c r="O301" i="8"/>
  <c r="P301" i="8"/>
  <c r="Q301" i="8"/>
  <c r="R301" i="8"/>
  <c r="U301" i="8"/>
  <c r="BA301" i="8"/>
  <c r="BJ3" i="8"/>
  <c r="AT15" i="8"/>
  <c r="AH6" i="8"/>
  <c r="AT13" i="8"/>
  <c r="AL18" i="8"/>
  <c r="AT5" i="8"/>
  <c r="BL6" i="8"/>
  <c r="AT16" i="8"/>
  <c r="AT4" i="8"/>
  <c r="AF5" i="8"/>
  <c r="AT14" i="8"/>
  <c r="AT6" i="8"/>
  <c r="BJ4" i="8"/>
  <c r="AT8" i="8"/>
  <c r="AL7" i="8"/>
  <c r="AT3" i="8"/>
  <c r="AF6" i="8"/>
  <c r="AT12" i="8"/>
  <c r="AT11" i="8"/>
  <c r="AT17" i="8"/>
  <c r="AL12" i="8"/>
  <c r="AT9" i="8"/>
  <c r="AT7" i="8"/>
  <c r="AT19" i="8"/>
  <c r="AL17" i="8"/>
  <c r="AL11" i="8"/>
  <c r="AT10" i="8"/>
  <c r="AT18" i="8"/>
  <c r="AH5" i="8"/>
  <c r="AL13" i="8"/>
  <c r="AT20" i="8"/>
  <c r="G313" i="6" l="1"/>
  <c r="AT294" i="8"/>
  <c r="I245" i="7"/>
  <c r="I191" i="7"/>
  <c r="I306" i="7"/>
  <c r="I274" i="7"/>
  <c r="I258" i="7"/>
  <c r="I312" i="7"/>
  <c r="I279" i="7"/>
  <c r="I290" i="7"/>
  <c r="I97" i="7"/>
  <c r="I295" i="7"/>
  <c r="I296" i="7"/>
  <c r="S220" i="6"/>
  <c r="Z219" i="5"/>
  <c r="Y219" i="5"/>
  <c r="M293" i="5"/>
  <c r="J295" i="7"/>
  <c r="J294" i="6"/>
  <c r="K290" i="7"/>
  <c r="M290" i="7"/>
  <c r="G288" i="7"/>
  <c r="G287" i="6"/>
  <c r="L285" i="7"/>
  <c r="K284" i="6"/>
  <c r="K282" i="4"/>
  <c r="H284" i="7"/>
  <c r="H283" i="6"/>
  <c r="BE263" i="8"/>
  <c r="I283" i="7"/>
  <c r="AL259" i="8"/>
  <c r="AB277" i="4" s="1"/>
  <c r="J279" i="7"/>
  <c r="J278" i="6"/>
  <c r="K274" i="7"/>
  <c r="M274" i="7"/>
  <c r="G272" i="7"/>
  <c r="G271" i="6"/>
  <c r="L269" i="7"/>
  <c r="K268" i="6"/>
  <c r="K266" i="4"/>
  <c r="H268" i="7"/>
  <c r="H267" i="6"/>
  <c r="BE247" i="8"/>
  <c r="I267" i="7"/>
  <c r="AL243" i="8"/>
  <c r="AB261" i="4" s="1"/>
  <c r="J263" i="7"/>
  <c r="J262" i="6"/>
  <c r="K258" i="7"/>
  <c r="M258" i="7"/>
  <c r="G256" i="7"/>
  <c r="G255" i="6"/>
  <c r="L253" i="7"/>
  <c r="K252" i="6"/>
  <c r="K250" i="4"/>
  <c r="H252" i="7"/>
  <c r="H251" i="6"/>
  <c r="BE231" i="8"/>
  <c r="I251" i="7"/>
  <c r="AA227" i="8"/>
  <c r="R245" i="5" s="1"/>
  <c r="J247" i="7"/>
  <c r="J246" i="6"/>
  <c r="K242" i="7"/>
  <c r="M242" i="7"/>
  <c r="G240" i="7"/>
  <c r="G239" i="6"/>
  <c r="L237" i="7"/>
  <c r="K236" i="6"/>
  <c r="K234" i="4"/>
  <c r="H236" i="7"/>
  <c r="H235" i="6"/>
  <c r="BE215" i="8"/>
  <c r="I235" i="7"/>
  <c r="AA211" i="8"/>
  <c r="R229" i="5" s="1"/>
  <c r="J231" i="7"/>
  <c r="J230" i="6"/>
  <c r="K226" i="7"/>
  <c r="M226" i="7"/>
  <c r="G224" i="7"/>
  <c r="G223" i="6"/>
  <c r="L221" i="7"/>
  <c r="K220" i="6"/>
  <c r="H220" i="7"/>
  <c r="H219" i="6"/>
  <c r="I219" i="7"/>
  <c r="AL195" i="8"/>
  <c r="AB213" i="4" s="1"/>
  <c r="J215" i="7"/>
  <c r="J214" i="6"/>
  <c r="K210" i="7"/>
  <c r="M210" i="7"/>
  <c r="G208" i="7"/>
  <c r="G207" i="6"/>
  <c r="L205" i="7"/>
  <c r="K204" i="6"/>
  <c r="K202" i="4"/>
  <c r="H204" i="7"/>
  <c r="H203" i="6"/>
  <c r="H201" i="5"/>
  <c r="I203" i="7"/>
  <c r="AL179" i="8"/>
  <c r="AB197" i="4" s="1"/>
  <c r="J199" i="7"/>
  <c r="J198" i="6"/>
  <c r="K194" i="7"/>
  <c r="M194" i="7"/>
  <c r="G192" i="7"/>
  <c r="G191" i="6"/>
  <c r="L189" i="7"/>
  <c r="K188" i="6"/>
  <c r="K186" i="4"/>
  <c r="H188" i="7"/>
  <c r="H187" i="6"/>
  <c r="H185" i="5"/>
  <c r="I187" i="7"/>
  <c r="AL163" i="8"/>
  <c r="AB181" i="4" s="1"/>
  <c r="J183" i="7"/>
  <c r="J182" i="6"/>
  <c r="K178" i="7"/>
  <c r="M178" i="7"/>
  <c r="G176" i="7"/>
  <c r="G175" i="6"/>
  <c r="L173" i="7"/>
  <c r="K172" i="6"/>
  <c r="H172" i="7"/>
  <c r="H171" i="6"/>
  <c r="H169" i="5"/>
  <c r="I171" i="7"/>
  <c r="M165" i="5"/>
  <c r="J167" i="7"/>
  <c r="J166" i="6"/>
  <c r="K162" i="7"/>
  <c r="M162" i="7"/>
  <c r="G160" i="7"/>
  <c r="G159" i="6"/>
  <c r="L157" i="7"/>
  <c r="K156" i="6"/>
  <c r="K154" i="4"/>
  <c r="H156" i="7"/>
  <c r="H155" i="6"/>
  <c r="H153" i="5"/>
  <c r="I155" i="7"/>
  <c r="AL131" i="8"/>
  <c r="AB149" i="4" s="1"/>
  <c r="J151" i="7"/>
  <c r="J150" i="6"/>
  <c r="K146" i="7"/>
  <c r="M146" i="7"/>
  <c r="G144" i="7"/>
  <c r="G143" i="6"/>
  <c r="L141" i="7"/>
  <c r="K140" i="6"/>
  <c r="H140" i="7"/>
  <c r="H139" i="6"/>
  <c r="H137" i="5"/>
  <c r="I139" i="7"/>
  <c r="AL115" i="8"/>
  <c r="AB133" i="4" s="1"/>
  <c r="J135" i="7"/>
  <c r="J134" i="6"/>
  <c r="M130" i="7"/>
  <c r="K130" i="7"/>
  <c r="G128" i="7"/>
  <c r="G127" i="6"/>
  <c r="L125" i="7"/>
  <c r="K124" i="6"/>
  <c r="H124" i="7"/>
  <c r="H123" i="6"/>
  <c r="H121" i="5"/>
  <c r="I123" i="7"/>
  <c r="AL99" i="8"/>
  <c r="AB117" i="4" s="1"/>
  <c r="J119" i="7"/>
  <c r="J118" i="6"/>
  <c r="M114" i="7"/>
  <c r="K114" i="7"/>
  <c r="G112" i="7"/>
  <c r="G111" i="6"/>
  <c r="L109" i="7"/>
  <c r="K108" i="6"/>
  <c r="H108" i="7"/>
  <c r="H107" i="6"/>
  <c r="H105" i="5"/>
  <c r="I107" i="7"/>
  <c r="AL83" i="8"/>
  <c r="AB101" i="4" s="1"/>
  <c r="J103" i="7"/>
  <c r="J102" i="6"/>
  <c r="M98" i="7"/>
  <c r="K98" i="7"/>
  <c r="G96" i="7"/>
  <c r="G95" i="6"/>
  <c r="L93" i="7"/>
  <c r="K92" i="6"/>
  <c r="H92" i="7"/>
  <c r="H91" i="6"/>
  <c r="H89" i="5"/>
  <c r="I91" i="7"/>
  <c r="AL67" i="8"/>
  <c r="AB85" i="4" s="1"/>
  <c r="J87" i="7"/>
  <c r="J86" i="6"/>
  <c r="M82" i="7"/>
  <c r="K82" i="7"/>
  <c r="G80" i="7"/>
  <c r="G79" i="6"/>
  <c r="L77" i="7"/>
  <c r="K76" i="6"/>
  <c r="H76" i="7"/>
  <c r="H75" i="6"/>
  <c r="H73" i="5"/>
  <c r="I75" i="7"/>
  <c r="AL51" i="8"/>
  <c r="AB69" i="4" s="1"/>
  <c r="J71" i="7"/>
  <c r="J70" i="6"/>
  <c r="M66" i="7"/>
  <c r="K66" i="7"/>
  <c r="G64" i="7"/>
  <c r="G63" i="6"/>
  <c r="L61" i="7"/>
  <c r="K60" i="6"/>
  <c r="H60" i="7"/>
  <c r="H59" i="6"/>
  <c r="H57" i="5"/>
  <c r="I59" i="7"/>
  <c r="AL35" i="8"/>
  <c r="AB53" i="4" s="1"/>
  <c r="J55" i="7"/>
  <c r="J54" i="6"/>
  <c r="M50" i="7"/>
  <c r="K50" i="7"/>
  <c r="G48" i="7"/>
  <c r="G47" i="6"/>
  <c r="L45" i="7"/>
  <c r="K44" i="6"/>
  <c r="H44" i="7"/>
  <c r="H43" i="6"/>
  <c r="H41" i="5"/>
  <c r="I43" i="7"/>
  <c r="J39" i="7"/>
  <c r="J38" i="6"/>
  <c r="M34" i="7"/>
  <c r="K34" i="7"/>
  <c r="G32" i="7"/>
  <c r="G31" i="6"/>
  <c r="L29" i="7"/>
  <c r="K28" i="6"/>
  <c r="H28" i="7"/>
  <c r="H27" i="6"/>
  <c r="H25" i="5"/>
  <c r="I27" i="7"/>
  <c r="J23" i="7"/>
  <c r="J22" i="6"/>
  <c r="Z306" i="5"/>
  <c r="S307" i="6"/>
  <c r="Y306" i="5"/>
  <c r="Z290" i="5"/>
  <c r="S291" i="6"/>
  <c r="Y290" i="5"/>
  <c r="Z274" i="5"/>
  <c r="S275" i="6"/>
  <c r="Y274" i="5"/>
  <c r="Z258" i="5"/>
  <c r="S259" i="6"/>
  <c r="Y258" i="5"/>
  <c r="Z242" i="5"/>
  <c r="S243" i="6"/>
  <c r="Y242" i="5"/>
  <c r="Z226" i="5"/>
  <c r="S227" i="6"/>
  <c r="Y226" i="5"/>
  <c r="S212" i="6"/>
  <c r="Z211" i="5"/>
  <c r="Y211" i="5"/>
  <c r="S196" i="6"/>
  <c r="Z195" i="5"/>
  <c r="Y195" i="5"/>
  <c r="S180" i="6"/>
  <c r="Z179" i="5"/>
  <c r="Y179" i="5"/>
  <c r="S164" i="6"/>
  <c r="Z163" i="5"/>
  <c r="Y163" i="5"/>
  <c r="S148" i="6"/>
  <c r="Z147" i="5"/>
  <c r="Y147" i="5"/>
  <c r="S132" i="6"/>
  <c r="Z131" i="5"/>
  <c r="Y131" i="5"/>
  <c r="S116" i="6"/>
  <c r="Z115" i="5"/>
  <c r="Y115" i="5"/>
  <c r="S100" i="6"/>
  <c r="Z99" i="5"/>
  <c r="Y99" i="5"/>
  <c r="S84" i="6"/>
  <c r="Z83" i="5"/>
  <c r="Y83" i="5"/>
  <c r="S69" i="6"/>
  <c r="Y68" i="5"/>
  <c r="Z68" i="5"/>
  <c r="S53" i="6"/>
  <c r="Z52" i="5"/>
  <c r="Y52" i="5"/>
  <c r="Z36" i="5"/>
  <c r="G313" i="7"/>
  <c r="G312" i="6"/>
  <c r="K291" i="4"/>
  <c r="H293" i="7"/>
  <c r="H292" i="6"/>
  <c r="G260" i="7"/>
  <c r="G259" i="6"/>
  <c r="H237" i="5"/>
  <c r="I239" i="7"/>
  <c r="H264" i="5"/>
  <c r="I266" i="7"/>
  <c r="L312" i="7"/>
  <c r="K311" i="6"/>
  <c r="K309" i="4"/>
  <c r="H311" i="7"/>
  <c r="H310" i="6"/>
  <c r="BE290" i="8"/>
  <c r="I310" i="7"/>
  <c r="M304" i="5"/>
  <c r="J306" i="7"/>
  <c r="J305" i="6"/>
  <c r="K301" i="7"/>
  <c r="M301" i="7"/>
  <c r="G299" i="7"/>
  <c r="G298" i="6"/>
  <c r="L296" i="7"/>
  <c r="K295" i="6"/>
  <c r="K293" i="4"/>
  <c r="H295" i="7"/>
  <c r="H294" i="6"/>
  <c r="BE274" i="8"/>
  <c r="I294" i="7"/>
  <c r="AL270" i="8"/>
  <c r="AB288" i="4" s="1"/>
  <c r="J290" i="7"/>
  <c r="J289" i="6"/>
  <c r="M285" i="7"/>
  <c r="K285" i="7"/>
  <c r="G283" i="7"/>
  <c r="G282" i="6"/>
  <c r="L280" i="7"/>
  <c r="K279" i="6"/>
  <c r="K277" i="4"/>
  <c r="H279" i="7"/>
  <c r="H278" i="6"/>
  <c r="BE258" i="8"/>
  <c r="I278" i="7"/>
  <c r="AL254" i="8"/>
  <c r="AB272" i="4" s="1"/>
  <c r="J274" i="7"/>
  <c r="J273" i="6"/>
  <c r="M269" i="7"/>
  <c r="K269" i="7"/>
  <c r="G267" i="7"/>
  <c r="G266" i="6"/>
  <c r="L264" i="7"/>
  <c r="K263" i="6"/>
  <c r="K261" i="4"/>
  <c r="H263" i="7"/>
  <c r="H262" i="6"/>
  <c r="BE242" i="8"/>
  <c r="I262" i="7"/>
  <c r="M256" i="5"/>
  <c r="J258" i="7"/>
  <c r="J257" i="6"/>
  <c r="M253" i="7"/>
  <c r="K253" i="7"/>
  <c r="G251" i="7"/>
  <c r="G250" i="6"/>
  <c r="L248" i="7"/>
  <c r="K247" i="6"/>
  <c r="K245" i="4"/>
  <c r="H247" i="7"/>
  <c r="H246" i="6"/>
  <c r="H244" i="5"/>
  <c r="I246" i="7"/>
  <c r="AL222" i="8"/>
  <c r="AB240" i="4" s="1"/>
  <c r="J242" i="7"/>
  <c r="J241" i="6"/>
  <c r="K237" i="7"/>
  <c r="M237" i="7"/>
  <c r="G235" i="7"/>
  <c r="G234" i="6"/>
  <c r="L232" i="7"/>
  <c r="K231" i="6"/>
  <c r="K229" i="4"/>
  <c r="H231" i="7"/>
  <c r="H230" i="6"/>
  <c r="H228" i="5"/>
  <c r="I230" i="7"/>
  <c r="AL206" i="8"/>
  <c r="AB224" i="4" s="1"/>
  <c r="J226" i="7"/>
  <c r="J225" i="6"/>
  <c r="K221" i="7"/>
  <c r="M221" i="7"/>
  <c r="G219" i="7"/>
  <c r="G218" i="6"/>
  <c r="L216" i="7"/>
  <c r="K215" i="6"/>
  <c r="H215" i="7"/>
  <c r="H214" i="6"/>
  <c r="H212" i="5"/>
  <c r="I214" i="7"/>
  <c r="AL190" i="8"/>
  <c r="AB208" i="4" s="1"/>
  <c r="J210" i="7"/>
  <c r="J209" i="6"/>
  <c r="K205" i="7"/>
  <c r="M205" i="7"/>
  <c r="G203" i="7"/>
  <c r="G202" i="6"/>
  <c r="L200" i="7"/>
  <c r="K199" i="6"/>
  <c r="H199" i="7"/>
  <c r="H198" i="6"/>
  <c r="H196" i="5"/>
  <c r="I198" i="7"/>
  <c r="AL174" i="8"/>
  <c r="AB192" i="4" s="1"/>
  <c r="J194" i="7"/>
  <c r="J193" i="6"/>
  <c r="K189" i="7"/>
  <c r="M189" i="7"/>
  <c r="G187" i="7"/>
  <c r="G186" i="6"/>
  <c r="L184" i="7"/>
  <c r="K183" i="6"/>
  <c r="K181" i="4"/>
  <c r="H183" i="7"/>
  <c r="H182" i="6"/>
  <c r="H180" i="5"/>
  <c r="I182" i="7"/>
  <c r="AA158" i="8"/>
  <c r="R176" i="5" s="1"/>
  <c r="J178" i="7"/>
  <c r="J177" i="6"/>
  <c r="M173" i="7"/>
  <c r="K173" i="7"/>
  <c r="G171" i="7"/>
  <c r="G170" i="6"/>
  <c r="L168" i="7"/>
  <c r="K167" i="6"/>
  <c r="H167" i="7"/>
  <c r="H166" i="6"/>
  <c r="H164" i="5"/>
  <c r="I166" i="7"/>
  <c r="M160" i="5"/>
  <c r="J162" i="7"/>
  <c r="J161" i="6"/>
  <c r="K157" i="7"/>
  <c r="M157" i="7"/>
  <c r="G155" i="7"/>
  <c r="G154" i="6"/>
  <c r="L152" i="7"/>
  <c r="K151" i="6"/>
  <c r="H151" i="7"/>
  <c r="H150" i="6"/>
  <c r="H148" i="5"/>
  <c r="I150" i="7"/>
  <c r="AL126" i="8"/>
  <c r="AB144" i="4" s="1"/>
  <c r="J146" i="7"/>
  <c r="J145" i="6"/>
  <c r="K141" i="7"/>
  <c r="M141" i="7"/>
  <c r="G139" i="7"/>
  <c r="G138" i="6"/>
  <c r="L136" i="7"/>
  <c r="K135" i="6"/>
  <c r="H135" i="7"/>
  <c r="H134" i="6"/>
  <c r="H132" i="5"/>
  <c r="I134" i="7"/>
  <c r="AL110" i="8"/>
  <c r="AB128" i="4" s="1"/>
  <c r="J130" i="7"/>
  <c r="J129" i="6"/>
  <c r="M125" i="7"/>
  <c r="K125" i="7"/>
  <c r="G123" i="7"/>
  <c r="G122" i="6"/>
  <c r="L120" i="7"/>
  <c r="K119" i="6"/>
  <c r="H119" i="7"/>
  <c r="H118" i="6"/>
  <c r="H116" i="5"/>
  <c r="I118" i="7"/>
  <c r="AL94" i="8"/>
  <c r="AB112" i="4" s="1"/>
  <c r="J114" i="7"/>
  <c r="J113" i="6"/>
  <c r="M109" i="7"/>
  <c r="K109" i="7"/>
  <c r="G107" i="7"/>
  <c r="G106" i="6"/>
  <c r="L104" i="7"/>
  <c r="K103" i="6"/>
  <c r="H103" i="7"/>
  <c r="H102" i="6"/>
  <c r="H100" i="5"/>
  <c r="I102" i="7"/>
  <c r="AL78" i="8"/>
  <c r="AB96" i="4" s="1"/>
  <c r="J98" i="7"/>
  <c r="J97" i="6"/>
  <c r="M93" i="7"/>
  <c r="K93" i="7"/>
  <c r="G91" i="7"/>
  <c r="G90" i="6"/>
  <c r="L88" i="7"/>
  <c r="K87" i="6"/>
  <c r="H87" i="7"/>
  <c r="H86" i="6"/>
  <c r="H84" i="5"/>
  <c r="I86" i="7"/>
  <c r="AL62" i="8"/>
  <c r="AB80" i="4" s="1"/>
  <c r="J82" i="7"/>
  <c r="J81" i="6"/>
  <c r="M77" i="7"/>
  <c r="K77" i="7"/>
  <c r="G75" i="7"/>
  <c r="G74" i="6"/>
  <c r="L72" i="7"/>
  <c r="K71" i="6"/>
  <c r="H71" i="7"/>
  <c r="H70" i="6"/>
  <c r="H68" i="5"/>
  <c r="I70" i="7"/>
  <c r="AL46" i="8"/>
  <c r="AB64" i="4" s="1"/>
  <c r="J66" i="7"/>
  <c r="J65" i="6"/>
  <c r="M61" i="7"/>
  <c r="K61" i="7"/>
  <c r="G59" i="7"/>
  <c r="G58" i="6"/>
  <c r="L56" i="7"/>
  <c r="K55" i="6"/>
  <c r="H55" i="7"/>
  <c r="H54" i="6"/>
  <c r="H52" i="5"/>
  <c r="I54" i="7"/>
  <c r="AL30" i="8"/>
  <c r="AB48" i="4" s="1"/>
  <c r="J50" i="7"/>
  <c r="J49" i="6"/>
  <c r="M45" i="7"/>
  <c r="K45" i="7"/>
  <c r="G43" i="7"/>
  <c r="G42" i="6"/>
  <c r="L40" i="7"/>
  <c r="K39" i="6"/>
  <c r="H39" i="7"/>
  <c r="H38" i="6"/>
  <c r="H36" i="5"/>
  <c r="I38" i="7"/>
  <c r="J34" i="7"/>
  <c r="J33" i="6"/>
  <c r="M29" i="7"/>
  <c r="K29" i="7"/>
  <c r="G27" i="7"/>
  <c r="G26" i="6"/>
  <c r="L24" i="7"/>
  <c r="K23" i="6"/>
  <c r="H23" i="7"/>
  <c r="H22" i="6"/>
  <c r="S306" i="6"/>
  <c r="Y305" i="5"/>
  <c r="Z305" i="5"/>
  <c r="S290" i="6"/>
  <c r="Y289" i="5"/>
  <c r="Z289" i="5"/>
  <c r="S274" i="6"/>
  <c r="Y273" i="5"/>
  <c r="Z273" i="5"/>
  <c r="S258" i="6"/>
  <c r="Y257" i="5"/>
  <c r="Z257" i="5"/>
  <c r="S242" i="6"/>
  <c r="Y241" i="5"/>
  <c r="Z241" i="5"/>
  <c r="S226" i="6"/>
  <c r="Y225" i="5"/>
  <c r="Z225" i="5"/>
  <c r="Z210" i="5"/>
  <c r="S211" i="6"/>
  <c r="Y210" i="5"/>
  <c r="S195" i="6"/>
  <c r="Z194" i="5"/>
  <c r="Y194" i="5"/>
  <c r="S179" i="6"/>
  <c r="Z178" i="5"/>
  <c r="Y178" i="5"/>
  <c r="S163" i="6"/>
  <c r="Z162" i="5"/>
  <c r="Y162" i="5"/>
  <c r="S147" i="6"/>
  <c r="Z146" i="5"/>
  <c r="Y146" i="5"/>
  <c r="S131" i="6"/>
  <c r="Z130" i="5"/>
  <c r="Y130" i="5"/>
  <c r="S115" i="6"/>
  <c r="Z114" i="5"/>
  <c r="Y114" i="5"/>
  <c r="S99" i="6"/>
  <c r="Z98" i="5"/>
  <c r="Y98" i="5"/>
  <c r="S83" i="6"/>
  <c r="Z82" i="5"/>
  <c r="Y82" i="5"/>
  <c r="S68" i="6"/>
  <c r="Z67" i="5"/>
  <c r="Y67" i="5"/>
  <c r="S52" i="6"/>
  <c r="Z51" i="5"/>
  <c r="Y51" i="5"/>
  <c r="Z35" i="5"/>
  <c r="M302" i="5"/>
  <c r="J304" i="7"/>
  <c r="J303" i="6"/>
  <c r="BE272" i="8"/>
  <c r="I292" i="7"/>
  <c r="K278" i="7"/>
  <c r="M278" i="7"/>
  <c r="L273" i="7"/>
  <c r="K272" i="6"/>
  <c r="H253" i="5"/>
  <c r="I255" i="7"/>
  <c r="G244" i="7"/>
  <c r="G243" i="6"/>
  <c r="H221" i="5"/>
  <c r="I223" i="7"/>
  <c r="K214" i="7"/>
  <c r="M214" i="7"/>
  <c r="H192" i="7"/>
  <c r="H191" i="6"/>
  <c r="AL167" i="8"/>
  <c r="AB185" i="4" s="1"/>
  <c r="J187" i="7"/>
  <c r="J186" i="6"/>
  <c r="L177" i="7"/>
  <c r="K176" i="6"/>
  <c r="H144" i="7"/>
  <c r="H143" i="6"/>
  <c r="AL103" i="8"/>
  <c r="AB121" i="4" s="1"/>
  <c r="J123" i="7"/>
  <c r="J122" i="6"/>
  <c r="L300" i="7"/>
  <c r="K299" i="6"/>
  <c r="H283" i="7"/>
  <c r="H282" i="6"/>
  <c r="G271" i="7"/>
  <c r="G270" i="6"/>
  <c r="K265" i="4"/>
  <c r="H267" i="7"/>
  <c r="H266" i="6"/>
  <c r="N304" i="5"/>
  <c r="K306" i="7"/>
  <c r="M306" i="7"/>
  <c r="G304" i="7"/>
  <c r="G303" i="6"/>
  <c r="L301" i="7"/>
  <c r="K300" i="6"/>
  <c r="G310" i="7"/>
  <c r="G309" i="6"/>
  <c r="L307" i="7"/>
  <c r="K306" i="6"/>
  <c r="K304" i="4"/>
  <c r="H306" i="7"/>
  <c r="H305" i="6"/>
  <c r="BE285" i="8"/>
  <c r="I305" i="7"/>
  <c r="AL281" i="8"/>
  <c r="AB299" i="4" s="1"/>
  <c r="J301" i="7"/>
  <c r="J300" i="6"/>
  <c r="G294" i="7"/>
  <c r="G293" i="6"/>
  <c r="L291" i="7"/>
  <c r="K290" i="6"/>
  <c r="K288" i="4"/>
  <c r="H290" i="7"/>
  <c r="H289" i="6"/>
  <c r="BE269" i="8"/>
  <c r="I289" i="7"/>
  <c r="AL265" i="8"/>
  <c r="AB283" i="4" s="1"/>
  <c r="J285" i="7"/>
  <c r="J284" i="6"/>
  <c r="N278" i="5"/>
  <c r="K280" i="7"/>
  <c r="M280" i="7"/>
  <c r="G278" i="7"/>
  <c r="G277" i="6"/>
  <c r="L275" i="7"/>
  <c r="K274" i="6"/>
  <c r="K272" i="4"/>
  <c r="H274" i="7"/>
  <c r="H273" i="6"/>
  <c r="BE253" i="8"/>
  <c r="I273" i="7"/>
  <c r="M267" i="5"/>
  <c r="J269" i="7"/>
  <c r="J268" i="6"/>
  <c r="K264" i="7"/>
  <c r="M264" i="7"/>
  <c r="G262" i="7"/>
  <c r="G261" i="6"/>
  <c r="L259" i="7"/>
  <c r="K258" i="6"/>
  <c r="K256" i="4"/>
  <c r="H258" i="7"/>
  <c r="H257" i="6"/>
  <c r="BE237" i="8"/>
  <c r="I257" i="7"/>
  <c r="AL233" i="8"/>
  <c r="AB251" i="4" s="1"/>
  <c r="J253" i="7"/>
  <c r="J252" i="6"/>
  <c r="K248" i="7"/>
  <c r="M248" i="7"/>
  <c r="G246" i="7"/>
  <c r="G245" i="6"/>
  <c r="L243" i="7"/>
  <c r="K242" i="6"/>
  <c r="K240" i="4"/>
  <c r="H242" i="7"/>
  <c r="H241" i="6"/>
  <c r="H239" i="5"/>
  <c r="I241" i="7"/>
  <c r="AL217" i="8"/>
  <c r="AB235" i="4" s="1"/>
  <c r="J237" i="7"/>
  <c r="J236" i="6"/>
  <c r="K232" i="7"/>
  <c r="M232" i="7"/>
  <c r="G230" i="7"/>
  <c r="G229" i="6"/>
  <c r="L227" i="7"/>
  <c r="K226" i="6"/>
  <c r="H226" i="7"/>
  <c r="H225" i="6"/>
  <c r="H223" i="5"/>
  <c r="I225" i="7"/>
  <c r="AL201" i="8"/>
  <c r="AB219" i="4" s="1"/>
  <c r="J221" i="7"/>
  <c r="J220" i="6"/>
  <c r="K216" i="7"/>
  <c r="M216" i="7"/>
  <c r="G214" i="7"/>
  <c r="G213" i="6"/>
  <c r="L211" i="7"/>
  <c r="K210" i="6"/>
  <c r="H210" i="7"/>
  <c r="H209" i="6"/>
  <c r="H207" i="5"/>
  <c r="I209" i="7"/>
  <c r="AL185" i="8"/>
  <c r="AB203" i="4" s="1"/>
  <c r="J205" i="7"/>
  <c r="J204" i="6"/>
  <c r="M200" i="7"/>
  <c r="K200" i="7"/>
  <c r="G198" i="7"/>
  <c r="G197" i="6"/>
  <c r="L195" i="7"/>
  <c r="K194" i="6"/>
  <c r="K192" i="4"/>
  <c r="H194" i="7"/>
  <c r="H193" i="6"/>
  <c r="H191" i="5"/>
  <c r="I193" i="7"/>
  <c r="AA169" i="8"/>
  <c r="R187" i="5" s="1"/>
  <c r="J189" i="7"/>
  <c r="J188" i="6"/>
  <c r="M184" i="7"/>
  <c r="K184" i="7"/>
  <c r="G182" i="7"/>
  <c r="G181" i="6"/>
  <c r="L179" i="7"/>
  <c r="K178" i="6"/>
  <c r="H178" i="7"/>
  <c r="H177" i="6"/>
  <c r="H175" i="5"/>
  <c r="I177" i="7"/>
  <c r="M171" i="5"/>
  <c r="J173" i="7"/>
  <c r="J172" i="6"/>
  <c r="M168" i="7"/>
  <c r="K168" i="7"/>
  <c r="G166" i="7"/>
  <c r="G165" i="6"/>
  <c r="L163" i="7"/>
  <c r="K162" i="6"/>
  <c r="H162" i="7"/>
  <c r="H161" i="6"/>
  <c r="H159" i="5"/>
  <c r="I161" i="7"/>
  <c r="AL137" i="8"/>
  <c r="AB155" i="4" s="1"/>
  <c r="J157" i="7"/>
  <c r="J156" i="6"/>
  <c r="M152" i="7"/>
  <c r="K152" i="7"/>
  <c r="G150" i="7"/>
  <c r="G149" i="6"/>
  <c r="L147" i="7"/>
  <c r="K146" i="6"/>
  <c r="H146" i="7"/>
  <c r="H145" i="6"/>
  <c r="H143" i="5"/>
  <c r="I145" i="7"/>
  <c r="AL121" i="8"/>
  <c r="AB139" i="4" s="1"/>
  <c r="J141" i="7"/>
  <c r="J140" i="6"/>
  <c r="K136" i="7"/>
  <c r="M136" i="7"/>
  <c r="G134" i="7"/>
  <c r="G133" i="6"/>
  <c r="L131" i="7"/>
  <c r="K130" i="6"/>
  <c r="K128" i="4"/>
  <c r="H130" i="7"/>
  <c r="H129" i="6"/>
  <c r="H127" i="5"/>
  <c r="I129" i="7"/>
  <c r="AL105" i="8"/>
  <c r="AB123" i="4" s="1"/>
  <c r="J125" i="7"/>
  <c r="J124" i="6"/>
  <c r="K120" i="7"/>
  <c r="M120" i="7"/>
  <c r="G118" i="7"/>
  <c r="G117" i="6"/>
  <c r="L115" i="7"/>
  <c r="K114" i="6"/>
  <c r="H114" i="7"/>
  <c r="H113" i="6"/>
  <c r="H111" i="5"/>
  <c r="I113" i="7"/>
  <c r="AL89" i="8"/>
  <c r="AB107" i="4" s="1"/>
  <c r="J109" i="7"/>
  <c r="J108" i="6"/>
  <c r="K104" i="7"/>
  <c r="M104" i="7"/>
  <c r="G102" i="7"/>
  <c r="G101" i="6"/>
  <c r="L99" i="7"/>
  <c r="K98" i="6"/>
  <c r="H98" i="7"/>
  <c r="H97" i="6"/>
  <c r="AL73" i="8"/>
  <c r="AB91" i="4" s="1"/>
  <c r="J93" i="7"/>
  <c r="J92" i="6"/>
  <c r="K88" i="7"/>
  <c r="M88" i="7"/>
  <c r="G86" i="7"/>
  <c r="G85" i="6"/>
  <c r="L83" i="7"/>
  <c r="K82" i="6"/>
  <c r="H82" i="7"/>
  <c r="H81" i="6"/>
  <c r="H79" i="5"/>
  <c r="I81" i="7"/>
  <c r="AL57" i="8"/>
  <c r="AB75" i="4" s="1"/>
  <c r="J77" i="7"/>
  <c r="J76" i="6"/>
  <c r="K72" i="7"/>
  <c r="M72" i="7"/>
  <c r="G70" i="7"/>
  <c r="G69" i="6"/>
  <c r="L67" i="7"/>
  <c r="K66" i="6"/>
  <c r="H66" i="7"/>
  <c r="H65" i="6"/>
  <c r="H63" i="5"/>
  <c r="I65" i="7"/>
  <c r="AL41" i="8"/>
  <c r="AB59" i="4" s="1"/>
  <c r="J61" i="7"/>
  <c r="J60" i="6"/>
  <c r="K56" i="7"/>
  <c r="M56" i="7"/>
  <c r="G54" i="7"/>
  <c r="G53" i="6"/>
  <c r="L51" i="7"/>
  <c r="K50" i="6"/>
  <c r="H50" i="7"/>
  <c r="H49" i="6"/>
  <c r="H47" i="5"/>
  <c r="I49" i="7"/>
  <c r="AL25" i="8"/>
  <c r="AB43" i="4" s="1"/>
  <c r="J45" i="7"/>
  <c r="J44" i="6"/>
  <c r="K40" i="7"/>
  <c r="M40" i="7"/>
  <c r="Z18" i="8"/>
  <c r="G38" i="7"/>
  <c r="G37" i="6"/>
  <c r="L35" i="7"/>
  <c r="K34" i="6"/>
  <c r="H34" i="7"/>
  <c r="H33" i="6"/>
  <c r="H31" i="5"/>
  <c r="I33" i="7"/>
  <c r="J29" i="7"/>
  <c r="J28" i="6"/>
  <c r="K24" i="7"/>
  <c r="M24" i="7"/>
  <c r="Z20" i="5"/>
  <c r="S305" i="6"/>
  <c r="Z304" i="5"/>
  <c r="Y304" i="5"/>
  <c r="S289" i="6"/>
  <c r="Z288" i="5"/>
  <c r="Y288" i="5"/>
  <c r="S273" i="6"/>
  <c r="Z272" i="5"/>
  <c r="Y272" i="5"/>
  <c r="S257" i="6"/>
  <c r="Z256" i="5"/>
  <c r="Y256" i="5"/>
  <c r="S241" i="6"/>
  <c r="Z240" i="5"/>
  <c r="Y240" i="5"/>
  <c r="S225" i="6"/>
  <c r="Z224" i="5"/>
  <c r="Y224" i="5"/>
  <c r="S210" i="6"/>
  <c r="Y209" i="5"/>
  <c r="Z209" i="5"/>
  <c r="S194" i="6"/>
  <c r="Y193" i="5"/>
  <c r="Z193" i="5"/>
  <c r="S178" i="6"/>
  <c r="Y177" i="5"/>
  <c r="Z177" i="5"/>
  <c r="S162" i="6"/>
  <c r="Y161" i="5"/>
  <c r="Z161" i="5"/>
  <c r="S146" i="6"/>
  <c r="Y145" i="5"/>
  <c r="Z145" i="5"/>
  <c r="S130" i="6"/>
  <c r="Y129" i="5"/>
  <c r="Z129" i="5"/>
  <c r="S114" i="6"/>
  <c r="Y113" i="5"/>
  <c r="Z113" i="5"/>
  <c r="S98" i="6"/>
  <c r="Y97" i="5"/>
  <c r="Z97" i="5"/>
  <c r="S82" i="6"/>
  <c r="Y81" i="5"/>
  <c r="Z81" i="5"/>
  <c r="S67" i="6"/>
  <c r="Z66" i="5"/>
  <c r="Y66" i="5"/>
  <c r="S51" i="6"/>
  <c r="Z50" i="5"/>
  <c r="Y50" i="5"/>
  <c r="Z34" i="5"/>
  <c r="G305" i="7"/>
  <c r="G304" i="6"/>
  <c r="L302" i="7"/>
  <c r="K301" i="6"/>
  <c r="K299" i="4"/>
  <c r="H301" i="7"/>
  <c r="H300" i="6"/>
  <c r="BE280" i="8"/>
  <c r="I300" i="7"/>
  <c r="AL276" i="8"/>
  <c r="AB294" i="4" s="1"/>
  <c r="J296" i="7"/>
  <c r="J295" i="6"/>
  <c r="N289" i="5"/>
  <c r="K291" i="7"/>
  <c r="M291" i="7"/>
  <c r="G289" i="7"/>
  <c r="G288" i="6"/>
  <c r="L286" i="7"/>
  <c r="K285" i="6"/>
  <c r="H285" i="7"/>
  <c r="H284" i="6"/>
  <c r="I284" i="7"/>
  <c r="AL260" i="8"/>
  <c r="AB278" i="4" s="1"/>
  <c r="J280" i="7"/>
  <c r="J279" i="6"/>
  <c r="M275" i="7"/>
  <c r="K275" i="7"/>
  <c r="G273" i="7"/>
  <c r="G272" i="6"/>
  <c r="L270" i="7"/>
  <c r="K269" i="6"/>
  <c r="H269" i="7"/>
  <c r="H268" i="6"/>
  <c r="I268" i="7"/>
  <c r="AL244" i="8"/>
  <c r="AB262" i="4" s="1"/>
  <c r="J264" i="7"/>
  <c r="J263" i="6"/>
  <c r="M259" i="7"/>
  <c r="K259" i="7"/>
  <c r="G257" i="7"/>
  <c r="G256" i="6"/>
  <c r="L254" i="7"/>
  <c r="K253" i="6"/>
  <c r="H253" i="7"/>
  <c r="H252" i="6"/>
  <c r="H250" i="5"/>
  <c r="I252" i="7"/>
  <c r="AL228" i="8"/>
  <c r="AB246" i="4" s="1"/>
  <c r="J248" i="7"/>
  <c r="J247" i="6"/>
  <c r="M243" i="7"/>
  <c r="K243" i="7"/>
  <c r="G241" i="7"/>
  <c r="G240" i="6"/>
  <c r="L238" i="7"/>
  <c r="K237" i="6"/>
  <c r="H237" i="7"/>
  <c r="H236" i="6"/>
  <c r="H234" i="5"/>
  <c r="I236" i="7"/>
  <c r="AL212" i="8"/>
  <c r="AB230" i="4" s="1"/>
  <c r="J232" i="7"/>
  <c r="J231" i="6"/>
  <c r="K227" i="7"/>
  <c r="M227" i="7"/>
  <c r="G225" i="7"/>
  <c r="G224" i="6"/>
  <c r="L222" i="7"/>
  <c r="K221" i="6"/>
  <c r="H221" i="7"/>
  <c r="H220" i="6"/>
  <c r="H218" i="5"/>
  <c r="I220" i="7"/>
  <c r="AL196" i="8"/>
  <c r="AB214" i="4" s="1"/>
  <c r="J216" i="7"/>
  <c r="J215" i="6"/>
  <c r="M211" i="7"/>
  <c r="K211" i="7"/>
  <c r="G209" i="7"/>
  <c r="G208" i="6"/>
  <c r="L206" i="7"/>
  <c r="K205" i="6"/>
  <c r="H205" i="7"/>
  <c r="H204" i="6"/>
  <c r="H202" i="5"/>
  <c r="I204" i="7"/>
  <c r="AL180" i="8"/>
  <c r="AB198" i="4" s="1"/>
  <c r="J200" i="7"/>
  <c r="J199" i="6"/>
  <c r="M195" i="7"/>
  <c r="K195" i="7"/>
  <c r="G193" i="7"/>
  <c r="G192" i="6"/>
  <c r="L190" i="7"/>
  <c r="K189" i="6"/>
  <c r="H189" i="7"/>
  <c r="H188" i="6"/>
  <c r="H186" i="5"/>
  <c r="I188" i="7"/>
  <c r="AL164" i="8"/>
  <c r="AB182" i="4" s="1"/>
  <c r="J184" i="7"/>
  <c r="J183" i="6"/>
  <c r="M179" i="7"/>
  <c r="K179" i="7"/>
  <c r="G177" i="7"/>
  <c r="G176" i="6"/>
  <c r="L174" i="7"/>
  <c r="K173" i="6"/>
  <c r="H173" i="7"/>
  <c r="H172" i="6"/>
  <c r="H170" i="5"/>
  <c r="I172" i="7"/>
  <c r="AL148" i="8"/>
  <c r="AB166" i="4" s="1"/>
  <c r="J168" i="7"/>
  <c r="J167" i="6"/>
  <c r="M163" i="7"/>
  <c r="K163" i="7"/>
  <c r="G161" i="7"/>
  <c r="G160" i="6"/>
  <c r="L158" i="7"/>
  <c r="K157" i="6"/>
  <c r="H157" i="7"/>
  <c r="H156" i="6"/>
  <c r="H154" i="5"/>
  <c r="I156" i="7"/>
  <c r="AA132" i="8"/>
  <c r="R150" i="5" s="1"/>
  <c r="J152" i="7"/>
  <c r="J151" i="6"/>
  <c r="M147" i="7"/>
  <c r="K147" i="7"/>
  <c r="G145" i="7"/>
  <c r="G144" i="6"/>
  <c r="L142" i="7"/>
  <c r="K141" i="6"/>
  <c r="K139" i="4"/>
  <c r="H141" i="7"/>
  <c r="H140" i="6"/>
  <c r="H138" i="5"/>
  <c r="I140" i="7"/>
  <c r="M134" i="5"/>
  <c r="J136" i="7"/>
  <c r="J135" i="6"/>
  <c r="M131" i="7"/>
  <c r="K131" i="7"/>
  <c r="G129" i="7"/>
  <c r="G128" i="6"/>
  <c r="L126" i="7"/>
  <c r="K125" i="6"/>
  <c r="H125" i="7"/>
  <c r="H124" i="6"/>
  <c r="H122" i="5"/>
  <c r="I124" i="7"/>
  <c r="AL100" i="8"/>
  <c r="AB118" i="4" s="1"/>
  <c r="J120" i="7"/>
  <c r="J119" i="6"/>
  <c r="M115" i="7"/>
  <c r="K115" i="7"/>
  <c r="G113" i="7"/>
  <c r="G112" i="6"/>
  <c r="L110" i="7"/>
  <c r="K109" i="6"/>
  <c r="H109" i="7"/>
  <c r="H108" i="6"/>
  <c r="H106" i="5"/>
  <c r="I108" i="7"/>
  <c r="AL84" i="8"/>
  <c r="AB102" i="4" s="1"/>
  <c r="J104" i="7"/>
  <c r="J103" i="6"/>
  <c r="K99" i="7"/>
  <c r="M99" i="7"/>
  <c r="G97" i="7"/>
  <c r="G96" i="6"/>
  <c r="L94" i="7"/>
  <c r="K93" i="6"/>
  <c r="H93" i="7"/>
  <c r="H92" i="6"/>
  <c r="H90" i="5"/>
  <c r="I92" i="7"/>
  <c r="AL68" i="8"/>
  <c r="AB86" i="4" s="1"/>
  <c r="J88" i="7"/>
  <c r="J87" i="6"/>
  <c r="M83" i="7"/>
  <c r="K83" i="7"/>
  <c r="G81" i="7"/>
  <c r="G80" i="6"/>
  <c r="L78" i="7"/>
  <c r="K77" i="6"/>
  <c r="H77" i="7"/>
  <c r="H76" i="6"/>
  <c r="H74" i="5"/>
  <c r="I76" i="7"/>
  <c r="AL52" i="8"/>
  <c r="AB70" i="4" s="1"/>
  <c r="J72" i="7"/>
  <c r="J71" i="6"/>
  <c r="K67" i="7"/>
  <c r="M67" i="7"/>
  <c r="G65" i="7"/>
  <c r="G64" i="6"/>
  <c r="L62" i="7"/>
  <c r="K61" i="6"/>
  <c r="H61" i="7"/>
  <c r="H60" i="6"/>
  <c r="H58" i="5"/>
  <c r="I60" i="7"/>
  <c r="AL36" i="8"/>
  <c r="AB54" i="4" s="1"/>
  <c r="J56" i="7"/>
  <c r="J55" i="6"/>
  <c r="M51" i="7"/>
  <c r="K51" i="7"/>
  <c r="G49" i="7"/>
  <c r="G48" i="6"/>
  <c r="L46" i="7"/>
  <c r="K45" i="6"/>
  <c r="H45" i="7"/>
  <c r="H44" i="6"/>
  <c r="H42" i="5"/>
  <c r="I44" i="7"/>
  <c r="J40" i="7"/>
  <c r="J39" i="6"/>
  <c r="M35" i="7"/>
  <c r="K35" i="7"/>
  <c r="G33" i="7"/>
  <c r="G32" i="6"/>
  <c r="L30" i="7"/>
  <c r="K29" i="6"/>
  <c r="H29" i="7"/>
  <c r="H28" i="6"/>
  <c r="H26" i="5"/>
  <c r="I28" i="7"/>
  <c r="J24" i="7"/>
  <c r="J23" i="6"/>
  <c r="S304" i="6"/>
  <c r="Z303" i="5"/>
  <c r="Y303" i="5"/>
  <c r="S288" i="6"/>
  <c r="Z287" i="5"/>
  <c r="Y287" i="5"/>
  <c r="S272" i="6"/>
  <c r="Z271" i="5"/>
  <c r="Y271" i="5"/>
  <c r="S256" i="6"/>
  <c r="Z255" i="5"/>
  <c r="Y255" i="5"/>
  <c r="S240" i="6"/>
  <c r="Z239" i="5"/>
  <c r="Y239" i="5"/>
  <c r="S224" i="6"/>
  <c r="Z223" i="5"/>
  <c r="Y223" i="5"/>
  <c r="S209" i="6"/>
  <c r="Z208" i="5"/>
  <c r="Y208" i="5"/>
  <c r="S193" i="6"/>
  <c r="Z192" i="5"/>
  <c r="Y192" i="5"/>
  <c r="S177" i="6"/>
  <c r="Z176" i="5"/>
  <c r="Y176" i="5"/>
  <c r="S161" i="6"/>
  <c r="Z160" i="5"/>
  <c r="Y160" i="5"/>
  <c r="S145" i="6"/>
  <c r="Z144" i="5"/>
  <c r="Y144" i="5"/>
  <c r="S129" i="6"/>
  <c r="Z128" i="5"/>
  <c r="Y128" i="5"/>
  <c r="S113" i="6"/>
  <c r="Z112" i="5"/>
  <c r="Y112" i="5"/>
  <c r="S97" i="6"/>
  <c r="Z96" i="5"/>
  <c r="Y96" i="5"/>
  <c r="S81" i="6"/>
  <c r="Z80" i="5"/>
  <c r="Y80" i="5"/>
  <c r="S66" i="6"/>
  <c r="Y65" i="5"/>
  <c r="Z65" i="5"/>
  <c r="S50" i="6"/>
  <c r="Y49" i="5"/>
  <c r="Z49" i="5"/>
  <c r="Z33" i="5"/>
  <c r="L294" i="7"/>
  <c r="K293" i="6"/>
  <c r="L289" i="7"/>
  <c r="K288" i="6"/>
  <c r="K262" i="7"/>
  <c r="M262" i="7"/>
  <c r="K254" i="4"/>
  <c r="H256" i="7"/>
  <c r="H255" i="6"/>
  <c r="K238" i="4"/>
  <c r="H240" i="7"/>
  <c r="H239" i="6"/>
  <c r="H224" i="7"/>
  <c r="H223" i="6"/>
  <c r="AL199" i="8"/>
  <c r="AB217" i="4" s="1"/>
  <c r="J219" i="7"/>
  <c r="J218" i="6"/>
  <c r="K206" i="4"/>
  <c r="H208" i="7"/>
  <c r="H207" i="6"/>
  <c r="M182" i="7"/>
  <c r="K182" i="7"/>
  <c r="M166" i="7"/>
  <c r="K166" i="7"/>
  <c r="H160" i="7"/>
  <c r="H159" i="6"/>
  <c r="G303" i="7"/>
  <c r="G302" i="6"/>
  <c r="K297" i="4"/>
  <c r="H299" i="7"/>
  <c r="H298" i="6"/>
  <c r="BE278" i="8"/>
  <c r="I298" i="7"/>
  <c r="AL274" i="8"/>
  <c r="AB292" i="4" s="1"/>
  <c r="J294" i="7"/>
  <c r="J293" i="6"/>
  <c r="K289" i="7"/>
  <c r="M289" i="7"/>
  <c r="G287" i="7"/>
  <c r="G286" i="6"/>
  <c r="L284" i="7"/>
  <c r="K283" i="6"/>
  <c r="I282" i="7"/>
  <c r="AL258" i="8"/>
  <c r="AB276" i="4" s="1"/>
  <c r="J278" i="7"/>
  <c r="J277" i="6"/>
  <c r="K273" i="7"/>
  <c r="M273" i="7"/>
  <c r="AL291" i="8"/>
  <c r="AB309" i="4" s="1"/>
  <c r="J311" i="7"/>
  <c r="J310" i="6"/>
  <c r="K298" i="4"/>
  <c r="H300" i="7"/>
  <c r="H299" i="6"/>
  <c r="BE279" i="8"/>
  <c r="I299" i="7"/>
  <c r="K312" i="7"/>
  <c r="M312" i="7"/>
  <c r="K296" i="7"/>
  <c r="M296" i="7"/>
  <c r="AA292" i="8"/>
  <c r="R310" i="5" s="1"/>
  <c r="J312" i="7"/>
  <c r="J311" i="6"/>
  <c r="K307" i="7"/>
  <c r="M307" i="7"/>
  <c r="L313" i="7"/>
  <c r="K312" i="6"/>
  <c r="H312" i="7"/>
  <c r="H311" i="6"/>
  <c r="I311" i="7"/>
  <c r="AL287" i="8"/>
  <c r="AB305" i="4" s="1"/>
  <c r="J307" i="7"/>
  <c r="J306" i="6"/>
  <c r="K302" i="7"/>
  <c r="M302" i="7"/>
  <c r="G300" i="7"/>
  <c r="G299" i="6"/>
  <c r="L297" i="7"/>
  <c r="K296" i="6"/>
  <c r="H296" i="7"/>
  <c r="H295" i="6"/>
  <c r="AL271" i="8"/>
  <c r="AB289" i="4" s="1"/>
  <c r="J291" i="7"/>
  <c r="J290" i="6"/>
  <c r="K286" i="7"/>
  <c r="M286" i="7"/>
  <c r="G284" i="7"/>
  <c r="G283" i="6"/>
  <c r="AN261" i="8" a="1"/>
  <c r="AN261" i="8" s="1"/>
  <c r="L281" i="7"/>
  <c r="K280" i="6"/>
  <c r="H280" i="7"/>
  <c r="H279" i="6"/>
  <c r="AL255" i="8"/>
  <c r="AB273" i="4" s="1"/>
  <c r="J275" i="7"/>
  <c r="J274" i="6"/>
  <c r="K270" i="7"/>
  <c r="M270" i="7"/>
  <c r="G268" i="7"/>
  <c r="G267" i="6"/>
  <c r="L265" i="7"/>
  <c r="K264" i="6"/>
  <c r="H264" i="7"/>
  <c r="H263" i="6"/>
  <c r="H261" i="5"/>
  <c r="I263" i="7"/>
  <c r="AL239" i="8"/>
  <c r="AB257" i="4" s="1"/>
  <c r="J259" i="7"/>
  <c r="J258" i="6"/>
  <c r="K254" i="7"/>
  <c r="M254" i="7"/>
  <c r="G252" i="7"/>
  <c r="G251" i="6"/>
  <c r="L249" i="7"/>
  <c r="K248" i="6"/>
  <c r="H248" i="7"/>
  <c r="H247" i="6"/>
  <c r="H245" i="5"/>
  <c r="I247" i="7"/>
  <c r="AL223" i="8"/>
  <c r="AB241" i="4" s="1"/>
  <c r="J243" i="7"/>
  <c r="J242" i="6"/>
  <c r="K238" i="7"/>
  <c r="M238" i="7"/>
  <c r="G236" i="7"/>
  <c r="G235" i="6"/>
  <c r="L233" i="7"/>
  <c r="K232" i="6"/>
  <c r="H232" i="7"/>
  <c r="H231" i="6"/>
  <c r="H229" i="5"/>
  <c r="I231" i="7"/>
  <c r="AL207" i="8"/>
  <c r="AB225" i="4" s="1"/>
  <c r="J227" i="7"/>
  <c r="J226" i="6"/>
  <c r="K222" i="7"/>
  <c r="M222" i="7"/>
  <c r="G220" i="7"/>
  <c r="G219" i="6"/>
  <c r="L217" i="7"/>
  <c r="K216" i="6"/>
  <c r="H216" i="7"/>
  <c r="H215" i="6"/>
  <c r="H213" i="5"/>
  <c r="I215" i="7"/>
  <c r="AL191" i="8"/>
  <c r="AB209" i="4" s="1"/>
  <c r="J211" i="7"/>
  <c r="J210" i="6"/>
  <c r="K206" i="7"/>
  <c r="M206" i="7"/>
  <c r="G204" i="7"/>
  <c r="G203" i="6"/>
  <c r="L201" i="7"/>
  <c r="K200" i="6"/>
  <c r="H200" i="7"/>
  <c r="H199" i="6"/>
  <c r="H197" i="5"/>
  <c r="I199" i="7"/>
  <c r="AL175" i="8"/>
  <c r="AB193" i="4" s="1"/>
  <c r="J195" i="7"/>
  <c r="J194" i="6"/>
  <c r="K190" i="7"/>
  <c r="M190" i="7"/>
  <c r="G188" i="7"/>
  <c r="G187" i="6"/>
  <c r="L185" i="7"/>
  <c r="K184" i="6"/>
  <c r="H184" i="7"/>
  <c r="H183" i="6"/>
  <c r="H181" i="5"/>
  <c r="I183" i="7"/>
  <c r="AL159" i="8"/>
  <c r="AB177" i="4" s="1"/>
  <c r="J179" i="7"/>
  <c r="J178" i="6"/>
  <c r="K174" i="7"/>
  <c r="M174" i="7"/>
  <c r="G172" i="7"/>
  <c r="G171" i="6"/>
  <c r="L169" i="7"/>
  <c r="K168" i="6"/>
  <c r="H168" i="7"/>
  <c r="H167" i="6"/>
  <c r="H165" i="5"/>
  <c r="I167" i="7"/>
  <c r="AL143" i="8"/>
  <c r="AB161" i="4" s="1"/>
  <c r="J163" i="7"/>
  <c r="J162" i="6"/>
  <c r="K158" i="7"/>
  <c r="M158" i="7"/>
  <c r="G156" i="7"/>
  <c r="G155" i="6"/>
  <c r="L153" i="7"/>
  <c r="K152" i="6"/>
  <c r="H152" i="7"/>
  <c r="H151" i="6"/>
  <c r="H149" i="5"/>
  <c r="I151" i="7"/>
  <c r="AL127" i="8"/>
  <c r="AB145" i="4" s="1"/>
  <c r="J147" i="7"/>
  <c r="J146" i="6"/>
  <c r="K142" i="7"/>
  <c r="M142" i="7"/>
  <c r="G140" i="7"/>
  <c r="G139" i="6"/>
  <c r="L137" i="7"/>
  <c r="K136" i="6"/>
  <c r="H136" i="7"/>
  <c r="H135" i="6"/>
  <c r="H133" i="5"/>
  <c r="I135" i="7"/>
  <c r="AL111" i="8"/>
  <c r="AB129" i="4" s="1"/>
  <c r="J131" i="7"/>
  <c r="J130" i="6"/>
  <c r="K126" i="7"/>
  <c r="M126" i="7"/>
  <c r="G124" i="7"/>
  <c r="G123" i="6"/>
  <c r="L121" i="7"/>
  <c r="K120" i="6"/>
  <c r="H120" i="7"/>
  <c r="H119" i="6"/>
  <c r="H117" i="5"/>
  <c r="I119" i="7"/>
  <c r="AL95" i="8"/>
  <c r="AB113" i="4" s="1"/>
  <c r="J115" i="7"/>
  <c r="J114" i="6"/>
  <c r="K110" i="7"/>
  <c r="M110" i="7"/>
  <c r="G108" i="7"/>
  <c r="G107" i="6"/>
  <c r="L105" i="7"/>
  <c r="K104" i="6"/>
  <c r="H104" i="7"/>
  <c r="H103" i="6"/>
  <c r="H101" i="5"/>
  <c r="I103" i="7"/>
  <c r="AL79" i="8"/>
  <c r="AB97" i="4" s="1"/>
  <c r="J99" i="7"/>
  <c r="J98" i="6"/>
  <c r="K94" i="7"/>
  <c r="M94" i="7"/>
  <c r="G92" i="7"/>
  <c r="G91" i="6"/>
  <c r="L89" i="7"/>
  <c r="K88" i="6"/>
  <c r="H88" i="7"/>
  <c r="H87" i="6"/>
  <c r="H85" i="5"/>
  <c r="I87" i="7"/>
  <c r="AL63" i="8"/>
  <c r="AB81" i="4" s="1"/>
  <c r="J83" i="7"/>
  <c r="J82" i="6"/>
  <c r="K78" i="7"/>
  <c r="M78" i="7"/>
  <c r="G76" i="7"/>
  <c r="G75" i="6"/>
  <c r="L73" i="7"/>
  <c r="K72" i="6"/>
  <c r="H72" i="7"/>
  <c r="H71" i="6"/>
  <c r="H69" i="5"/>
  <c r="I71" i="7"/>
  <c r="AL47" i="8"/>
  <c r="AB65" i="4" s="1"/>
  <c r="J67" i="7"/>
  <c r="J66" i="6"/>
  <c r="K62" i="7"/>
  <c r="M62" i="7"/>
  <c r="G60" i="7"/>
  <c r="G59" i="6"/>
  <c r="L57" i="7"/>
  <c r="K56" i="6"/>
  <c r="H56" i="7"/>
  <c r="H55" i="6"/>
  <c r="H53" i="5"/>
  <c r="I55" i="7"/>
  <c r="AL31" i="8"/>
  <c r="AB49" i="4" s="1"/>
  <c r="J51" i="7"/>
  <c r="J50" i="6"/>
  <c r="K46" i="7"/>
  <c r="M46" i="7"/>
  <c r="G44" i="7"/>
  <c r="G43" i="6"/>
  <c r="L41" i="7"/>
  <c r="K40" i="6"/>
  <c r="H40" i="7"/>
  <c r="H39" i="6"/>
  <c r="H37" i="5"/>
  <c r="I39" i="7"/>
  <c r="J35" i="7"/>
  <c r="J34" i="6"/>
  <c r="K30" i="7"/>
  <c r="M30" i="7"/>
  <c r="G28" i="7"/>
  <c r="G27" i="6"/>
  <c r="L25" i="7"/>
  <c r="K24" i="6"/>
  <c r="H24" i="7"/>
  <c r="H23" i="6"/>
  <c r="H21" i="5"/>
  <c r="I23" i="7"/>
  <c r="S303" i="6"/>
  <c r="Y302" i="5"/>
  <c r="Z302" i="5"/>
  <c r="S287" i="6"/>
  <c r="Z286" i="5"/>
  <c r="Y286" i="5"/>
  <c r="S271" i="6"/>
  <c r="Z270" i="5"/>
  <c r="Y270" i="5"/>
  <c r="S255" i="6"/>
  <c r="Z254" i="5"/>
  <c r="Y254" i="5"/>
  <c r="S239" i="6"/>
  <c r="Y238" i="5"/>
  <c r="Z238" i="5"/>
  <c r="S223" i="6"/>
  <c r="Z222" i="5"/>
  <c r="Y222" i="5"/>
  <c r="S208" i="6"/>
  <c r="Z207" i="5"/>
  <c r="Y207" i="5"/>
  <c r="S192" i="6"/>
  <c r="Z191" i="5"/>
  <c r="Y191" i="5"/>
  <c r="S176" i="6"/>
  <c r="Z175" i="5"/>
  <c r="Y175" i="5"/>
  <c r="S160" i="6"/>
  <c r="Z159" i="5"/>
  <c r="Y159" i="5"/>
  <c r="S144" i="6"/>
  <c r="Z143" i="5"/>
  <c r="Y143" i="5"/>
  <c r="S128" i="6"/>
  <c r="Z127" i="5"/>
  <c r="Y127" i="5"/>
  <c r="S112" i="6"/>
  <c r="Z111" i="5"/>
  <c r="Y111" i="5"/>
  <c r="S96" i="6"/>
  <c r="Z95" i="5"/>
  <c r="Y95" i="5"/>
  <c r="S80" i="6"/>
  <c r="Z79" i="5"/>
  <c r="Y79" i="5"/>
  <c r="S65" i="6"/>
  <c r="Z64" i="5"/>
  <c r="Y64" i="5"/>
  <c r="S49" i="6"/>
  <c r="Z48" i="5"/>
  <c r="Y48" i="5"/>
  <c r="Z32" i="5"/>
  <c r="K302" i="4"/>
  <c r="H304" i="7"/>
  <c r="H303" i="6"/>
  <c r="G247" i="7"/>
  <c r="G246" i="6"/>
  <c r="L244" i="7"/>
  <c r="K243" i="6"/>
  <c r="H243" i="7"/>
  <c r="H242" i="6"/>
  <c r="H240" i="5"/>
  <c r="I242" i="7"/>
  <c r="AL218" i="8"/>
  <c r="AB236" i="4" s="1"/>
  <c r="J238" i="7"/>
  <c r="J237" i="6"/>
  <c r="K233" i="7"/>
  <c r="M233" i="7"/>
  <c r="G231" i="7"/>
  <c r="G230" i="6"/>
  <c r="L228" i="7"/>
  <c r="K227" i="6"/>
  <c r="H227" i="7"/>
  <c r="H226" i="6"/>
  <c r="H224" i="5"/>
  <c r="I226" i="7"/>
  <c r="AL202" i="8"/>
  <c r="AB220" i="4" s="1"/>
  <c r="J222" i="7"/>
  <c r="J221" i="6"/>
  <c r="M217" i="7"/>
  <c r="K217" i="7"/>
  <c r="G215" i="7"/>
  <c r="G214" i="6"/>
  <c r="AN192" i="8" a="1"/>
  <c r="AN192" i="8" s="1"/>
  <c r="L212" i="7"/>
  <c r="K211" i="6"/>
  <c r="H211" i="7"/>
  <c r="H210" i="6"/>
  <c r="H208" i="5"/>
  <c r="I210" i="7"/>
  <c r="AL186" i="8"/>
  <c r="AB204" i="4" s="1"/>
  <c r="J206" i="7"/>
  <c r="J205" i="6"/>
  <c r="K201" i="7"/>
  <c r="M201" i="7"/>
  <c r="G199" i="7"/>
  <c r="G198" i="6"/>
  <c r="L196" i="7"/>
  <c r="K195" i="6"/>
  <c r="H195" i="7"/>
  <c r="H194" i="6"/>
  <c r="H192" i="5"/>
  <c r="I194" i="7"/>
  <c r="AL170" i="8"/>
  <c r="AB188" i="4" s="1"/>
  <c r="J190" i="7"/>
  <c r="J189" i="6"/>
  <c r="K185" i="7"/>
  <c r="M185" i="7"/>
  <c r="G183" i="7"/>
  <c r="G182" i="6"/>
  <c r="L180" i="7"/>
  <c r="K179" i="6"/>
  <c r="H179" i="7"/>
  <c r="H178" i="6"/>
  <c r="H176" i="5"/>
  <c r="I178" i="7"/>
  <c r="AL154" i="8"/>
  <c r="AB172" i="4" s="1"/>
  <c r="J174" i="7"/>
  <c r="J173" i="6"/>
  <c r="K169" i="7"/>
  <c r="M169" i="7"/>
  <c r="G167" i="7"/>
  <c r="G166" i="6"/>
  <c r="L164" i="7"/>
  <c r="K163" i="6"/>
  <c r="H163" i="7"/>
  <c r="H162" i="6"/>
  <c r="H160" i="5"/>
  <c r="I162" i="7"/>
  <c r="AL138" i="8"/>
  <c r="AB156" i="4" s="1"/>
  <c r="J158" i="7"/>
  <c r="J157" i="6"/>
  <c r="K153" i="7"/>
  <c r="M153" i="7"/>
  <c r="G151" i="7"/>
  <c r="G150" i="6"/>
  <c r="L148" i="7"/>
  <c r="K147" i="6"/>
  <c r="H147" i="7"/>
  <c r="H146" i="6"/>
  <c r="H144" i="5"/>
  <c r="I146" i="7"/>
  <c r="AL122" i="8"/>
  <c r="AB140" i="4" s="1"/>
  <c r="J142" i="7"/>
  <c r="J141" i="6"/>
  <c r="K137" i="7"/>
  <c r="M137" i="7"/>
  <c r="G135" i="7"/>
  <c r="G134" i="6"/>
  <c r="L132" i="7"/>
  <c r="K131" i="6"/>
  <c r="H131" i="7"/>
  <c r="H130" i="6"/>
  <c r="H128" i="5"/>
  <c r="I130" i="7"/>
  <c r="AL106" i="8"/>
  <c r="AB124" i="4" s="1"/>
  <c r="J126" i="7"/>
  <c r="J125" i="6"/>
  <c r="K121" i="7"/>
  <c r="M121" i="7"/>
  <c r="G119" i="7"/>
  <c r="G118" i="6"/>
  <c r="L116" i="7"/>
  <c r="K115" i="6"/>
  <c r="H115" i="7"/>
  <c r="H114" i="6"/>
  <c r="H112" i="5"/>
  <c r="I114" i="7"/>
  <c r="AL90" i="8"/>
  <c r="AB108" i="4" s="1"/>
  <c r="J110" i="7"/>
  <c r="J109" i="6"/>
  <c r="K105" i="7"/>
  <c r="M105" i="7"/>
  <c r="G103" i="7"/>
  <c r="G102" i="6"/>
  <c r="L100" i="7"/>
  <c r="K99" i="6"/>
  <c r="H99" i="7"/>
  <c r="H98" i="6"/>
  <c r="H96" i="5"/>
  <c r="I98" i="7"/>
  <c r="AL74" i="8"/>
  <c r="AB92" i="4" s="1"/>
  <c r="J94" i="7"/>
  <c r="J93" i="6"/>
  <c r="K89" i="7"/>
  <c r="M89" i="7"/>
  <c r="G87" i="7"/>
  <c r="G86" i="6"/>
  <c r="L84" i="7"/>
  <c r="K83" i="6"/>
  <c r="H83" i="7"/>
  <c r="H82" i="6"/>
  <c r="H80" i="5"/>
  <c r="I82" i="7"/>
  <c r="AL58" i="8"/>
  <c r="AB76" i="4" s="1"/>
  <c r="J78" i="7"/>
  <c r="J77" i="6"/>
  <c r="K73" i="7"/>
  <c r="M73" i="7"/>
  <c r="G71" i="7"/>
  <c r="G70" i="6"/>
  <c r="L68" i="7"/>
  <c r="K67" i="6"/>
  <c r="H67" i="7"/>
  <c r="H66" i="6"/>
  <c r="H64" i="5"/>
  <c r="I66" i="7"/>
  <c r="AL42" i="8"/>
  <c r="AB60" i="4" s="1"/>
  <c r="J62" i="7"/>
  <c r="J61" i="6"/>
  <c r="K57" i="7"/>
  <c r="M57" i="7"/>
  <c r="G55" i="7"/>
  <c r="G54" i="6"/>
  <c r="L52" i="7"/>
  <c r="K51" i="6"/>
  <c r="H51" i="7"/>
  <c r="H50" i="6"/>
  <c r="H48" i="5"/>
  <c r="I50" i="7"/>
  <c r="AL26" i="8"/>
  <c r="AB44" i="4" s="1"/>
  <c r="J46" i="7"/>
  <c r="J45" i="6"/>
  <c r="K41" i="7"/>
  <c r="M41" i="7"/>
  <c r="G39" i="7"/>
  <c r="G38" i="6"/>
  <c r="L36" i="7"/>
  <c r="K35" i="6"/>
  <c r="H35" i="7"/>
  <c r="H34" i="6"/>
  <c r="H32" i="5"/>
  <c r="I34" i="7"/>
  <c r="J30" i="7"/>
  <c r="J29" i="6"/>
  <c r="K25" i="7"/>
  <c r="M25" i="7"/>
  <c r="G23" i="7"/>
  <c r="G22" i="6"/>
  <c r="S302" i="6"/>
  <c r="Y301" i="5"/>
  <c r="Z301" i="5"/>
  <c r="S286" i="6"/>
  <c r="Z285" i="5"/>
  <c r="Y285" i="5"/>
  <c r="S270" i="6"/>
  <c r="Z269" i="5"/>
  <c r="Y269" i="5"/>
  <c r="S254" i="6"/>
  <c r="Z253" i="5"/>
  <c r="Y253" i="5"/>
  <c r="S238" i="6"/>
  <c r="Y237" i="5"/>
  <c r="Z237" i="5"/>
  <c r="S222" i="6"/>
  <c r="Z221" i="5"/>
  <c r="Y221" i="5"/>
  <c r="S207" i="6"/>
  <c r="Z206" i="5"/>
  <c r="Y206" i="5"/>
  <c r="S191" i="6"/>
  <c r="Z190" i="5"/>
  <c r="Y190" i="5"/>
  <c r="S175" i="6"/>
  <c r="Y174" i="5"/>
  <c r="Z174" i="5"/>
  <c r="S159" i="6"/>
  <c r="Z158" i="5"/>
  <c r="Y158" i="5"/>
  <c r="S143" i="6"/>
  <c r="Z142" i="5"/>
  <c r="Y142" i="5"/>
  <c r="S127" i="6"/>
  <c r="Z126" i="5"/>
  <c r="Y126" i="5"/>
  <c r="S111" i="6"/>
  <c r="Y110" i="5"/>
  <c r="Z110" i="5"/>
  <c r="S95" i="6"/>
  <c r="Z94" i="5"/>
  <c r="Y94" i="5"/>
  <c r="S79" i="6"/>
  <c r="Z78" i="5"/>
  <c r="Y78" i="5"/>
  <c r="S64" i="6"/>
  <c r="Z63" i="5"/>
  <c r="Y63" i="5"/>
  <c r="S48" i="6"/>
  <c r="Z47" i="5"/>
  <c r="Y47" i="5"/>
  <c r="Z31" i="5"/>
  <c r="K307" i="4"/>
  <c r="H309" i="7"/>
  <c r="H308" i="6"/>
  <c r="G297" i="7"/>
  <c r="G296" i="6"/>
  <c r="BE283" i="8"/>
  <c r="I303" i="7"/>
  <c r="G292" i="7"/>
  <c r="G291" i="6"/>
  <c r="K270" i="4"/>
  <c r="H272" i="7"/>
  <c r="H271" i="6"/>
  <c r="G212" i="7"/>
  <c r="G211" i="6"/>
  <c r="AL183" i="8"/>
  <c r="AB201" i="4" s="1"/>
  <c r="J203" i="7"/>
  <c r="J202" i="6"/>
  <c r="L193" i="7"/>
  <c r="K192" i="6"/>
  <c r="AL290" i="8"/>
  <c r="AB308" i="4" s="1"/>
  <c r="J310" i="7"/>
  <c r="J309" i="6"/>
  <c r="K313" i="7"/>
  <c r="M313" i="7"/>
  <c r="K297" i="7"/>
  <c r="M297" i="7"/>
  <c r="K281" i="7"/>
  <c r="M281" i="7"/>
  <c r="G279" i="7"/>
  <c r="G278" i="6"/>
  <c r="L276" i="7"/>
  <c r="K275" i="6"/>
  <c r="H275" i="7"/>
  <c r="H274" i="6"/>
  <c r="AL250" i="8"/>
  <c r="AB268" i="4" s="1"/>
  <c r="J270" i="7"/>
  <c r="J269" i="6"/>
  <c r="K265" i="7"/>
  <c r="M265" i="7"/>
  <c r="G263" i="7"/>
  <c r="G262" i="6"/>
  <c r="L260" i="7"/>
  <c r="K259" i="6"/>
  <c r="H259" i="7"/>
  <c r="H258" i="6"/>
  <c r="AL234" i="8"/>
  <c r="AB252" i="4" s="1"/>
  <c r="J254" i="7"/>
  <c r="J253" i="6"/>
  <c r="K249" i="7"/>
  <c r="M249" i="7"/>
  <c r="AL293" i="8"/>
  <c r="AB311" i="4" s="1"/>
  <c r="J313" i="7"/>
  <c r="J312" i="6"/>
  <c r="K308" i="7"/>
  <c r="M308" i="7"/>
  <c r="G306" i="7"/>
  <c r="G305" i="6"/>
  <c r="AN283" i="8" a="1"/>
  <c r="AN283" i="8" s="1"/>
  <c r="L303" i="7"/>
  <c r="K302" i="6"/>
  <c r="H302" i="7"/>
  <c r="H301" i="6"/>
  <c r="I301" i="7"/>
  <c r="AL277" i="8"/>
  <c r="AB295" i="4" s="1"/>
  <c r="J297" i="7"/>
  <c r="J296" i="6"/>
  <c r="K292" i="7"/>
  <c r="M292" i="7"/>
  <c r="G290" i="7"/>
  <c r="G289" i="6"/>
  <c r="L287" i="7"/>
  <c r="K286" i="6"/>
  <c r="H286" i="7"/>
  <c r="H285" i="6"/>
  <c r="I285" i="7"/>
  <c r="AL261" i="8"/>
  <c r="AB279" i="4" s="1"/>
  <c r="J281" i="7"/>
  <c r="J280" i="6"/>
  <c r="K276" i="7"/>
  <c r="M276" i="7"/>
  <c r="G274" i="7"/>
  <c r="G273" i="6"/>
  <c r="L271" i="7"/>
  <c r="K270" i="6"/>
  <c r="H270" i="7"/>
  <c r="H269" i="6"/>
  <c r="I269" i="7"/>
  <c r="AL245" i="8"/>
  <c r="AB263" i="4" s="1"/>
  <c r="J265" i="7"/>
  <c r="J264" i="6"/>
  <c r="K260" i="7"/>
  <c r="M260" i="7"/>
  <c r="G258" i="7"/>
  <c r="G257" i="6"/>
  <c r="L255" i="7"/>
  <c r="K254" i="6"/>
  <c r="H254" i="7"/>
  <c r="H253" i="6"/>
  <c r="H251" i="5"/>
  <c r="I253" i="7"/>
  <c r="AL229" i="8"/>
  <c r="AB247" i="4" s="1"/>
  <c r="J249" i="7"/>
  <c r="J248" i="6"/>
  <c r="K244" i="7"/>
  <c r="M244" i="7"/>
  <c r="G242" i="7"/>
  <c r="G241" i="6"/>
  <c r="L239" i="7"/>
  <c r="K238" i="6"/>
  <c r="H238" i="7"/>
  <c r="H237" i="6"/>
  <c r="H235" i="5"/>
  <c r="I237" i="7"/>
  <c r="AL213" i="8"/>
  <c r="AB231" i="4" s="1"/>
  <c r="J233" i="7"/>
  <c r="J232" i="6"/>
  <c r="K228" i="7"/>
  <c r="M228" i="7"/>
  <c r="G226" i="7"/>
  <c r="G225" i="6"/>
  <c r="L223" i="7"/>
  <c r="K222" i="6"/>
  <c r="H222" i="7"/>
  <c r="H221" i="6"/>
  <c r="H219" i="5"/>
  <c r="I221" i="7"/>
  <c r="AL197" i="8"/>
  <c r="AB215" i="4" s="1"/>
  <c r="J217" i="7"/>
  <c r="J216" i="6"/>
  <c r="K212" i="7"/>
  <c r="M212" i="7"/>
  <c r="G210" i="7"/>
  <c r="G209" i="6"/>
  <c r="L207" i="7"/>
  <c r="K206" i="6"/>
  <c r="H206" i="7"/>
  <c r="H205" i="6"/>
  <c r="H203" i="5"/>
  <c r="I205" i="7"/>
  <c r="AL181" i="8"/>
  <c r="AB199" i="4" s="1"/>
  <c r="J201" i="7"/>
  <c r="J200" i="6"/>
  <c r="K196" i="7"/>
  <c r="M196" i="7"/>
  <c r="G194" i="7"/>
  <c r="G193" i="6"/>
  <c r="L191" i="7"/>
  <c r="K190" i="6"/>
  <c r="H190" i="7"/>
  <c r="H189" i="6"/>
  <c r="H187" i="5"/>
  <c r="I189" i="7"/>
  <c r="AL165" i="8"/>
  <c r="AB183" i="4" s="1"/>
  <c r="J185" i="7"/>
  <c r="J184" i="6"/>
  <c r="K180" i="7"/>
  <c r="M180" i="7"/>
  <c r="G178" i="7"/>
  <c r="G177" i="6"/>
  <c r="AO155" i="8" a="1"/>
  <c r="AO155" i="8" s="1"/>
  <c r="L175" i="7"/>
  <c r="K174" i="6"/>
  <c r="H174" i="7"/>
  <c r="H173" i="6"/>
  <c r="H171" i="5"/>
  <c r="I173" i="7"/>
  <c r="AL149" i="8"/>
  <c r="AB167" i="4" s="1"/>
  <c r="J169" i="7"/>
  <c r="J168" i="6"/>
  <c r="K164" i="7"/>
  <c r="M164" i="7"/>
  <c r="G162" i="7"/>
  <c r="G161" i="6"/>
  <c r="L159" i="7"/>
  <c r="K158" i="6"/>
  <c r="H158" i="7"/>
  <c r="H157" i="6"/>
  <c r="H155" i="5"/>
  <c r="I157" i="7"/>
  <c r="M151" i="5"/>
  <c r="J153" i="7"/>
  <c r="J152" i="6"/>
  <c r="K148" i="7"/>
  <c r="M148" i="7"/>
  <c r="G146" i="7"/>
  <c r="G145" i="6"/>
  <c r="L143" i="7"/>
  <c r="K142" i="6"/>
  <c r="K140" i="4"/>
  <c r="H142" i="7"/>
  <c r="H141" i="6"/>
  <c r="H139" i="5"/>
  <c r="I141" i="7"/>
  <c r="AL117" i="8"/>
  <c r="AB135" i="4" s="1"/>
  <c r="J137" i="7"/>
  <c r="J136" i="6"/>
  <c r="K132" i="7"/>
  <c r="M132" i="7"/>
  <c r="G130" i="7"/>
  <c r="G129" i="6"/>
  <c r="L127" i="7"/>
  <c r="K126" i="6"/>
  <c r="H126" i="7"/>
  <c r="H125" i="6"/>
  <c r="H123" i="5"/>
  <c r="I125" i="7"/>
  <c r="AL101" i="8"/>
  <c r="AB119" i="4" s="1"/>
  <c r="J121" i="7"/>
  <c r="J120" i="6"/>
  <c r="K116" i="7"/>
  <c r="M116" i="7"/>
  <c r="G114" i="7"/>
  <c r="G113" i="6"/>
  <c r="L111" i="7"/>
  <c r="K110" i="6"/>
  <c r="H110" i="7"/>
  <c r="H109" i="6"/>
  <c r="H107" i="5"/>
  <c r="I109" i="7"/>
  <c r="AL85" i="8"/>
  <c r="AB103" i="4" s="1"/>
  <c r="J105" i="7"/>
  <c r="J104" i="6"/>
  <c r="K100" i="7"/>
  <c r="M100" i="7"/>
  <c r="G98" i="7"/>
  <c r="G97" i="6"/>
  <c r="L95" i="7"/>
  <c r="K94" i="6"/>
  <c r="H94" i="7"/>
  <c r="H93" i="6"/>
  <c r="H91" i="5"/>
  <c r="I93" i="7"/>
  <c r="AL69" i="8"/>
  <c r="AB87" i="4" s="1"/>
  <c r="J89" i="7"/>
  <c r="J88" i="6"/>
  <c r="K84" i="7"/>
  <c r="M84" i="7"/>
  <c r="G82" i="7"/>
  <c r="G81" i="6"/>
  <c r="AN59" i="8" a="1"/>
  <c r="AN59" i="8" s="1"/>
  <c r="L79" i="7"/>
  <c r="K78" i="6"/>
  <c r="H78" i="7"/>
  <c r="H77" i="6"/>
  <c r="H75" i="5"/>
  <c r="I77" i="7"/>
  <c r="AL53" i="8"/>
  <c r="AB71" i="4" s="1"/>
  <c r="J73" i="7"/>
  <c r="J72" i="6"/>
  <c r="K68" i="7"/>
  <c r="M68" i="7"/>
  <c r="G66" i="7"/>
  <c r="G65" i="6"/>
  <c r="L63" i="7"/>
  <c r="K62" i="6"/>
  <c r="H62" i="7"/>
  <c r="H61" i="6"/>
  <c r="H59" i="5"/>
  <c r="I61" i="7"/>
  <c r="AL37" i="8"/>
  <c r="AB55" i="4" s="1"/>
  <c r="J57" i="7"/>
  <c r="J56" i="6"/>
  <c r="K52" i="7"/>
  <c r="M52" i="7"/>
  <c r="G50" i="7"/>
  <c r="G49" i="6"/>
  <c r="L47" i="7"/>
  <c r="K46" i="6"/>
  <c r="H46" i="7"/>
  <c r="H45" i="6"/>
  <c r="H43" i="5"/>
  <c r="I45" i="7"/>
  <c r="AL21" i="8"/>
  <c r="AB39" i="4" s="1"/>
  <c r="J41" i="7"/>
  <c r="J40" i="6"/>
  <c r="K36" i="7"/>
  <c r="M36" i="7"/>
  <c r="G34" i="7"/>
  <c r="G33" i="6"/>
  <c r="L31" i="7"/>
  <c r="K30" i="6"/>
  <c r="H30" i="7"/>
  <c r="H29" i="6"/>
  <c r="H27" i="5"/>
  <c r="I29" i="7"/>
  <c r="J25" i="7"/>
  <c r="J24" i="6"/>
  <c r="S301" i="6"/>
  <c r="Y300" i="5"/>
  <c r="Z300" i="5"/>
  <c r="S285" i="6"/>
  <c r="Z284" i="5"/>
  <c r="Y284" i="5"/>
  <c r="S269" i="6"/>
  <c r="Z268" i="5"/>
  <c r="Y268" i="5"/>
  <c r="S253" i="6"/>
  <c r="Z252" i="5"/>
  <c r="Y252" i="5"/>
  <c r="S237" i="6"/>
  <c r="Y236" i="5"/>
  <c r="Z236" i="5"/>
  <c r="S221" i="6"/>
  <c r="Z220" i="5"/>
  <c r="Y220" i="5"/>
  <c r="S206" i="6"/>
  <c r="Z205" i="5"/>
  <c r="Y205" i="5"/>
  <c r="S190" i="6"/>
  <c r="Z189" i="5"/>
  <c r="Y189" i="5"/>
  <c r="S174" i="6"/>
  <c r="Y173" i="5"/>
  <c r="Z173" i="5"/>
  <c r="S158" i="6"/>
  <c r="Z157" i="5"/>
  <c r="Y157" i="5"/>
  <c r="S142" i="6"/>
  <c r="Z141" i="5"/>
  <c r="Y141" i="5"/>
  <c r="S126" i="6"/>
  <c r="Z125" i="5"/>
  <c r="Y125" i="5"/>
  <c r="S110" i="6"/>
  <c r="Y109" i="5"/>
  <c r="Z109" i="5"/>
  <c r="S94" i="6"/>
  <c r="Z93" i="5"/>
  <c r="Y93" i="5"/>
  <c r="S78" i="6"/>
  <c r="Z77" i="5"/>
  <c r="Y77" i="5"/>
  <c r="S63" i="6"/>
  <c r="Z62" i="5"/>
  <c r="Y62" i="5"/>
  <c r="S47" i="6"/>
  <c r="Y46" i="5"/>
  <c r="Z46" i="5"/>
  <c r="Z30" i="5"/>
  <c r="L257" i="7"/>
  <c r="K256" i="6"/>
  <c r="AA231" i="8"/>
  <c r="R249" i="5" s="1"/>
  <c r="J251" i="7"/>
  <c r="J250" i="6"/>
  <c r="L241" i="7"/>
  <c r="K240" i="6"/>
  <c r="AL215" i="8"/>
  <c r="AB233" i="4" s="1"/>
  <c r="J235" i="7"/>
  <c r="J234" i="6"/>
  <c r="L225" i="7"/>
  <c r="K224" i="6"/>
  <c r="G196" i="7"/>
  <c r="G195" i="6"/>
  <c r="G180" i="7"/>
  <c r="G179" i="6"/>
  <c r="L161" i="7"/>
  <c r="K160" i="6"/>
  <c r="H157" i="5"/>
  <c r="I159" i="7"/>
  <c r="M150" i="7"/>
  <c r="K150" i="7"/>
  <c r="K126" i="4"/>
  <c r="H128" i="7"/>
  <c r="H127" i="6"/>
  <c r="K305" i="7"/>
  <c r="M305" i="7"/>
  <c r="G311" i="7"/>
  <c r="G310" i="6"/>
  <c r="L308" i="7"/>
  <c r="K307" i="6"/>
  <c r="K303" i="7"/>
  <c r="M303" i="7"/>
  <c r="AL272" i="8"/>
  <c r="AB290" i="4" s="1"/>
  <c r="J292" i="7"/>
  <c r="J291" i="6"/>
  <c r="K287" i="7"/>
  <c r="M287" i="7"/>
  <c r="L282" i="7"/>
  <c r="K281" i="6"/>
  <c r="K279" i="4"/>
  <c r="H281" i="7"/>
  <c r="H280" i="6"/>
  <c r="BE260" i="8"/>
  <c r="I280" i="7"/>
  <c r="M274" i="5"/>
  <c r="J276" i="7"/>
  <c r="J275" i="6"/>
  <c r="K271" i="7"/>
  <c r="M271" i="7"/>
  <c r="G269" i="7"/>
  <c r="G268" i="6"/>
  <c r="L266" i="7"/>
  <c r="K265" i="6"/>
  <c r="K263" i="4"/>
  <c r="H265" i="7"/>
  <c r="H264" i="6"/>
  <c r="BE244" i="8"/>
  <c r="I264" i="7"/>
  <c r="M258" i="5"/>
  <c r="J260" i="7"/>
  <c r="J259" i="6"/>
  <c r="N253" i="5"/>
  <c r="K255" i="7"/>
  <c r="M255" i="7"/>
  <c r="G253" i="7"/>
  <c r="G252" i="6"/>
  <c r="L250" i="7"/>
  <c r="K249" i="6"/>
  <c r="K247" i="4"/>
  <c r="H249" i="7"/>
  <c r="H248" i="6"/>
  <c r="BE228" i="8"/>
  <c r="I248" i="7"/>
  <c r="M242" i="5"/>
  <c r="J244" i="7"/>
  <c r="J243" i="6"/>
  <c r="K239" i="7"/>
  <c r="M239" i="7"/>
  <c r="G237" i="7"/>
  <c r="G236" i="6"/>
  <c r="L234" i="7"/>
  <c r="K233" i="6"/>
  <c r="K231" i="4"/>
  <c r="H233" i="7"/>
  <c r="H232" i="6"/>
  <c r="H230" i="5"/>
  <c r="I232" i="7"/>
  <c r="AL208" i="8"/>
  <c r="AB226" i="4" s="1"/>
  <c r="J228" i="7"/>
  <c r="J227" i="6"/>
  <c r="N221" i="5"/>
  <c r="K223" i="7"/>
  <c r="M223" i="7"/>
  <c r="G221" i="7"/>
  <c r="G220" i="6"/>
  <c r="AO198" i="8" a="1"/>
  <c r="AO198" i="8" s="1"/>
  <c r="L218" i="7"/>
  <c r="K217" i="6"/>
  <c r="H217" i="7"/>
  <c r="H216" i="6"/>
  <c r="H214" i="5"/>
  <c r="I216" i="7"/>
  <c r="AL192" i="8"/>
  <c r="AB210" i="4" s="1"/>
  <c r="J212" i="7"/>
  <c r="J211" i="6"/>
  <c r="M207" i="7"/>
  <c r="K207" i="7"/>
  <c r="G205" i="7"/>
  <c r="G204" i="6"/>
  <c r="L202" i="7"/>
  <c r="K201" i="6"/>
  <c r="H201" i="7"/>
  <c r="H200" i="6"/>
  <c r="H198" i="5"/>
  <c r="I200" i="7"/>
  <c r="AL176" i="8"/>
  <c r="AB194" i="4" s="1"/>
  <c r="J196" i="7"/>
  <c r="J195" i="6"/>
  <c r="N189" i="5"/>
  <c r="M191" i="7"/>
  <c r="K191" i="7"/>
  <c r="G189" i="7"/>
  <c r="G188" i="6"/>
  <c r="L186" i="7"/>
  <c r="K185" i="6"/>
  <c r="H185" i="7"/>
  <c r="H184" i="6"/>
  <c r="H182" i="5"/>
  <c r="I184" i="7"/>
  <c r="M178" i="5"/>
  <c r="J180" i="7"/>
  <c r="J179" i="6"/>
  <c r="K175" i="7"/>
  <c r="M175" i="7"/>
  <c r="G173" i="7"/>
  <c r="G172" i="6"/>
  <c r="L170" i="7"/>
  <c r="K169" i="6"/>
  <c r="K167" i="4"/>
  <c r="H169" i="7"/>
  <c r="H168" i="6"/>
  <c r="H166" i="5"/>
  <c r="I168" i="7"/>
  <c r="AL144" i="8"/>
  <c r="AB162" i="4" s="1"/>
  <c r="J164" i="7"/>
  <c r="J163" i="6"/>
  <c r="K159" i="7"/>
  <c r="M159" i="7"/>
  <c r="G157" i="7"/>
  <c r="G156" i="6"/>
  <c r="L154" i="7"/>
  <c r="K153" i="6"/>
  <c r="H153" i="7"/>
  <c r="H152" i="6"/>
  <c r="H150" i="5"/>
  <c r="I152" i="7"/>
  <c r="AL128" i="8"/>
  <c r="AB146" i="4" s="1"/>
  <c r="J148" i="7"/>
  <c r="J147" i="6"/>
  <c r="K143" i="7"/>
  <c r="M143" i="7"/>
  <c r="G141" i="7"/>
  <c r="G140" i="6"/>
  <c r="L138" i="7"/>
  <c r="K137" i="6"/>
  <c r="H137" i="7"/>
  <c r="H136" i="6"/>
  <c r="H134" i="5"/>
  <c r="I136" i="7"/>
  <c r="M130" i="5"/>
  <c r="J132" i="7"/>
  <c r="J131" i="6"/>
  <c r="K127" i="7"/>
  <c r="M127" i="7"/>
  <c r="G125" i="7"/>
  <c r="G124" i="6"/>
  <c r="L122" i="7"/>
  <c r="K121" i="6"/>
  <c r="H121" i="7"/>
  <c r="H120" i="6"/>
  <c r="H118" i="5"/>
  <c r="I120" i="7"/>
  <c r="AL96" i="8"/>
  <c r="AB114" i="4" s="1"/>
  <c r="J116" i="7"/>
  <c r="J115" i="6"/>
  <c r="K111" i="7"/>
  <c r="M111" i="7"/>
  <c r="G109" i="7"/>
  <c r="G108" i="6"/>
  <c r="L106" i="7"/>
  <c r="K105" i="6"/>
  <c r="H105" i="7"/>
  <c r="H104" i="6"/>
  <c r="H102" i="5"/>
  <c r="I104" i="7"/>
  <c r="AL80" i="8"/>
  <c r="AB98" i="4" s="1"/>
  <c r="J100" i="7"/>
  <c r="J99" i="6"/>
  <c r="K95" i="7"/>
  <c r="M95" i="7"/>
  <c r="G93" i="7"/>
  <c r="G92" i="6"/>
  <c r="L90" i="7"/>
  <c r="K89" i="6"/>
  <c r="H89" i="7"/>
  <c r="H88" i="6"/>
  <c r="H86" i="5"/>
  <c r="I88" i="7"/>
  <c r="AL64" i="8"/>
  <c r="AB82" i="4" s="1"/>
  <c r="J84" i="7"/>
  <c r="J83" i="6"/>
  <c r="K79" i="7"/>
  <c r="M79" i="7"/>
  <c r="G77" i="7"/>
  <c r="G76" i="6"/>
  <c r="L74" i="7"/>
  <c r="K73" i="6"/>
  <c r="H73" i="7"/>
  <c r="H72" i="6"/>
  <c r="H70" i="5"/>
  <c r="I72" i="7"/>
  <c r="AL48" i="8"/>
  <c r="AB66" i="4" s="1"/>
  <c r="J68" i="7"/>
  <c r="J67" i="6"/>
  <c r="K63" i="7"/>
  <c r="M63" i="7"/>
  <c r="G61" i="7"/>
  <c r="G60" i="6"/>
  <c r="L58" i="7"/>
  <c r="K57" i="6"/>
  <c r="H57" i="7"/>
  <c r="H56" i="6"/>
  <c r="H54" i="5"/>
  <c r="I56" i="7"/>
  <c r="AL32" i="8"/>
  <c r="AB50" i="4" s="1"/>
  <c r="J52" i="7"/>
  <c r="J51" i="6"/>
  <c r="K47" i="7"/>
  <c r="M47" i="7"/>
  <c r="G45" i="7"/>
  <c r="G44" i="6"/>
  <c r="L42" i="7"/>
  <c r="K41" i="6"/>
  <c r="H41" i="7"/>
  <c r="H40" i="6"/>
  <c r="H38" i="5"/>
  <c r="I40" i="7"/>
  <c r="J36" i="7"/>
  <c r="J35" i="6"/>
  <c r="K31" i="7"/>
  <c r="M31" i="7"/>
  <c r="G29" i="7"/>
  <c r="G28" i="6"/>
  <c r="L26" i="7"/>
  <c r="K25" i="6"/>
  <c r="H25" i="7"/>
  <c r="H24" i="6"/>
  <c r="H22" i="5"/>
  <c r="I24" i="7"/>
  <c r="S300" i="6"/>
  <c r="Z299" i="5"/>
  <c r="Y299" i="5"/>
  <c r="S284" i="6"/>
  <c r="Z283" i="5"/>
  <c r="Y283" i="5"/>
  <c r="S268" i="6"/>
  <c r="Z267" i="5"/>
  <c r="Y267" i="5"/>
  <c r="S252" i="6"/>
  <c r="Z251" i="5"/>
  <c r="Y251" i="5"/>
  <c r="S236" i="6"/>
  <c r="Z235" i="5"/>
  <c r="Y235" i="5"/>
  <c r="S205" i="6"/>
  <c r="Z204" i="5"/>
  <c r="Y204" i="5"/>
  <c r="S189" i="6"/>
  <c r="Z188" i="5"/>
  <c r="Y188" i="5"/>
  <c r="S173" i="6"/>
  <c r="Y172" i="5"/>
  <c r="Z172" i="5"/>
  <c r="S157" i="6"/>
  <c r="Z156" i="5"/>
  <c r="Y156" i="5"/>
  <c r="S141" i="6"/>
  <c r="Z140" i="5"/>
  <c r="Y140" i="5"/>
  <c r="S125" i="6"/>
  <c r="Z124" i="5"/>
  <c r="Y124" i="5"/>
  <c r="S109" i="6"/>
  <c r="Y108" i="5"/>
  <c r="Z108" i="5"/>
  <c r="S93" i="6"/>
  <c r="Z92" i="5"/>
  <c r="Y92" i="5"/>
  <c r="S62" i="6"/>
  <c r="Z61" i="5"/>
  <c r="Y61" i="5"/>
  <c r="S46" i="6"/>
  <c r="Y45" i="5"/>
  <c r="Z45" i="5"/>
  <c r="Z29" i="5"/>
  <c r="N292" i="5"/>
  <c r="K294" i="7"/>
  <c r="M294" i="7"/>
  <c r="H205" i="5"/>
  <c r="I207" i="7"/>
  <c r="H307" i="7"/>
  <c r="H306" i="6"/>
  <c r="AL282" i="8"/>
  <c r="AB300" i="4" s="1"/>
  <c r="J302" i="7"/>
  <c r="J301" i="6"/>
  <c r="L292" i="7"/>
  <c r="K291" i="6"/>
  <c r="H313" i="7"/>
  <c r="H312" i="6"/>
  <c r="G312" i="7"/>
  <c r="G311" i="6"/>
  <c r="L309" i="7"/>
  <c r="K308" i="6"/>
  <c r="K306" i="4"/>
  <c r="H308" i="7"/>
  <c r="H307" i="6"/>
  <c r="BE287" i="8"/>
  <c r="I307" i="7"/>
  <c r="M301" i="5"/>
  <c r="J303" i="7"/>
  <c r="J302" i="6"/>
  <c r="N296" i="5"/>
  <c r="K298" i="7"/>
  <c r="M298" i="7"/>
  <c r="G296" i="7"/>
  <c r="G295" i="6"/>
  <c r="L293" i="7"/>
  <c r="K292" i="6"/>
  <c r="K290" i="4"/>
  <c r="H292" i="7"/>
  <c r="H291" i="6"/>
  <c r="BE271" i="8"/>
  <c r="I291" i="7"/>
  <c r="M285" i="5"/>
  <c r="J287" i="7"/>
  <c r="J286" i="6"/>
  <c r="K282" i="7"/>
  <c r="M282" i="7"/>
  <c r="G280" i="7"/>
  <c r="G279" i="6"/>
  <c r="L277" i="7"/>
  <c r="K276" i="6"/>
  <c r="K274" i="4"/>
  <c r="H276" i="7"/>
  <c r="H275" i="6"/>
  <c r="BE255" i="8"/>
  <c r="I275" i="7"/>
  <c r="AL251" i="8"/>
  <c r="AB269" i="4" s="1"/>
  <c r="J271" i="7"/>
  <c r="J270" i="6"/>
  <c r="N264" i="5"/>
  <c r="K266" i="7"/>
  <c r="M266" i="7"/>
  <c r="G264" i="7"/>
  <c r="G263" i="6"/>
  <c r="L261" i="7"/>
  <c r="K260" i="6"/>
  <c r="K258" i="4"/>
  <c r="H260" i="7"/>
  <c r="H259" i="6"/>
  <c r="H257" i="5"/>
  <c r="I259" i="7"/>
  <c r="AA235" i="8"/>
  <c r="R253" i="5" s="1"/>
  <c r="J255" i="7"/>
  <c r="J254" i="6"/>
  <c r="N248" i="5"/>
  <c r="K250" i="7"/>
  <c r="M250" i="7"/>
  <c r="G248" i="7"/>
  <c r="G247" i="6"/>
  <c r="L245" i="7"/>
  <c r="K244" i="6"/>
  <c r="K242" i="4"/>
  <c r="H244" i="7"/>
  <c r="H243" i="6"/>
  <c r="H241" i="5"/>
  <c r="I243" i="7"/>
  <c r="AL219" i="8"/>
  <c r="AB237" i="4" s="1"/>
  <c r="J239" i="7"/>
  <c r="J238" i="6"/>
  <c r="M234" i="7"/>
  <c r="K234" i="7"/>
  <c r="G232" i="7"/>
  <c r="G231" i="6"/>
  <c r="L229" i="7"/>
  <c r="K228" i="6"/>
  <c r="H228" i="7"/>
  <c r="H227" i="6"/>
  <c r="H225" i="5"/>
  <c r="I227" i="7"/>
  <c r="AL203" i="8"/>
  <c r="AB221" i="4" s="1"/>
  <c r="J223" i="7"/>
  <c r="J222" i="6"/>
  <c r="K218" i="7"/>
  <c r="M218" i="7"/>
  <c r="G216" i="7"/>
  <c r="G215" i="6"/>
  <c r="L213" i="7"/>
  <c r="K212" i="6"/>
  <c r="H212" i="7"/>
  <c r="H211" i="6"/>
  <c r="H209" i="5"/>
  <c r="I211" i="7"/>
  <c r="AL187" i="8"/>
  <c r="AB205" i="4" s="1"/>
  <c r="J207" i="7"/>
  <c r="J206" i="6"/>
  <c r="N200" i="5"/>
  <c r="K202" i="7"/>
  <c r="M202" i="7"/>
  <c r="G200" i="7"/>
  <c r="G199" i="6"/>
  <c r="AN177" i="8" a="1"/>
  <c r="AN177" i="8" s="1"/>
  <c r="L197" i="7"/>
  <c r="K196" i="6"/>
  <c r="K194" i="4"/>
  <c r="H196" i="7"/>
  <c r="H195" i="6"/>
  <c r="H193" i="5"/>
  <c r="I195" i="7"/>
  <c r="AA171" i="8"/>
  <c r="R189" i="5" s="1"/>
  <c r="J191" i="7"/>
  <c r="J190" i="6"/>
  <c r="K186" i="7"/>
  <c r="M186" i="7"/>
  <c r="G184" i="7"/>
  <c r="G183" i="6"/>
  <c r="L181" i="7"/>
  <c r="K180" i="6"/>
  <c r="H180" i="7"/>
  <c r="H179" i="6"/>
  <c r="H177" i="5"/>
  <c r="I179" i="7"/>
  <c r="AL155" i="8"/>
  <c r="AB173" i="4" s="1"/>
  <c r="J175" i="7"/>
  <c r="J174" i="6"/>
  <c r="K170" i="7"/>
  <c r="M170" i="7"/>
  <c r="G168" i="7"/>
  <c r="G167" i="6"/>
  <c r="L165" i="7"/>
  <c r="K164" i="6"/>
  <c r="H164" i="7"/>
  <c r="H163" i="6"/>
  <c r="H161" i="5"/>
  <c r="I163" i="7"/>
  <c r="AL139" i="8"/>
  <c r="AB157" i="4" s="1"/>
  <c r="J159" i="7"/>
  <c r="J158" i="6"/>
  <c r="K154" i="7"/>
  <c r="M154" i="7"/>
  <c r="G152" i="7"/>
  <c r="G151" i="6"/>
  <c r="L149" i="7"/>
  <c r="K148" i="6"/>
  <c r="H148" i="7"/>
  <c r="H147" i="6"/>
  <c r="H145" i="5"/>
  <c r="I147" i="7"/>
  <c r="AL123" i="8"/>
  <c r="AB141" i="4" s="1"/>
  <c r="J143" i="7"/>
  <c r="J142" i="6"/>
  <c r="N136" i="5"/>
  <c r="K138" i="7"/>
  <c r="M138" i="7"/>
  <c r="G136" i="7"/>
  <c r="G135" i="6"/>
  <c r="L133" i="7"/>
  <c r="K132" i="6"/>
  <c r="K130" i="4"/>
  <c r="H132" i="7"/>
  <c r="H131" i="6"/>
  <c r="H129" i="5"/>
  <c r="I131" i="7"/>
  <c r="AL107" i="8"/>
  <c r="AB125" i="4" s="1"/>
  <c r="J127" i="7"/>
  <c r="J126" i="6"/>
  <c r="K122" i="7"/>
  <c r="M122" i="7"/>
  <c r="G120" i="7"/>
  <c r="G119" i="6"/>
  <c r="L117" i="7"/>
  <c r="K116" i="6"/>
  <c r="H116" i="7"/>
  <c r="H115" i="6"/>
  <c r="H113" i="5"/>
  <c r="I115" i="7"/>
  <c r="AL91" i="8"/>
  <c r="AB109" i="4" s="1"/>
  <c r="J111" i="7"/>
  <c r="J110" i="6"/>
  <c r="K106" i="7"/>
  <c r="M106" i="7"/>
  <c r="G104" i="7"/>
  <c r="G103" i="6"/>
  <c r="L101" i="7"/>
  <c r="K100" i="6"/>
  <c r="H100" i="7"/>
  <c r="H99" i="6"/>
  <c r="H97" i="5"/>
  <c r="I99" i="7"/>
  <c r="AL75" i="8"/>
  <c r="AB93" i="4" s="1"/>
  <c r="J95" i="7"/>
  <c r="J94" i="6"/>
  <c r="K90" i="7"/>
  <c r="M90" i="7"/>
  <c r="G88" i="7"/>
  <c r="G87" i="6"/>
  <c r="AN65" i="8" a="1"/>
  <c r="AN65" i="8" s="1"/>
  <c r="L85" i="7"/>
  <c r="K84" i="6"/>
  <c r="H84" i="7"/>
  <c r="H83" i="6"/>
  <c r="H81" i="5"/>
  <c r="I83" i="7"/>
  <c r="AL59" i="8"/>
  <c r="AB77" i="4" s="1"/>
  <c r="J79" i="7"/>
  <c r="J78" i="6"/>
  <c r="K74" i="7"/>
  <c r="M74" i="7"/>
  <c r="G72" i="7"/>
  <c r="G71" i="6"/>
  <c r="L69" i="7"/>
  <c r="K68" i="6"/>
  <c r="H68" i="7"/>
  <c r="H67" i="6"/>
  <c r="H65" i="5"/>
  <c r="I67" i="7"/>
  <c r="AL43" i="8"/>
  <c r="AB61" i="4" s="1"/>
  <c r="J63" i="7"/>
  <c r="J62" i="6"/>
  <c r="K58" i="7"/>
  <c r="M58" i="7"/>
  <c r="G56" i="7"/>
  <c r="G55" i="6"/>
  <c r="L53" i="7"/>
  <c r="K52" i="6"/>
  <c r="H52" i="7"/>
  <c r="H51" i="6"/>
  <c r="H49" i="5"/>
  <c r="I51" i="7"/>
  <c r="AL27" i="8"/>
  <c r="AB45" i="4" s="1"/>
  <c r="J47" i="7"/>
  <c r="J46" i="6"/>
  <c r="K42" i="7"/>
  <c r="M42" i="7"/>
  <c r="Z20" i="8"/>
  <c r="G40" i="7"/>
  <c r="G39" i="6"/>
  <c r="L37" i="7"/>
  <c r="K36" i="6"/>
  <c r="H36" i="7"/>
  <c r="H35" i="6"/>
  <c r="H33" i="5"/>
  <c r="I35" i="7"/>
  <c r="J31" i="7"/>
  <c r="J30" i="6"/>
  <c r="K26" i="7"/>
  <c r="M26" i="7"/>
  <c r="G24" i="7"/>
  <c r="G23" i="6"/>
  <c r="Z298" i="5"/>
  <c r="S299" i="6"/>
  <c r="Y298" i="5"/>
  <c r="Z282" i="5"/>
  <c r="S283" i="6"/>
  <c r="Y282" i="5"/>
  <c r="Z266" i="5"/>
  <c r="S267" i="6"/>
  <c r="Y266" i="5"/>
  <c r="Z250" i="5"/>
  <c r="S251" i="6"/>
  <c r="Y250" i="5"/>
  <c r="Z234" i="5"/>
  <c r="S235" i="6"/>
  <c r="Y234" i="5"/>
  <c r="S204" i="6"/>
  <c r="Z203" i="5"/>
  <c r="Y203" i="5"/>
  <c r="S188" i="6"/>
  <c r="Z187" i="5"/>
  <c r="Y187" i="5"/>
  <c r="S172" i="6"/>
  <c r="Z171" i="5"/>
  <c r="Y171" i="5"/>
  <c r="S156" i="6"/>
  <c r="Z155" i="5"/>
  <c r="Y155" i="5"/>
  <c r="S140" i="6"/>
  <c r="Z139" i="5"/>
  <c r="Y139" i="5"/>
  <c r="S124" i="6"/>
  <c r="Z123" i="5"/>
  <c r="Y123" i="5"/>
  <c r="S108" i="6"/>
  <c r="Z107" i="5"/>
  <c r="Y107" i="5"/>
  <c r="S92" i="6"/>
  <c r="Z91" i="5"/>
  <c r="Y91" i="5"/>
  <c r="S77" i="6"/>
  <c r="Z76" i="5"/>
  <c r="Y76" i="5"/>
  <c r="S61" i="6"/>
  <c r="Z60" i="5"/>
  <c r="Y60" i="5"/>
  <c r="S45" i="6"/>
  <c r="Y44" i="5"/>
  <c r="Z44" i="5"/>
  <c r="Z28" i="5"/>
  <c r="BE288" i="8"/>
  <c r="I308" i="7"/>
  <c r="BE267" i="8"/>
  <c r="I287" i="7"/>
  <c r="G276" i="7"/>
  <c r="G275" i="6"/>
  <c r="H176" i="7"/>
  <c r="H175" i="6"/>
  <c r="AL135" i="8"/>
  <c r="AB153" i="4" s="1"/>
  <c r="J155" i="7"/>
  <c r="J154" i="6"/>
  <c r="K118" i="7"/>
  <c r="M118" i="7"/>
  <c r="G295" i="7"/>
  <c r="G294" i="6"/>
  <c r="H291" i="7"/>
  <c r="H290" i="6"/>
  <c r="AL266" i="8"/>
  <c r="AB284" i="4" s="1"/>
  <c r="J286" i="7"/>
  <c r="J285" i="6"/>
  <c r="AL288" i="8"/>
  <c r="AB306" i="4" s="1"/>
  <c r="J308" i="7"/>
  <c r="J307" i="6"/>
  <c r="G301" i="7"/>
  <c r="G300" i="6"/>
  <c r="L298" i="7"/>
  <c r="K297" i="6"/>
  <c r="H297" i="7"/>
  <c r="H296" i="6"/>
  <c r="G285" i="7"/>
  <c r="G284" i="6"/>
  <c r="AL294" i="8"/>
  <c r="AB312" i="4" s="1"/>
  <c r="J313" i="6"/>
  <c r="N307" i="5"/>
  <c r="M309" i="7"/>
  <c r="K309" i="7"/>
  <c r="G307" i="7"/>
  <c r="G306" i="6"/>
  <c r="L304" i="7"/>
  <c r="K303" i="6"/>
  <c r="K301" i="5"/>
  <c r="H303" i="7"/>
  <c r="H302" i="6"/>
  <c r="BE282" i="8"/>
  <c r="I302" i="7"/>
  <c r="M296" i="5"/>
  <c r="J298" i="7"/>
  <c r="J297" i="6"/>
  <c r="N291" i="5"/>
  <c r="M293" i="7"/>
  <c r="K293" i="7"/>
  <c r="G291" i="7"/>
  <c r="G290" i="6"/>
  <c r="L288" i="7"/>
  <c r="K287" i="6"/>
  <c r="K285" i="4"/>
  <c r="H287" i="7"/>
  <c r="H286" i="6"/>
  <c r="BE266" i="8"/>
  <c r="I286" i="7"/>
  <c r="AL262" i="8"/>
  <c r="AB280" i="4" s="1"/>
  <c r="J282" i="7"/>
  <c r="J281" i="6"/>
  <c r="K277" i="7"/>
  <c r="M277" i="7"/>
  <c r="G275" i="7"/>
  <c r="G274" i="6"/>
  <c r="L272" i="7"/>
  <c r="K271" i="6"/>
  <c r="K269" i="4"/>
  <c r="H271" i="7"/>
  <c r="H270" i="6"/>
  <c r="BE250" i="8"/>
  <c r="I270" i="7"/>
  <c r="AL246" i="8"/>
  <c r="AB264" i="4" s="1"/>
  <c r="J266" i="7"/>
  <c r="J265" i="6"/>
  <c r="N259" i="5"/>
  <c r="M261" i="7"/>
  <c r="K261" i="7"/>
  <c r="G259" i="7"/>
  <c r="G258" i="6"/>
  <c r="L256" i="7"/>
  <c r="K255" i="6"/>
  <c r="K253" i="4"/>
  <c r="H255" i="7"/>
  <c r="H254" i="6"/>
  <c r="H252" i="5"/>
  <c r="I254" i="7"/>
  <c r="AA230" i="8"/>
  <c r="R248" i="5" s="1"/>
  <c r="J250" i="7"/>
  <c r="J249" i="6"/>
  <c r="N243" i="5"/>
  <c r="K245" i="7"/>
  <c r="M245" i="7"/>
  <c r="G243" i="7"/>
  <c r="G242" i="6"/>
  <c r="L240" i="7"/>
  <c r="K239" i="6"/>
  <c r="H239" i="7"/>
  <c r="H238" i="6"/>
  <c r="H236" i="5"/>
  <c r="I238" i="7"/>
  <c r="AL214" i="8"/>
  <c r="AB232" i="4" s="1"/>
  <c r="J234" i="7"/>
  <c r="J233" i="6"/>
  <c r="K229" i="7"/>
  <c r="M229" i="7"/>
  <c r="G227" i="7"/>
  <c r="G226" i="6"/>
  <c r="L224" i="7"/>
  <c r="K223" i="6"/>
  <c r="K221" i="4"/>
  <c r="H223" i="7"/>
  <c r="H222" i="6"/>
  <c r="H220" i="5"/>
  <c r="I222" i="7"/>
  <c r="AL198" i="8"/>
  <c r="AB216" i="4" s="1"/>
  <c r="J218" i="7"/>
  <c r="J217" i="6"/>
  <c r="K213" i="7"/>
  <c r="M213" i="7"/>
  <c r="G211" i="7"/>
  <c r="G210" i="6"/>
  <c r="L208" i="7"/>
  <c r="K207" i="6"/>
  <c r="H207" i="7"/>
  <c r="H206" i="6"/>
  <c r="H204" i="5"/>
  <c r="I206" i="7"/>
  <c r="AA182" i="8"/>
  <c r="R200" i="5" s="1"/>
  <c r="J202" i="7"/>
  <c r="J201" i="6"/>
  <c r="K197" i="7"/>
  <c r="M197" i="7"/>
  <c r="G195" i="7"/>
  <c r="G194" i="6"/>
  <c r="L192" i="7"/>
  <c r="K191" i="6"/>
  <c r="K189" i="4"/>
  <c r="H191" i="7"/>
  <c r="H190" i="6"/>
  <c r="H188" i="5"/>
  <c r="I190" i="7"/>
  <c r="AA166" i="8"/>
  <c r="R184" i="5" s="1"/>
  <c r="J186" i="7"/>
  <c r="J185" i="6"/>
  <c r="K181" i="7"/>
  <c r="M181" i="7"/>
  <c r="G179" i="7"/>
  <c r="G178" i="6"/>
  <c r="L176" i="7"/>
  <c r="K175" i="6"/>
  <c r="K173" i="4"/>
  <c r="H175" i="7"/>
  <c r="H174" i="6"/>
  <c r="H172" i="5"/>
  <c r="I174" i="7"/>
  <c r="AL150" i="8"/>
  <c r="AB168" i="4" s="1"/>
  <c r="J170" i="7"/>
  <c r="J169" i="6"/>
  <c r="N163" i="5"/>
  <c r="K165" i="7"/>
  <c r="M165" i="7"/>
  <c r="G163" i="7"/>
  <c r="G162" i="6"/>
  <c r="L160" i="7"/>
  <c r="K159" i="6"/>
  <c r="H159" i="7"/>
  <c r="H158" i="6"/>
  <c r="H156" i="5"/>
  <c r="I158" i="7"/>
  <c r="M152" i="5"/>
  <c r="J154" i="7"/>
  <c r="J153" i="6"/>
  <c r="N147" i="5"/>
  <c r="K149" i="7"/>
  <c r="M149" i="7"/>
  <c r="G147" i="7"/>
  <c r="G146" i="6"/>
  <c r="L144" i="7"/>
  <c r="K143" i="6"/>
  <c r="K141" i="4"/>
  <c r="H143" i="7"/>
  <c r="H142" i="6"/>
  <c r="H140" i="5"/>
  <c r="I142" i="7"/>
  <c r="AL118" i="8"/>
  <c r="AB136" i="4" s="1"/>
  <c r="J138" i="7"/>
  <c r="J137" i="6"/>
  <c r="K133" i="7"/>
  <c r="M133" i="7"/>
  <c r="G131" i="7"/>
  <c r="G130" i="6"/>
  <c r="L128" i="7"/>
  <c r="K127" i="6"/>
  <c r="H127" i="7"/>
  <c r="H126" i="6"/>
  <c r="H124" i="5"/>
  <c r="I126" i="7"/>
  <c r="AL102" i="8"/>
  <c r="AB120" i="4" s="1"/>
  <c r="J122" i="7"/>
  <c r="J121" i="6"/>
  <c r="K117" i="7"/>
  <c r="M117" i="7"/>
  <c r="G115" i="7"/>
  <c r="G114" i="6"/>
  <c r="L112" i="7"/>
  <c r="K111" i="6"/>
  <c r="H111" i="7"/>
  <c r="H110" i="6"/>
  <c r="H108" i="5"/>
  <c r="I110" i="7"/>
  <c r="AL86" i="8"/>
  <c r="AB104" i="4" s="1"/>
  <c r="J106" i="7"/>
  <c r="J105" i="6"/>
  <c r="K101" i="7"/>
  <c r="M101" i="7"/>
  <c r="G99" i="7"/>
  <c r="G98" i="6"/>
  <c r="L96" i="7"/>
  <c r="K95" i="6"/>
  <c r="H95" i="7"/>
  <c r="H94" i="6"/>
  <c r="H92" i="5"/>
  <c r="I94" i="7"/>
  <c r="AL70" i="8"/>
  <c r="AB88" i="4" s="1"/>
  <c r="J90" i="7"/>
  <c r="J89" i="6"/>
  <c r="K85" i="7"/>
  <c r="M85" i="7"/>
  <c r="G83" i="7"/>
  <c r="G82" i="6"/>
  <c r="L80" i="7"/>
  <c r="K79" i="6"/>
  <c r="H79" i="7"/>
  <c r="H78" i="6"/>
  <c r="H76" i="5"/>
  <c r="I78" i="7"/>
  <c r="AL54" i="8"/>
  <c r="AB72" i="4" s="1"/>
  <c r="J74" i="7"/>
  <c r="J73" i="6"/>
  <c r="K69" i="7"/>
  <c r="M69" i="7"/>
  <c r="G67" i="7"/>
  <c r="G66" i="6"/>
  <c r="L64" i="7"/>
  <c r="K63" i="6"/>
  <c r="H63" i="7"/>
  <c r="H62" i="6"/>
  <c r="H60" i="5"/>
  <c r="I62" i="7"/>
  <c r="AL38" i="8"/>
  <c r="AB56" i="4" s="1"/>
  <c r="J58" i="7"/>
  <c r="J57" i="6"/>
  <c r="K53" i="7"/>
  <c r="M53" i="7"/>
  <c r="G51" i="7"/>
  <c r="G50" i="6"/>
  <c r="L48" i="7"/>
  <c r="K47" i="6"/>
  <c r="H47" i="7"/>
  <c r="H46" i="6"/>
  <c r="H44" i="5"/>
  <c r="I46" i="7"/>
  <c r="AL22" i="8"/>
  <c r="AB40" i="4" s="1"/>
  <c r="J42" i="7"/>
  <c r="J41" i="6"/>
  <c r="K37" i="7"/>
  <c r="M37" i="7"/>
  <c r="G35" i="7"/>
  <c r="G34" i="6"/>
  <c r="L32" i="7"/>
  <c r="K31" i="6"/>
  <c r="H31" i="7"/>
  <c r="H30" i="6"/>
  <c r="H28" i="5"/>
  <c r="I30" i="7"/>
  <c r="J26" i="7"/>
  <c r="J25" i="6"/>
  <c r="Y313" i="5"/>
  <c r="Z313" i="5"/>
  <c r="S298" i="6"/>
  <c r="Y297" i="5"/>
  <c r="Z297" i="5"/>
  <c r="S282" i="6"/>
  <c r="Z281" i="5"/>
  <c r="Y281" i="5"/>
  <c r="S266" i="6"/>
  <c r="Z265" i="5"/>
  <c r="Y265" i="5"/>
  <c r="S250" i="6"/>
  <c r="Y249" i="5"/>
  <c r="Z249" i="5"/>
  <c r="S234" i="6"/>
  <c r="Y233" i="5"/>
  <c r="Z233" i="5"/>
  <c r="Z218" i="5"/>
  <c r="S219" i="6"/>
  <c r="Y218" i="5"/>
  <c r="Z202" i="5"/>
  <c r="S203" i="6"/>
  <c r="Y202" i="5"/>
  <c r="S187" i="6"/>
  <c r="Z186" i="5"/>
  <c r="Y186" i="5"/>
  <c r="S171" i="6"/>
  <c r="Z170" i="5"/>
  <c r="Y170" i="5"/>
  <c r="S155" i="6"/>
  <c r="Z154" i="5"/>
  <c r="Y154" i="5"/>
  <c r="S139" i="6"/>
  <c r="Z138" i="5"/>
  <c r="Y138" i="5"/>
  <c r="S123" i="6"/>
  <c r="Z122" i="5"/>
  <c r="Y122" i="5"/>
  <c r="S107" i="6"/>
  <c r="Z106" i="5"/>
  <c r="Y106" i="5"/>
  <c r="S91" i="6"/>
  <c r="Z90" i="5"/>
  <c r="Y90" i="5"/>
  <c r="S76" i="6"/>
  <c r="Z75" i="5"/>
  <c r="Y75" i="5"/>
  <c r="S60" i="6"/>
  <c r="Z59" i="5"/>
  <c r="Y59" i="5"/>
  <c r="S44" i="6"/>
  <c r="Z43" i="5"/>
  <c r="Y43" i="5"/>
  <c r="Z27" i="5"/>
  <c r="I313" i="7"/>
  <c r="AL289" i="8"/>
  <c r="AB307" i="4" s="1"/>
  <c r="J309" i="7"/>
  <c r="J308" i="6"/>
  <c r="K304" i="7"/>
  <c r="M304" i="7"/>
  <c r="G302" i="7"/>
  <c r="G301" i="6"/>
  <c r="L299" i="7"/>
  <c r="K298" i="6"/>
  <c r="K296" i="4"/>
  <c r="H298" i="7"/>
  <c r="H297" i="6"/>
  <c r="BE277" i="8"/>
  <c r="I297" i="7"/>
  <c r="AA273" i="8"/>
  <c r="R291" i="5" s="1"/>
  <c r="J293" i="7"/>
  <c r="J292" i="6"/>
  <c r="N286" i="5"/>
  <c r="K288" i="7"/>
  <c r="M288" i="7"/>
  <c r="G286" i="7"/>
  <c r="G285" i="6"/>
  <c r="L283" i="7"/>
  <c r="K282" i="6"/>
  <c r="K280" i="4"/>
  <c r="H282" i="7"/>
  <c r="H281" i="6"/>
  <c r="BE261" i="8"/>
  <c r="I281" i="7"/>
  <c r="M275" i="5"/>
  <c r="J277" i="7"/>
  <c r="J276" i="6"/>
  <c r="N270" i="5"/>
  <c r="K272" i="7"/>
  <c r="M272" i="7"/>
  <c r="G270" i="7"/>
  <c r="G269" i="6"/>
  <c r="L267" i="7"/>
  <c r="K266" i="6"/>
  <c r="K264" i="4"/>
  <c r="H266" i="7"/>
  <c r="H265" i="6"/>
  <c r="BE245" i="8"/>
  <c r="I265" i="7"/>
  <c r="AA241" i="8"/>
  <c r="R259" i="5" s="1"/>
  <c r="J261" i="7"/>
  <c r="J260" i="6"/>
  <c r="K256" i="7"/>
  <c r="M256" i="7"/>
  <c r="G254" i="7"/>
  <c r="G253" i="6"/>
  <c r="L251" i="7"/>
  <c r="K250" i="6"/>
  <c r="K248" i="4"/>
  <c r="H250" i="7"/>
  <c r="H249" i="6"/>
  <c r="H247" i="5"/>
  <c r="I249" i="7"/>
  <c r="M243" i="5"/>
  <c r="J245" i="7"/>
  <c r="J244" i="6"/>
  <c r="N238" i="5"/>
  <c r="K240" i="7"/>
  <c r="M240" i="7"/>
  <c r="G238" i="7"/>
  <c r="G237" i="6"/>
  <c r="L235" i="7"/>
  <c r="K234" i="6"/>
  <c r="K232" i="4"/>
  <c r="H234" i="7"/>
  <c r="H233" i="6"/>
  <c r="H231" i="5"/>
  <c r="I233" i="7"/>
  <c r="M227" i="5"/>
  <c r="J229" i="7"/>
  <c r="J228" i="6"/>
  <c r="K224" i="7"/>
  <c r="M224" i="7"/>
  <c r="G222" i="7"/>
  <c r="G221" i="6"/>
  <c r="L219" i="7"/>
  <c r="K218" i="6"/>
  <c r="H218" i="7"/>
  <c r="H217" i="6"/>
  <c r="H215" i="5"/>
  <c r="I217" i="7"/>
  <c r="AL193" i="8"/>
  <c r="AB211" i="4" s="1"/>
  <c r="J213" i="7"/>
  <c r="J212" i="6"/>
  <c r="K208" i="7"/>
  <c r="M208" i="7"/>
  <c r="G206" i="7"/>
  <c r="G205" i="6"/>
  <c r="AN183" i="8" a="1"/>
  <c r="AN183" i="8" s="1"/>
  <c r="L203" i="7"/>
  <c r="K202" i="6"/>
  <c r="H202" i="7"/>
  <c r="H201" i="6"/>
  <c r="BE181" i="8"/>
  <c r="I201" i="7"/>
  <c r="AL177" i="8"/>
  <c r="AB195" i="4" s="1"/>
  <c r="J197" i="7"/>
  <c r="J196" i="6"/>
  <c r="K192" i="7"/>
  <c r="M192" i="7"/>
  <c r="G190" i="7"/>
  <c r="G189" i="6"/>
  <c r="L187" i="7"/>
  <c r="K186" i="6"/>
  <c r="H186" i="7"/>
  <c r="H185" i="6"/>
  <c r="H183" i="5"/>
  <c r="I185" i="7"/>
  <c r="AA161" i="8"/>
  <c r="R179" i="5" s="1"/>
  <c r="J181" i="7"/>
  <c r="J180" i="6"/>
  <c r="N174" i="5"/>
  <c r="M176" i="7"/>
  <c r="K176" i="7"/>
  <c r="G174" i="7"/>
  <c r="G173" i="6"/>
  <c r="L171" i="7"/>
  <c r="K170" i="6"/>
  <c r="H170" i="7"/>
  <c r="H169" i="6"/>
  <c r="H167" i="5"/>
  <c r="I169" i="7"/>
  <c r="AL145" i="8"/>
  <c r="AB163" i="4" s="1"/>
  <c r="J165" i="7"/>
  <c r="J164" i="6"/>
  <c r="M160" i="7"/>
  <c r="K160" i="7"/>
  <c r="G158" i="7"/>
  <c r="G157" i="6"/>
  <c r="L155" i="7"/>
  <c r="K154" i="6"/>
  <c r="K152" i="4"/>
  <c r="H154" i="7"/>
  <c r="H153" i="6"/>
  <c r="H151" i="5"/>
  <c r="I153" i="7"/>
  <c r="AL129" i="8"/>
  <c r="AB147" i="4" s="1"/>
  <c r="J149" i="7"/>
  <c r="J148" i="6"/>
  <c r="M144" i="7"/>
  <c r="K144" i="7"/>
  <c r="G142" i="7"/>
  <c r="G141" i="6"/>
  <c r="AN119" i="8" a="1"/>
  <c r="AN119" i="8" s="1"/>
  <c r="L139" i="7"/>
  <c r="K138" i="6"/>
  <c r="K136" i="4"/>
  <c r="H138" i="7"/>
  <c r="H137" i="6"/>
  <c r="H135" i="5"/>
  <c r="I137" i="7"/>
  <c r="AL113" i="8"/>
  <c r="AB131" i="4" s="1"/>
  <c r="J133" i="7"/>
  <c r="J132" i="6"/>
  <c r="M128" i="7"/>
  <c r="K128" i="7"/>
  <c r="G126" i="7"/>
  <c r="G125" i="6"/>
  <c r="L123" i="7"/>
  <c r="K122" i="6"/>
  <c r="H122" i="7"/>
  <c r="H121" i="6"/>
  <c r="H119" i="5"/>
  <c r="I121" i="7"/>
  <c r="AL97" i="8"/>
  <c r="AB115" i="4" s="1"/>
  <c r="J117" i="7"/>
  <c r="J116" i="6"/>
  <c r="M112" i="7"/>
  <c r="K112" i="7"/>
  <c r="G110" i="7"/>
  <c r="G109" i="6"/>
  <c r="L107" i="7"/>
  <c r="K106" i="6"/>
  <c r="H106" i="7"/>
  <c r="H105" i="6"/>
  <c r="H103" i="5"/>
  <c r="I105" i="7"/>
  <c r="AL81" i="8"/>
  <c r="AB99" i="4" s="1"/>
  <c r="J101" i="7"/>
  <c r="J100" i="6"/>
  <c r="M96" i="7"/>
  <c r="K96" i="7"/>
  <c r="G94" i="7"/>
  <c r="G93" i="6"/>
  <c r="L91" i="7"/>
  <c r="K90" i="6"/>
  <c r="H90" i="7"/>
  <c r="H89" i="6"/>
  <c r="H87" i="5"/>
  <c r="I89" i="7"/>
  <c r="AL65" i="8"/>
  <c r="AB83" i="4" s="1"/>
  <c r="J85" i="7"/>
  <c r="J84" i="6"/>
  <c r="M80" i="7"/>
  <c r="K80" i="7"/>
  <c r="G78" i="7"/>
  <c r="G77" i="6"/>
  <c r="L75" i="7"/>
  <c r="K74" i="6"/>
  <c r="H74" i="7"/>
  <c r="H73" i="6"/>
  <c r="H71" i="5"/>
  <c r="I73" i="7"/>
  <c r="AL49" i="8"/>
  <c r="AB67" i="4" s="1"/>
  <c r="J69" i="7"/>
  <c r="J68" i="6"/>
  <c r="M64" i="7"/>
  <c r="K64" i="7"/>
  <c r="G62" i="7"/>
  <c r="G61" i="6"/>
  <c r="L59" i="7"/>
  <c r="K58" i="6"/>
  <c r="H58" i="7"/>
  <c r="H57" i="6"/>
  <c r="H55" i="5"/>
  <c r="I57" i="7"/>
  <c r="AL33" i="8"/>
  <c r="AB51" i="4" s="1"/>
  <c r="J53" i="7"/>
  <c r="J52" i="6"/>
  <c r="M48" i="7"/>
  <c r="K48" i="7"/>
  <c r="G46" i="7"/>
  <c r="G45" i="6"/>
  <c r="L43" i="7"/>
  <c r="K42" i="6"/>
  <c r="H42" i="7"/>
  <c r="H41" i="6"/>
  <c r="H39" i="5"/>
  <c r="I41" i="7"/>
  <c r="J37" i="7"/>
  <c r="J36" i="6"/>
  <c r="M32" i="7"/>
  <c r="K32" i="7"/>
  <c r="G30" i="7"/>
  <c r="G29" i="6"/>
  <c r="L27" i="7"/>
  <c r="K26" i="6"/>
  <c r="H26" i="7"/>
  <c r="H25" i="6"/>
  <c r="H23" i="5"/>
  <c r="I25" i="7"/>
  <c r="S313" i="6"/>
  <c r="Z312" i="5"/>
  <c r="Y312" i="5"/>
  <c r="S297" i="6"/>
  <c r="Y296" i="5"/>
  <c r="Z296" i="5"/>
  <c r="S281" i="6"/>
  <c r="Y280" i="5"/>
  <c r="Z280" i="5"/>
  <c r="S265" i="6"/>
  <c r="Z264" i="5"/>
  <c r="Y264" i="5"/>
  <c r="S249" i="6"/>
  <c r="Z248" i="5"/>
  <c r="Y248" i="5"/>
  <c r="S233" i="6"/>
  <c r="Y232" i="5"/>
  <c r="Z232" i="5"/>
  <c r="S218" i="6"/>
  <c r="Z217" i="5"/>
  <c r="Y217" i="5"/>
  <c r="S202" i="6"/>
  <c r="Z201" i="5"/>
  <c r="Y201" i="5"/>
  <c r="S186" i="6"/>
  <c r="Z185" i="5"/>
  <c r="Y185" i="5"/>
  <c r="S170" i="6"/>
  <c r="Y169" i="5"/>
  <c r="Z169" i="5"/>
  <c r="S154" i="6"/>
  <c r="Z153" i="5"/>
  <c r="Y153" i="5"/>
  <c r="S138" i="6"/>
  <c r="Z137" i="5"/>
  <c r="Y137" i="5"/>
  <c r="S122" i="6"/>
  <c r="Z121" i="5"/>
  <c r="Y121" i="5"/>
  <c r="S106" i="6"/>
  <c r="Y105" i="5"/>
  <c r="Z105" i="5"/>
  <c r="S90" i="6"/>
  <c r="Z89" i="5"/>
  <c r="Y89" i="5"/>
  <c r="S75" i="6"/>
  <c r="Z74" i="5"/>
  <c r="Y74" i="5"/>
  <c r="S59" i="6"/>
  <c r="Z58" i="5"/>
  <c r="Y58" i="5"/>
  <c r="S43" i="6"/>
  <c r="Z42" i="5"/>
  <c r="Y42" i="5"/>
  <c r="Z26" i="5"/>
  <c r="M286" i="5"/>
  <c r="J288" i="7"/>
  <c r="J287" i="6"/>
  <c r="N281" i="5"/>
  <c r="K283" i="7"/>
  <c r="M283" i="7"/>
  <c r="G281" i="7"/>
  <c r="G280" i="6"/>
  <c r="L278" i="7"/>
  <c r="K277" i="6"/>
  <c r="K275" i="4"/>
  <c r="H277" i="7"/>
  <c r="H276" i="6"/>
  <c r="BE256" i="8"/>
  <c r="I276" i="7"/>
  <c r="M270" i="5"/>
  <c r="J272" i="7"/>
  <c r="J271" i="6"/>
  <c r="N265" i="5"/>
  <c r="K267" i="7"/>
  <c r="M267" i="7"/>
  <c r="G265" i="7"/>
  <c r="G264" i="6"/>
  <c r="L262" i="7"/>
  <c r="K261" i="6"/>
  <c r="K259" i="4"/>
  <c r="H261" i="7"/>
  <c r="H260" i="6"/>
  <c r="H258" i="5"/>
  <c r="I260" i="7"/>
  <c r="AA236" i="8"/>
  <c r="R254" i="5" s="1"/>
  <c r="J256" i="7"/>
  <c r="J255" i="6"/>
  <c r="N249" i="5"/>
  <c r="K251" i="7"/>
  <c r="M251" i="7"/>
  <c r="G249" i="7"/>
  <c r="G248" i="6"/>
  <c r="L246" i="7"/>
  <c r="K245" i="6"/>
  <c r="H245" i="7"/>
  <c r="H244" i="6"/>
  <c r="H242" i="5"/>
  <c r="I244" i="7"/>
  <c r="AA220" i="8"/>
  <c r="R238" i="5" s="1"/>
  <c r="J240" i="7"/>
  <c r="J239" i="6"/>
  <c r="K235" i="7"/>
  <c r="M235" i="7"/>
  <c r="G233" i="7"/>
  <c r="G232" i="6"/>
  <c r="L230" i="7"/>
  <c r="K229" i="6"/>
  <c r="H229" i="7"/>
  <c r="H228" i="6"/>
  <c r="H226" i="5"/>
  <c r="I228" i="7"/>
  <c r="AL204" i="8"/>
  <c r="AB222" i="4" s="1"/>
  <c r="J224" i="7"/>
  <c r="J223" i="6"/>
  <c r="K219" i="7"/>
  <c r="M219" i="7"/>
  <c r="G217" i="7"/>
  <c r="G216" i="6"/>
  <c r="L214" i="7"/>
  <c r="K213" i="6"/>
  <c r="H213" i="7"/>
  <c r="H212" i="6"/>
  <c r="H210" i="5"/>
  <c r="I212" i="7"/>
  <c r="AL188" i="8"/>
  <c r="AB206" i="4" s="1"/>
  <c r="J208" i="7"/>
  <c r="J207" i="6"/>
  <c r="K203" i="7"/>
  <c r="M203" i="7"/>
  <c r="G201" i="7"/>
  <c r="G200" i="6"/>
  <c r="L198" i="7"/>
  <c r="K197" i="6"/>
  <c r="K195" i="4"/>
  <c r="H197" i="7"/>
  <c r="H196" i="6"/>
  <c r="BE176" i="8"/>
  <c r="I196" i="7"/>
  <c r="AL172" i="8"/>
  <c r="AB190" i="4" s="1"/>
  <c r="J192" i="7"/>
  <c r="J191" i="6"/>
  <c r="N185" i="5"/>
  <c r="K187" i="7"/>
  <c r="M187" i="7"/>
  <c r="G185" i="7"/>
  <c r="G184" i="6"/>
  <c r="L182" i="7"/>
  <c r="K181" i="6"/>
  <c r="H181" i="7"/>
  <c r="H180" i="6"/>
  <c r="H178" i="5"/>
  <c r="I180" i="7"/>
  <c r="AA156" i="8"/>
  <c r="R174" i="5" s="1"/>
  <c r="J176" i="7"/>
  <c r="J175" i="6"/>
  <c r="N169" i="5"/>
  <c r="K171" i="7"/>
  <c r="M171" i="7"/>
  <c r="G169" i="7"/>
  <c r="G168" i="6"/>
  <c r="L166" i="7"/>
  <c r="K165" i="6"/>
  <c r="H165" i="7"/>
  <c r="H164" i="6"/>
  <c r="H162" i="5"/>
  <c r="I164" i="7"/>
  <c r="M158" i="5"/>
  <c r="J160" i="7"/>
  <c r="J159" i="6"/>
  <c r="K155" i="7"/>
  <c r="M155" i="7"/>
  <c r="G153" i="7"/>
  <c r="G152" i="6"/>
  <c r="L150" i="7"/>
  <c r="K149" i="6"/>
  <c r="H149" i="7"/>
  <c r="H148" i="6"/>
  <c r="H146" i="5"/>
  <c r="I148" i="7"/>
  <c r="AL124" i="8"/>
  <c r="AB142" i="4" s="1"/>
  <c r="J144" i="7"/>
  <c r="J143" i="6"/>
  <c r="N137" i="5"/>
  <c r="K139" i="7"/>
  <c r="M139" i="7"/>
  <c r="G137" i="7"/>
  <c r="G136" i="6"/>
  <c r="L134" i="7"/>
  <c r="K133" i="6"/>
  <c r="K131" i="4"/>
  <c r="H133" i="7"/>
  <c r="H132" i="6"/>
  <c r="H130" i="5"/>
  <c r="I132" i="7"/>
  <c r="M126" i="5"/>
  <c r="J128" i="7"/>
  <c r="J127" i="6"/>
  <c r="K123" i="7"/>
  <c r="M123" i="7"/>
  <c r="G121" i="7"/>
  <c r="G120" i="6"/>
  <c r="L118" i="7"/>
  <c r="K117" i="6"/>
  <c r="H117" i="7"/>
  <c r="H116" i="6"/>
  <c r="H114" i="5"/>
  <c r="I116" i="7"/>
  <c r="AL92" i="8"/>
  <c r="AB110" i="4" s="1"/>
  <c r="J112" i="7"/>
  <c r="J111" i="6"/>
  <c r="K107" i="7"/>
  <c r="M107" i="7"/>
  <c r="G105" i="7"/>
  <c r="G104" i="6"/>
  <c r="L102" i="7"/>
  <c r="K101" i="6"/>
  <c r="H101" i="7"/>
  <c r="H100" i="6"/>
  <c r="H98" i="5"/>
  <c r="I100" i="7"/>
  <c r="AL76" i="8"/>
  <c r="AB94" i="4" s="1"/>
  <c r="J96" i="7"/>
  <c r="J95" i="6"/>
  <c r="K91" i="7"/>
  <c r="M91" i="7"/>
  <c r="G89" i="7"/>
  <c r="G88" i="6"/>
  <c r="L86" i="7"/>
  <c r="K85" i="6"/>
  <c r="H85" i="7"/>
  <c r="H84" i="6"/>
  <c r="H82" i="5"/>
  <c r="I84" i="7"/>
  <c r="AL60" i="8"/>
  <c r="AB78" i="4" s="1"/>
  <c r="J80" i="7"/>
  <c r="J79" i="6"/>
  <c r="K75" i="7"/>
  <c r="M75" i="7"/>
  <c r="G73" i="7"/>
  <c r="G72" i="6"/>
  <c r="L70" i="7"/>
  <c r="K69" i="6"/>
  <c r="H69" i="7"/>
  <c r="H68" i="6"/>
  <c r="H66" i="5"/>
  <c r="I68" i="7"/>
  <c r="AL44" i="8"/>
  <c r="AB62" i="4" s="1"/>
  <c r="J64" i="7"/>
  <c r="J63" i="6"/>
  <c r="K59" i="7"/>
  <c r="M59" i="7"/>
  <c r="G57" i="7"/>
  <c r="G56" i="6"/>
  <c r="L54" i="7"/>
  <c r="K53" i="6"/>
  <c r="H53" i="7"/>
  <c r="H52" i="6"/>
  <c r="H50" i="5"/>
  <c r="I52" i="7"/>
  <c r="AL28" i="8"/>
  <c r="AB46" i="4" s="1"/>
  <c r="J48" i="7"/>
  <c r="J47" i="6"/>
  <c r="K43" i="7"/>
  <c r="M43" i="7"/>
  <c r="G41" i="7"/>
  <c r="G40" i="6"/>
  <c r="L38" i="7"/>
  <c r="K37" i="6"/>
  <c r="H37" i="7"/>
  <c r="H36" i="6"/>
  <c r="H34" i="5"/>
  <c r="I36" i="7"/>
  <c r="J32" i="7"/>
  <c r="J31" i="6"/>
  <c r="K27" i="7"/>
  <c r="M27" i="7"/>
  <c r="G25" i="7"/>
  <c r="G24" i="6"/>
  <c r="S312" i="6"/>
  <c r="Z311" i="5"/>
  <c r="Y311" i="5"/>
  <c r="S296" i="6"/>
  <c r="Y295" i="5"/>
  <c r="Z295" i="5"/>
  <c r="S280" i="6"/>
  <c r="Y279" i="5"/>
  <c r="Z279" i="5"/>
  <c r="S264" i="6"/>
  <c r="Z263" i="5"/>
  <c r="Y263" i="5"/>
  <c r="S248" i="6"/>
  <c r="Z247" i="5"/>
  <c r="Y247" i="5"/>
  <c r="S232" i="6"/>
  <c r="Y231" i="5"/>
  <c r="Z231" i="5"/>
  <c r="S217" i="6"/>
  <c r="Y216" i="5"/>
  <c r="Z216" i="5"/>
  <c r="S201" i="6"/>
  <c r="Z200" i="5"/>
  <c r="Y200" i="5"/>
  <c r="S185" i="6"/>
  <c r="Z184" i="5"/>
  <c r="Y184" i="5"/>
  <c r="S169" i="6"/>
  <c r="Y168" i="5"/>
  <c r="Z168" i="5"/>
  <c r="S153" i="6"/>
  <c r="Y152" i="5"/>
  <c r="Z152" i="5"/>
  <c r="S137" i="6"/>
  <c r="Z136" i="5"/>
  <c r="Y136" i="5"/>
  <c r="S121" i="6"/>
  <c r="Z120" i="5"/>
  <c r="Y120" i="5"/>
  <c r="S105" i="6"/>
  <c r="Y104" i="5"/>
  <c r="Z104" i="5"/>
  <c r="S89" i="6"/>
  <c r="Y88" i="5"/>
  <c r="Z88" i="5"/>
  <c r="S74" i="6"/>
  <c r="Z73" i="5"/>
  <c r="Y73" i="5"/>
  <c r="S58" i="6"/>
  <c r="Z57" i="5"/>
  <c r="Y57" i="5"/>
  <c r="S42" i="6"/>
  <c r="Y41" i="5"/>
  <c r="Z41" i="5"/>
  <c r="Z25" i="5"/>
  <c r="N297" i="5"/>
  <c r="K299" i="7"/>
  <c r="M299" i="7"/>
  <c r="K310" i="7"/>
  <c r="M310" i="7"/>
  <c r="M297" i="5"/>
  <c r="J299" i="7"/>
  <c r="J298" i="6"/>
  <c r="AL263" i="8"/>
  <c r="AB281" i="4" s="1"/>
  <c r="J283" i="7"/>
  <c r="J282" i="6"/>
  <c r="BE251" i="8"/>
  <c r="I271" i="7"/>
  <c r="K198" i="7"/>
  <c r="M198" i="7"/>
  <c r="H173" i="5"/>
  <c r="I175" i="7"/>
  <c r="G164" i="7"/>
  <c r="G163" i="6"/>
  <c r="G148" i="7"/>
  <c r="G147" i="6"/>
  <c r="L145" i="7"/>
  <c r="K144" i="6"/>
  <c r="H141" i="5"/>
  <c r="I143" i="7"/>
  <c r="AL119" i="8"/>
  <c r="AB137" i="4" s="1"/>
  <c r="J139" i="7"/>
  <c r="J138" i="6"/>
  <c r="K134" i="7"/>
  <c r="M134" i="7"/>
  <c r="G132" i="7"/>
  <c r="G131" i="6"/>
  <c r="L129" i="7"/>
  <c r="K128" i="6"/>
  <c r="G116" i="7"/>
  <c r="G115" i="6"/>
  <c r="L113" i="7"/>
  <c r="K112" i="6"/>
  <c r="H112" i="7"/>
  <c r="H111" i="6"/>
  <c r="H109" i="5"/>
  <c r="I111" i="7"/>
  <c r="AL87" i="8"/>
  <c r="AB105" i="4" s="1"/>
  <c r="J107" i="7"/>
  <c r="J106" i="6"/>
  <c r="K102" i="7"/>
  <c r="M102" i="7"/>
  <c r="G100" i="7"/>
  <c r="G99" i="6"/>
  <c r="L97" i="7"/>
  <c r="K96" i="6"/>
  <c r="H96" i="7"/>
  <c r="H95" i="6"/>
  <c r="H93" i="5"/>
  <c r="I95" i="7"/>
  <c r="AL71" i="8"/>
  <c r="AB89" i="4" s="1"/>
  <c r="J91" i="7"/>
  <c r="J90" i="6"/>
  <c r="K86" i="7"/>
  <c r="M86" i="7"/>
  <c r="G84" i="7"/>
  <c r="G83" i="6"/>
  <c r="L81" i="7"/>
  <c r="K80" i="6"/>
  <c r="H80" i="7"/>
  <c r="H79" i="6"/>
  <c r="H77" i="5"/>
  <c r="I79" i="7"/>
  <c r="AL55" i="8"/>
  <c r="AB73" i="4" s="1"/>
  <c r="J75" i="7"/>
  <c r="J74" i="6"/>
  <c r="K70" i="7"/>
  <c r="M70" i="7"/>
  <c r="G68" i="7"/>
  <c r="G67" i="6"/>
  <c r="L65" i="7"/>
  <c r="K64" i="6"/>
  <c r="H64" i="7"/>
  <c r="H63" i="6"/>
  <c r="H61" i="5"/>
  <c r="I63" i="7"/>
  <c r="AL39" i="8"/>
  <c r="AB57" i="4" s="1"/>
  <c r="J59" i="7"/>
  <c r="J58" i="6"/>
  <c r="K54" i="7"/>
  <c r="M54" i="7"/>
  <c r="G52" i="7"/>
  <c r="G51" i="6"/>
  <c r="L49" i="7"/>
  <c r="K48" i="6"/>
  <c r="H48" i="7"/>
  <c r="H47" i="6"/>
  <c r="H45" i="5"/>
  <c r="I47" i="7"/>
  <c r="AL23" i="8"/>
  <c r="AB41" i="4" s="1"/>
  <c r="J43" i="7"/>
  <c r="J42" i="6"/>
  <c r="K38" i="7"/>
  <c r="M38" i="7"/>
  <c r="G36" i="7"/>
  <c r="G35" i="6"/>
  <c r="L33" i="7"/>
  <c r="K32" i="6"/>
  <c r="H32" i="7"/>
  <c r="H31" i="6"/>
  <c r="H29" i="5"/>
  <c r="I31" i="7"/>
  <c r="J27" i="7"/>
  <c r="J26" i="6"/>
  <c r="S311" i="6"/>
  <c r="Z310" i="5"/>
  <c r="Y310" i="5"/>
  <c r="S295" i="6"/>
  <c r="Y294" i="5"/>
  <c r="Z294" i="5"/>
  <c r="S279" i="6"/>
  <c r="Y278" i="5"/>
  <c r="Z278" i="5"/>
  <c r="S263" i="6"/>
  <c r="Z262" i="5"/>
  <c r="Y262" i="5"/>
  <c r="S247" i="6"/>
  <c r="Z246" i="5"/>
  <c r="Y246" i="5"/>
  <c r="S231" i="6"/>
  <c r="Y230" i="5"/>
  <c r="Z230" i="5"/>
  <c r="S216" i="6"/>
  <c r="Y215" i="5"/>
  <c r="Z215" i="5"/>
  <c r="S200" i="6"/>
  <c r="Z199" i="5"/>
  <c r="Y199" i="5"/>
  <c r="S184" i="6"/>
  <c r="Z183" i="5"/>
  <c r="Y183" i="5"/>
  <c r="S168" i="6"/>
  <c r="Y167" i="5"/>
  <c r="Z167" i="5"/>
  <c r="S152" i="6"/>
  <c r="Y151" i="5"/>
  <c r="Z151" i="5"/>
  <c r="S136" i="6"/>
  <c r="Z135" i="5"/>
  <c r="Y135" i="5"/>
  <c r="S120" i="6"/>
  <c r="Z119" i="5"/>
  <c r="Y119" i="5"/>
  <c r="S104" i="6"/>
  <c r="Y103" i="5"/>
  <c r="Z103" i="5"/>
  <c r="S88" i="6"/>
  <c r="Y87" i="5"/>
  <c r="Z87" i="5"/>
  <c r="S73" i="6"/>
  <c r="Z72" i="5"/>
  <c r="Y72" i="5"/>
  <c r="S57" i="6"/>
  <c r="Z56" i="5"/>
  <c r="Y56" i="5"/>
  <c r="S41" i="6"/>
  <c r="Y40" i="5"/>
  <c r="Z40" i="5"/>
  <c r="Z24" i="5"/>
  <c r="K257" i="7"/>
  <c r="M257" i="7"/>
  <c r="G255" i="7"/>
  <c r="G254" i="6"/>
  <c r="L252" i="7"/>
  <c r="K251" i="6"/>
  <c r="K249" i="4"/>
  <c r="H251" i="7"/>
  <c r="H250" i="6"/>
  <c r="H248" i="5"/>
  <c r="I250" i="7"/>
  <c r="AL226" i="8"/>
  <c r="AB244" i="4" s="1"/>
  <c r="J246" i="7"/>
  <c r="J245" i="6"/>
  <c r="K241" i="7"/>
  <c r="M241" i="7"/>
  <c r="G239" i="7"/>
  <c r="G238" i="6"/>
  <c r="L236" i="7"/>
  <c r="K235" i="6"/>
  <c r="H235" i="7"/>
  <c r="H234" i="6"/>
  <c r="H232" i="5"/>
  <c r="I234" i="7"/>
  <c r="AL210" i="8"/>
  <c r="AB228" i="4" s="1"/>
  <c r="J230" i="7"/>
  <c r="J229" i="6"/>
  <c r="K225" i="7"/>
  <c r="M225" i="7"/>
  <c r="G223" i="7"/>
  <c r="G222" i="6"/>
  <c r="L220" i="7"/>
  <c r="K219" i="6"/>
  <c r="K217" i="4"/>
  <c r="H219" i="7"/>
  <c r="H218" i="6"/>
  <c r="H216" i="5"/>
  <c r="I218" i="7"/>
  <c r="AL194" i="8"/>
  <c r="AB212" i="4" s="1"/>
  <c r="J214" i="7"/>
  <c r="J213" i="6"/>
  <c r="K209" i="7"/>
  <c r="M209" i="7"/>
  <c r="G207" i="7"/>
  <c r="G206" i="6"/>
  <c r="L204" i="7"/>
  <c r="K203" i="6"/>
  <c r="H203" i="7"/>
  <c r="H202" i="6"/>
  <c r="H200" i="5"/>
  <c r="I202" i="7"/>
  <c r="AL178" i="8"/>
  <c r="AB196" i="4" s="1"/>
  <c r="J198" i="7"/>
  <c r="J197" i="6"/>
  <c r="K193" i="7"/>
  <c r="M193" i="7"/>
  <c r="G191" i="7"/>
  <c r="G190" i="6"/>
  <c r="L188" i="7"/>
  <c r="K187" i="6"/>
  <c r="H187" i="7"/>
  <c r="H186" i="6"/>
  <c r="BE166" i="8"/>
  <c r="I186" i="7"/>
  <c r="AA162" i="8"/>
  <c r="R180" i="5" s="1"/>
  <c r="J182" i="7"/>
  <c r="J181" i="6"/>
  <c r="K177" i="7"/>
  <c r="M177" i="7"/>
  <c r="G175" i="7"/>
  <c r="G174" i="6"/>
  <c r="L172" i="7"/>
  <c r="K171" i="6"/>
  <c r="H171" i="7"/>
  <c r="H170" i="6"/>
  <c r="H168" i="5"/>
  <c r="I170" i="7"/>
  <c r="AL146" i="8"/>
  <c r="AB164" i="4" s="1"/>
  <c r="J166" i="7"/>
  <c r="J165" i="6"/>
  <c r="K161" i="7"/>
  <c r="M161" i="7"/>
  <c r="G159" i="7"/>
  <c r="G158" i="6"/>
  <c r="L156" i="7"/>
  <c r="K155" i="6"/>
  <c r="K153" i="4"/>
  <c r="H155" i="7"/>
  <c r="H154" i="6"/>
  <c r="H152" i="5"/>
  <c r="I154" i="7"/>
  <c r="AL130" i="8"/>
  <c r="AB148" i="4" s="1"/>
  <c r="J150" i="7"/>
  <c r="J149" i="6"/>
  <c r="K145" i="7"/>
  <c r="M145" i="7"/>
  <c r="G143" i="7"/>
  <c r="G142" i="6"/>
  <c r="L140" i="7"/>
  <c r="K139" i="6"/>
  <c r="H139" i="7"/>
  <c r="H138" i="6"/>
  <c r="H136" i="5"/>
  <c r="I138" i="7"/>
  <c r="AL114" i="8"/>
  <c r="AB132" i="4" s="1"/>
  <c r="J134" i="7"/>
  <c r="J133" i="6"/>
  <c r="M129" i="7"/>
  <c r="K129" i="7"/>
  <c r="G127" i="7"/>
  <c r="G126" i="6"/>
  <c r="AO104" i="8" a="1"/>
  <c r="AO104" i="8" s="1"/>
  <c r="L124" i="7"/>
  <c r="K123" i="6"/>
  <c r="H123" i="7"/>
  <c r="H122" i="6"/>
  <c r="H120" i="5"/>
  <c r="I122" i="7"/>
  <c r="AL98" i="8"/>
  <c r="AB116" i="4" s="1"/>
  <c r="J118" i="7"/>
  <c r="J117" i="6"/>
  <c r="M113" i="7"/>
  <c r="K113" i="7"/>
  <c r="G111" i="7"/>
  <c r="G110" i="6"/>
  <c r="L108" i="7"/>
  <c r="K107" i="6"/>
  <c r="H107" i="7"/>
  <c r="H106" i="6"/>
  <c r="H104" i="5"/>
  <c r="I106" i="7"/>
  <c r="AL82" i="8"/>
  <c r="AB100" i="4" s="1"/>
  <c r="J102" i="7"/>
  <c r="J101" i="6"/>
  <c r="M97" i="7"/>
  <c r="K97" i="7"/>
  <c r="G95" i="7"/>
  <c r="G94" i="6"/>
  <c r="L92" i="7"/>
  <c r="K91" i="6"/>
  <c r="H91" i="7"/>
  <c r="H90" i="6"/>
  <c r="H88" i="5"/>
  <c r="I90" i="7"/>
  <c r="AL66" i="8"/>
  <c r="AB84" i="4" s="1"/>
  <c r="J86" i="7"/>
  <c r="J85" i="6"/>
  <c r="M81" i="7"/>
  <c r="K81" i="7"/>
  <c r="G79" i="7"/>
  <c r="G78" i="6"/>
  <c r="L76" i="7"/>
  <c r="K75" i="6"/>
  <c r="H75" i="7"/>
  <c r="H74" i="6"/>
  <c r="H72" i="5"/>
  <c r="I74" i="7"/>
  <c r="AL50" i="8"/>
  <c r="AB68" i="4" s="1"/>
  <c r="J70" i="7"/>
  <c r="J69" i="6"/>
  <c r="M65" i="7"/>
  <c r="K65" i="7"/>
  <c r="G63" i="7"/>
  <c r="G62" i="6"/>
  <c r="L60" i="7"/>
  <c r="K59" i="6"/>
  <c r="H59" i="7"/>
  <c r="H58" i="6"/>
  <c r="H56" i="5"/>
  <c r="I58" i="7"/>
  <c r="AL34" i="8"/>
  <c r="AB52" i="4" s="1"/>
  <c r="J54" i="7"/>
  <c r="J53" i="6"/>
  <c r="M49" i="7"/>
  <c r="K49" i="7"/>
  <c r="G47" i="7"/>
  <c r="G46" i="6"/>
  <c r="L44" i="7"/>
  <c r="K43" i="6"/>
  <c r="H43" i="7"/>
  <c r="H42" i="6"/>
  <c r="H40" i="5"/>
  <c r="I42" i="7"/>
  <c r="J38" i="7"/>
  <c r="J37" i="6"/>
  <c r="M33" i="7"/>
  <c r="K33" i="7"/>
  <c r="G31" i="7"/>
  <c r="G30" i="6"/>
  <c r="L28" i="7"/>
  <c r="K27" i="6"/>
  <c r="H27" i="7"/>
  <c r="H26" i="6"/>
  <c r="H24" i="5"/>
  <c r="I26" i="7"/>
  <c r="S310" i="6"/>
  <c r="Z309" i="5"/>
  <c r="Y309" i="5"/>
  <c r="S294" i="6"/>
  <c r="Y293" i="5"/>
  <c r="Z293" i="5"/>
  <c r="S278" i="6"/>
  <c r="Y277" i="5"/>
  <c r="Z277" i="5"/>
  <c r="S262" i="6"/>
  <c r="Z261" i="5"/>
  <c r="Y261" i="5"/>
  <c r="S246" i="6"/>
  <c r="Z245" i="5"/>
  <c r="Y245" i="5"/>
  <c r="S230" i="6"/>
  <c r="Y229" i="5"/>
  <c r="Z229" i="5"/>
  <c r="S215" i="6"/>
  <c r="Y214" i="5"/>
  <c r="Z214" i="5"/>
  <c r="S199" i="6"/>
  <c r="Z198" i="5"/>
  <c r="Y198" i="5"/>
  <c r="S183" i="6"/>
  <c r="Z182" i="5"/>
  <c r="Y182" i="5"/>
  <c r="S167" i="6"/>
  <c r="Y166" i="5"/>
  <c r="Z166" i="5"/>
  <c r="S151" i="6"/>
  <c r="Y150" i="5"/>
  <c r="Z150" i="5"/>
  <c r="S135" i="6"/>
  <c r="Z134" i="5"/>
  <c r="Y134" i="5"/>
  <c r="S119" i="6"/>
  <c r="Z118" i="5"/>
  <c r="Y118" i="5"/>
  <c r="S103" i="6"/>
  <c r="Y102" i="5"/>
  <c r="Z102" i="5"/>
  <c r="S87" i="6"/>
  <c r="Y86" i="5"/>
  <c r="Z86" i="5"/>
  <c r="S72" i="6"/>
  <c r="Z71" i="5"/>
  <c r="Y71" i="5"/>
  <c r="S56" i="6"/>
  <c r="Z55" i="5"/>
  <c r="Y55" i="5"/>
  <c r="S40" i="6"/>
  <c r="Y39" i="5"/>
  <c r="Z39" i="5"/>
  <c r="Z23" i="5"/>
  <c r="L305" i="7"/>
  <c r="K304" i="6"/>
  <c r="K286" i="4"/>
  <c r="H288" i="7"/>
  <c r="H287" i="6"/>
  <c r="AA247" i="8"/>
  <c r="R265" i="5" s="1"/>
  <c r="J267" i="7"/>
  <c r="J266" i="6"/>
  <c r="K230" i="7"/>
  <c r="M230" i="7"/>
  <c r="L311" i="7"/>
  <c r="K310" i="6"/>
  <c r="H310" i="7"/>
  <c r="H309" i="6"/>
  <c r="I309" i="7"/>
  <c r="AL285" i="8"/>
  <c r="AB303" i="4" s="1"/>
  <c r="J305" i="7"/>
  <c r="J304" i="6"/>
  <c r="K300" i="7"/>
  <c r="M300" i="7"/>
  <c r="G298" i="7"/>
  <c r="G297" i="6"/>
  <c r="L295" i="7"/>
  <c r="K294" i="6"/>
  <c r="H294" i="7"/>
  <c r="H293" i="6"/>
  <c r="I293" i="7"/>
  <c r="AL269" i="8"/>
  <c r="AB287" i="4" s="1"/>
  <c r="J289" i="7"/>
  <c r="J288" i="6"/>
  <c r="K284" i="7"/>
  <c r="M284" i="7"/>
  <c r="G282" i="7"/>
  <c r="G281" i="6"/>
  <c r="L279" i="7"/>
  <c r="K278" i="6"/>
  <c r="K276" i="4"/>
  <c r="H278" i="7"/>
  <c r="H277" i="6"/>
  <c r="BE257" i="8"/>
  <c r="I277" i="7"/>
  <c r="AL253" i="8"/>
  <c r="AB271" i="4" s="1"/>
  <c r="J273" i="7"/>
  <c r="J272" i="6"/>
  <c r="K268" i="7"/>
  <c r="M268" i="7"/>
  <c r="G266" i="7"/>
  <c r="G265" i="6"/>
  <c r="L263" i="7"/>
  <c r="K262" i="6"/>
  <c r="K260" i="4"/>
  <c r="H262" i="7"/>
  <c r="H261" i="6"/>
  <c r="BE241" i="8"/>
  <c r="I261" i="7"/>
  <c r="AA237" i="8"/>
  <c r="R255" i="5" s="1"/>
  <c r="J257" i="7"/>
  <c r="J256" i="6"/>
  <c r="N250" i="5"/>
  <c r="K252" i="7"/>
  <c r="M252" i="7"/>
  <c r="G250" i="7"/>
  <c r="G249" i="6"/>
  <c r="L247" i="7"/>
  <c r="K246" i="6"/>
  <c r="K244" i="4"/>
  <c r="H246" i="7"/>
  <c r="H245" i="6"/>
  <c r="AL221" i="8"/>
  <c r="AB239" i="4" s="1"/>
  <c r="J241" i="7"/>
  <c r="J240" i="6"/>
  <c r="K236" i="7"/>
  <c r="M236" i="7"/>
  <c r="G234" i="7"/>
  <c r="G233" i="6"/>
  <c r="L231" i="7"/>
  <c r="K230" i="6"/>
  <c r="H230" i="7"/>
  <c r="H229" i="6"/>
  <c r="BE209" i="8"/>
  <c r="I229" i="7"/>
  <c r="AL205" i="8"/>
  <c r="AB223" i="4" s="1"/>
  <c r="J225" i="7"/>
  <c r="J224" i="6"/>
  <c r="K220" i="7"/>
  <c r="M220" i="7"/>
  <c r="G218" i="7"/>
  <c r="G217" i="6"/>
  <c r="L215" i="7"/>
  <c r="K214" i="6"/>
  <c r="H214" i="7"/>
  <c r="H213" i="6"/>
  <c r="H211" i="5"/>
  <c r="I213" i="7"/>
  <c r="AL189" i="8"/>
  <c r="AB207" i="4" s="1"/>
  <c r="J209" i="7"/>
  <c r="J208" i="6"/>
  <c r="K204" i="7"/>
  <c r="M204" i="7"/>
  <c r="G202" i="7"/>
  <c r="G201" i="6"/>
  <c r="L199" i="7"/>
  <c r="K198" i="6"/>
  <c r="H198" i="7"/>
  <c r="H197" i="6"/>
  <c r="H195" i="5"/>
  <c r="I197" i="7"/>
  <c r="AA173" i="8"/>
  <c r="R191" i="5" s="1"/>
  <c r="J193" i="7"/>
  <c r="J192" i="6"/>
  <c r="K188" i="7"/>
  <c r="M188" i="7"/>
  <c r="G186" i="7"/>
  <c r="G185" i="6"/>
  <c r="L183" i="7"/>
  <c r="K182" i="6"/>
  <c r="K180" i="4"/>
  <c r="H182" i="7"/>
  <c r="H181" i="6"/>
  <c r="H179" i="5"/>
  <c r="I181" i="7"/>
  <c r="AL157" i="8"/>
  <c r="AB175" i="4" s="1"/>
  <c r="J177" i="7"/>
  <c r="J176" i="6"/>
  <c r="K172" i="7"/>
  <c r="M172" i="7"/>
  <c r="G170" i="7"/>
  <c r="G169" i="6"/>
  <c r="L167" i="7"/>
  <c r="K166" i="6"/>
  <c r="K164" i="4"/>
  <c r="H166" i="7"/>
  <c r="H165" i="6"/>
  <c r="H163" i="5"/>
  <c r="I165" i="7"/>
  <c r="AL141" i="8"/>
  <c r="AB159" i="4" s="1"/>
  <c r="J161" i="7"/>
  <c r="J160" i="6"/>
  <c r="K156" i="7"/>
  <c r="M156" i="7"/>
  <c r="G154" i="7"/>
  <c r="G153" i="6"/>
  <c r="L151" i="7"/>
  <c r="K150" i="6"/>
  <c r="H150" i="7"/>
  <c r="H149" i="6"/>
  <c r="H147" i="5"/>
  <c r="I149" i="7"/>
  <c r="AL125" i="8"/>
  <c r="AB143" i="4" s="1"/>
  <c r="J145" i="7"/>
  <c r="J144" i="6"/>
  <c r="K140" i="7"/>
  <c r="M140" i="7"/>
  <c r="G138" i="7"/>
  <c r="G137" i="6"/>
  <c r="L135" i="7"/>
  <c r="K134" i="6"/>
  <c r="K132" i="4"/>
  <c r="H134" i="7"/>
  <c r="H133" i="6"/>
  <c r="H131" i="5"/>
  <c r="I133" i="7"/>
  <c r="AL109" i="8"/>
  <c r="AB127" i="4" s="1"/>
  <c r="J129" i="7"/>
  <c r="J128" i="6"/>
  <c r="M124" i="7"/>
  <c r="K124" i="7"/>
  <c r="G122" i="7"/>
  <c r="G121" i="6"/>
  <c r="L119" i="7"/>
  <c r="K118" i="6"/>
  <c r="H118" i="7"/>
  <c r="H117" i="6"/>
  <c r="H115" i="5"/>
  <c r="I117" i="7"/>
  <c r="AL93" i="8"/>
  <c r="AB111" i="4" s="1"/>
  <c r="J113" i="7"/>
  <c r="J112" i="6"/>
  <c r="M108" i="7"/>
  <c r="K108" i="7"/>
  <c r="G106" i="7"/>
  <c r="G105" i="6"/>
  <c r="L103" i="7"/>
  <c r="K102" i="6"/>
  <c r="H102" i="7"/>
  <c r="H101" i="6"/>
  <c r="H99" i="5"/>
  <c r="I101" i="7"/>
  <c r="AL77" i="8"/>
  <c r="AB95" i="4" s="1"/>
  <c r="J97" i="7"/>
  <c r="J96" i="6"/>
  <c r="M92" i="7"/>
  <c r="K92" i="7"/>
  <c r="G90" i="7"/>
  <c r="G89" i="6"/>
  <c r="L87" i="7"/>
  <c r="K86" i="6"/>
  <c r="H86" i="7"/>
  <c r="H85" i="6"/>
  <c r="H83" i="5"/>
  <c r="I85" i="7"/>
  <c r="AL61" i="8"/>
  <c r="AB79" i="4" s="1"/>
  <c r="J81" i="7"/>
  <c r="J80" i="6"/>
  <c r="M76" i="7"/>
  <c r="K76" i="7"/>
  <c r="G74" i="7"/>
  <c r="G73" i="6"/>
  <c r="L71" i="7"/>
  <c r="K70" i="6"/>
  <c r="H70" i="7"/>
  <c r="H69" i="6"/>
  <c r="H67" i="5"/>
  <c r="I69" i="7"/>
  <c r="AL45" i="8"/>
  <c r="AB63" i="4" s="1"/>
  <c r="J65" i="7"/>
  <c r="J64" i="6"/>
  <c r="M60" i="7"/>
  <c r="K60" i="7"/>
  <c r="G58" i="7"/>
  <c r="G57" i="6"/>
  <c r="L55" i="7"/>
  <c r="K54" i="6"/>
  <c r="H54" i="7"/>
  <c r="H53" i="6"/>
  <c r="H51" i="5"/>
  <c r="I53" i="7"/>
  <c r="AL29" i="8"/>
  <c r="AB47" i="4" s="1"/>
  <c r="J49" i="7"/>
  <c r="J48" i="6"/>
  <c r="K44" i="7"/>
  <c r="M44" i="7"/>
  <c r="G42" i="7"/>
  <c r="G41" i="6"/>
  <c r="L39" i="7"/>
  <c r="K38" i="6"/>
  <c r="H38" i="7"/>
  <c r="H37" i="6"/>
  <c r="H35" i="5"/>
  <c r="I37" i="7"/>
  <c r="J33" i="7"/>
  <c r="J32" i="6"/>
  <c r="K28" i="7"/>
  <c r="M28" i="7"/>
  <c r="G26" i="7"/>
  <c r="G25" i="6"/>
  <c r="L23" i="7"/>
  <c r="K22" i="6"/>
  <c r="S309" i="6"/>
  <c r="Z308" i="5"/>
  <c r="Y308" i="5"/>
  <c r="S293" i="6"/>
  <c r="Z292" i="5"/>
  <c r="Y292" i="5"/>
  <c r="S277" i="6"/>
  <c r="Y276" i="5"/>
  <c r="Z276" i="5"/>
  <c r="S261" i="6"/>
  <c r="Y260" i="5"/>
  <c r="Z260" i="5"/>
  <c r="S245" i="6"/>
  <c r="Z244" i="5"/>
  <c r="Y244" i="5"/>
  <c r="S229" i="6"/>
  <c r="Z228" i="5"/>
  <c r="Y228" i="5"/>
  <c r="S214" i="6"/>
  <c r="Y213" i="5"/>
  <c r="Z213" i="5"/>
  <c r="S198" i="6"/>
  <c r="Z197" i="5"/>
  <c r="Y197" i="5"/>
  <c r="S182" i="6"/>
  <c r="Z181" i="5"/>
  <c r="Y181" i="5"/>
  <c r="S166" i="6"/>
  <c r="Y165" i="5"/>
  <c r="Z165" i="5"/>
  <c r="S150" i="6"/>
  <c r="Y149" i="5"/>
  <c r="Z149" i="5"/>
  <c r="S134" i="6"/>
  <c r="Z133" i="5"/>
  <c r="Y133" i="5"/>
  <c r="S118" i="6"/>
  <c r="Z117" i="5"/>
  <c r="Y117" i="5"/>
  <c r="S102" i="6"/>
  <c r="Y101" i="5"/>
  <c r="Z101" i="5"/>
  <c r="S86" i="6"/>
  <c r="Y85" i="5"/>
  <c r="Z85" i="5"/>
  <c r="S71" i="6"/>
  <c r="Z70" i="5"/>
  <c r="Y70" i="5"/>
  <c r="S55" i="6"/>
  <c r="Z54" i="5"/>
  <c r="Y54" i="5"/>
  <c r="Z38" i="5"/>
  <c r="Z22" i="5"/>
  <c r="L310" i="7"/>
  <c r="K309" i="6"/>
  <c r="G308" i="7"/>
  <c r="G307" i="6"/>
  <c r="K246" i="7"/>
  <c r="M246" i="7"/>
  <c r="G228" i="7"/>
  <c r="G227" i="6"/>
  <c r="L209" i="7"/>
  <c r="K208" i="6"/>
  <c r="AL151" i="8"/>
  <c r="AB169" i="4" s="1"/>
  <c r="J171" i="7"/>
  <c r="J170" i="6"/>
  <c r="H125" i="5"/>
  <c r="I127" i="7"/>
  <c r="L268" i="7"/>
  <c r="K267" i="6"/>
  <c r="AA242" i="8"/>
  <c r="R260" i="5" s="1"/>
  <c r="J262" i="7"/>
  <c r="J261" i="6"/>
  <c r="K311" i="7"/>
  <c r="M311" i="7"/>
  <c r="G309" i="7"/>
  <c r="G308" i="6"/>
  <c r="L306" i="7"/>
  <c r="K305" i="6"/>
  <c r="K303" i="4"/>
  <c r="H305" i="7"/>
  <c r="H304" i="6"/>
  <c r="BE284" i="8"/>
  <c r="I304" i="7"/>
  <c r="AL280" i="8"/>
  <c r="AB298" i="4" s="1"/>
  <c r="J300" i="7"/>
  <c r="J299" i="6"/>
  <c r="N293" i="5"/>
  <c r="K295" i="7"/>
  <c r="M295" i="7"/>
  <c r="G293" i="7"/>
  <c r="G292" i="6"/>
  <c r="L290" i="7"/>
  <c r="K289" i="6"/>
  <c r="K287" i="4"/>
  <c r="H289" i="7"/>
  <c r="H288" i="6"/>
  <c r="BE268" i="8"/>
  <c r="I288" i="7"/>
  <c r="AL264" i="8"/>
  <c r="AB282" i="4" s="1"/>
  <c r="J284" i="7"/>
  <c r="J283" i="6"/>
  <c r="M279" i="7"/>
  <c r="K279" i="7"/>
  <c r="G277" i="7"/>
  <c r="G276" i="6"/>
  <c r="L274" i="7"/>
  <c r="K273" i="6"/>
  <c r="K271" i="4"/>
  <c r="H273" i="7"/>
  <c r="H272" i="6"/>
  <c r="BE252" i="8"/>
  <c r="I272" i="7"/>
  <c r="AL248" i="8"/>
  <c r="AB266" i="4" s="1"/>
  <c r="J268" i="7"/>
  <c r="J267" i="6"/>
  <c r="M263" i="7"/>
  <c r="K263" i="7"/>
  <c r="G261" i="7"/>
  <c r="G260" i="6"/>
  <c r="L258" i="7"/>
  <c r="K257" i="6"/>
  <c r="K255" i="4"/>
  <c r="H257" i="7"/>
  <c r="H256" i="6"/>
  <c r="H254" i="5"/>
  <c r="I256" i="7"/>
  <c r="M250" i="5"/>
  <c r="J252" i="7"/>
  <c r="J251" i="6"/>
  <c r="M247" i="7"/>
  <c r="K247" i="7"/>
  <c r="G245" i="7"/>
  <c r="G244" i="6"/>
  <c r="L242" i="7"/>
  <c r="K241" i="6"/>
  <c r="H241" i="7"/>
  <c r="H240" i="6"/>
  <c r="H238" i="5"/>
  <c r="I240" i="7"/>
  <c r="AL216" i="8"/>
  <c r="AB234" i="4" s="1"/>
  <c r="J236" i="7"/>
  <c r="J235" i="6"/>
  <c r="K231" i="7"/>
  <c r="M231" i="7"/>
  <c r="G229" i="7"/>
  <c r="G228" i="6"/>
  <c r="L226" i="7"/>
  <c r="K225" i="6"/>
  <c r="H225" i="7"/>
  <c r="H224" i="6"/>
  <c r="H222" i="5"/>
  <c r="I224" i="7"/>
  <c r="AL200" i="8"/>
  <c r="AB218" i="4" s="1"/>
  <c r="J220" i="7"/>
  <c r="J219" i="6"/>
  <c r="N213" i="5"/>
  <c r="K215" i="7"/>
  <c r="M215" i="7"/>
  <c r="G213" i="7"/>
  <c r="G212" i="6"/>
  <c r="L210" i="7"/>
  <c r="K209" i="6"/>
  <c r="H209" i="7"/>
  <c r="H208" i="6"/>
  <c r="H206" i="5"/>
  <c r="I208" i="7"/>
  <c r="AA184" i="8"/>
  <c r="R202" i="5" s="1"/>
  <c r="J204" i="7"/>
  <c r="J203" i="6"/>
  <c r="K199" i="7"/>
  <c r="M199" i="7"/>
  <c r="G197" i="7"/>
  <c r="G196" i="6"/>
  <c r="L194" i="7"/>
  <c r="K193" i="6"/>
  <c r="K191" i="4"/>
  <c r="H193" i="7"/>
  <c r="H192" i="6"/>
  <c r="H190" i="5"/>
  <c r="I192" i="7"/>
  <c r="AL168" i="8"/>
  <c r="AB186" i="4" s="1"/>
  <c r="J188" i="7"/>
  <c r="J187" i="6"/>
  <c r="K183" i="7"/>
  <c r="M183" i="7"/>
  <c r="G181" i="7"/>
  <c r="G180" i="6"/>
  <c r="L178" i="7"/>
  <c r="K177" i="6"/>
  <c r="H177" i="7"/>
  <c r="H176" i="6"/>
  <c r="H174" i="5"/>
  <c r="I176" i="7"/>
  <c r="AL152" i="8"/>
  <c r="AB170" i="4" s="1"/>
  <c r="J172" i="7"/>
  <c r="J171" i="6"/>
  <c r="N165" i="5"/>
  <c r="M167" i="7"/>
  <c r="K167" i="7"/>
  <c r="G165" i="7"/>
  <c r="G164" i="6"/>
  <c r="L162" i="7"/>
  <c r="K161" i="6"/>
  <c r="H161" i="7"/>
  <c r="H160" i="6"/>
  <c r="H158" i="5"/>
  <c r="I160" i="7"/>
  <c r="AL136" i="8"/>
  <c r="AB154" i="4" s="1"/>
  <c r="J156" i="7"/>
  <c r="J155" i="6"/>
  <c r="K151" i="7"/>
  <c r="M151" i="7"/>
  <c r="G149" i="7"/>
  <c r="G148" i="6"/>
  <c r="L146" i="7"/>
  <c r="K145" i="6"/>
  <c r="H145" i="7"/>
  <c r="H144" i="6"/>
  <c r="H142" i="5"/>
  <c r="I144" i="7"/>
  <c r="AL120" i="8"/>
  <c r="AB138" i="4" s="1"/>
  <c r="J140" i="7"/>
  <c r="J139" i="6"/>
  <c r="K135" i="7"/>
  <c r="M135" i="7"/>
  <c r="G133" i="7"/>
  <c r="G132" i="6"/>
  <c r="L130" i="7"/>
  <c r="K129" i="6"/>
  <c r="K127" i="4"/>
  <c r="H129" i="7"/>
  <c r="H128" i="6"/>
  <c r="H126" i="5"/>
  <c r="I128" i="7"/>
  <c r="AL104" i="8"/>
  <c r="AB122" i="4" s="1"/>
  <c r="J124" i="7"/>
  <c r="J123" i="6"/>
  <c r="K119" i="7"/>
  <c r="M119" i="7"/>
  <c r="G117" i="7"/>
  <c r="G116" i="6"/>
  <c r="L114" i="7"/>
  <c r="K113" i="6"/>
  <c r="H113" i="7"/>
  <c r="H112" i="6"/>
  <c r="H110" i="5"/>
  <c r="I112" i="7"/>
  <c r="AL88" i="8"/>
  <c r="AB106" i="4" s="1"/>
  <c r="J108" i="7"/>
  <c r="J107" i="6"/>
  <c r="M103" i="7"/>
  <c r="K103" i="7"/>
  <c r="G101" i="7"/>
  <c r="G100" i="6"/>
  <c r="L98" i="7"/>
  <c r="K97" i="6"/>
  <c r="H97" i="7"/>
  <c r="H96" i="6"/>
  <c r="H94" i="5"/>
  <c r="I96" i="7"/>
  <c r="AL72" i="8"/>
  <c r="AB90" i="4" s="1"/>
  <c r="J92" i="7"/>
  <c r="J91" i="6"/>
  <c r="K87" i="7"/>
  <c r="M87" i="7"/>
  <c r="G85" i="7"/>
  <c r="G84" i="6"/>
  <c r="L82" i="7"/>
  <c r="K81" i="6"/>
  <c r="H81" i="7"/>
  <c r="H80" i="6"/>
  <c r="H78" i="5"/>
  <c r="I80" i="7"/>
  <c r="AL56" i="8"/>
  <c r="AB74" i="4" s="1"/>
  <c r="J76" i="7"/>
  <c r="J75" i="6"/>
  <c r="M71" i="7"/>
  <c r="K71" i="7"/>
  <c r="G69" i="7"/>
  <c r="G68" i="6"/>
  <c r="L66" i="7"/>
  <c r="K65" i="6"/>
  <c r="H65" i="7"/>
  <c r="H64" i="6"/>
  <c r="H62" i="5"/>
  <c r="I64" i="7"/>
  <c r="AL40" i="8"/>
  <c r="AB58" i="4" s="1"/>
  <c r="J60" i="7"/>
  <c r="J59" i="6"/>
  <c r="K55" i="7"/>
  <c r="M55" i="7"/>
  <c r="G53" i="7"/>
  <c r="G52" i="6"/>
  <c r="L50" i="7"/>
  <c r="K49" i="6"/>
  <c r="H49" i="7"/>
  <c r="H48" i="6"/>
  <c r="H46" i="5"/>
  <c r="I48" i="7"/>
  <c r="AL24" i="8"/>
  <c r="AB42" i="4" s="1"/>
  <c r="J44" i="7"/>
  <c r="J43" i="6"/>
  <c r="K39" i="7"/>
  <c r="M39" i="7"/>
  <c r="Z17" i="8"/>
  <c r="G37" i="7"/>
  <c r="G36" i="6"/>
  <c r="L34" i="7"/>
  <c r="K33" i="6"/>
  <c r="H33" i="7"/>
  <c r="H32" i="6"/>
  <c r="H30" i="5"/>
  <c r="I32" i="7"/>
  <c r="J28" i="7"/>
  <c r="J27" i="6"/>
  <c r="K23" i="7"/>
  <c r="M23" i="7"/>
  <c r="S308" i="6"/>
  <c r="Z307" i="5"/>
  <c r="Y307" i="5"/>
  <c r="S292" i="6"/>
  <c r="Z291" i="5"/>
  <c r="Y291" i="5"/>
  <c r="S276" i="6"/>
  <c r="Z275" i="5"/>
  <c r="Y275" i="5"/>
  <c r="S260" i="6"/>
  <c r="Z259" i="5"/>
  <c r="Y259" i="5"/>
  <c r="S244" i="6"/>
  <c r="Z243" i="5"/>
  <c r="Y243" i="5"/>
  <c r="S228" i="6"/>
  <c r="Z227" i="5"/>
  <c r="Y227" i="5"/>
  <c r="S213" i="6"/>
  <c r="Y212" i="5"/>
  <c r="Z212" i="5"/>
  <c r="S197" i="6"/>
  <c r="Y196" i="5"/>
  <c r="Z196" i="5"/>
  <c r="S181" i="6"/>
  <c r="Z180" i="5"/>
  <c r="Y180" i="5"/>
  <c r="S165" i="6"/>
  <c r="Z164" i="5"/>
  <c r="Y164" i="5"/>
  <c r="S149" i="6"/>
  <c r="Y148" i="5"/>
  <c r="Z148" i="5"/>
  <c r="S133" i="6"/>
  <c r="Y132" i="5"/>
  <c r="Z132" i="5"/>
  <c r="S117" i="6"/>
  <c r="Z116" i="5"/>
  <c r="Y116" i="5"/>
  <c r="S101" i="6"/>
  <c r="Y100" i="5"/>
  <c r="Z100" i="5"/>
  <c r="S85" i="6"/>
  <c r="Y84" i="5"/>
  <c r="Z84" i="5"/>
  <c r="S70" i="6"/>
  <c r="Z69" i="5"/>
  <c r="Y69" i="5"/>
  <c r="S54" i="6"/>
  <c r="Z53" i="5"/>
  <c r="Y53" i="5"/>
  <c r="Z37" i="5"/>
  <c r="Z21" i="5"/>
  <c r="Z7" i="8"/>
  <c r="Z4" i="8"/>
  <c r="Y4" i="8" s="1"/>
  <c r="X4" i="8" s="1"/>
  <c r="Z15" i="8"/>
  <c r="Z10" i="8"/>
  <c r="Z8" i="8"/>
  <c r="Z5" i="8"/>
  <c r="Z11" i="8"/>
  <c r="Z13" i="8"/>
  <c r="Z6" i="8"/>
  <c r="Y6" i="8" s="1"/>
  <c r="X6" i="8" s="1"/>
  <c r="Z12" i="8"/>
  <c r="Z3" i="8"/>
  <c r="Z14" i="8"/>
  <c r="Y14" i="8" s="1"/>
  <c r="Z19" i="8"/>
  <c r="Y19" i="8" s="1"/>
  <c r="X19" i="8" s="1"/>
  <c r="Z9" i="8"/>
  <c r="Z16" i="8"/>
  <c r="G245" i="5"/>
  <c r="Z227" i="8"/>
  <c r="Y227" i="8" s="1"/>
  <c r="X227" i="8" s="1"/>
  <c r="G240" i="5"/>
  <c r="Z222" i="8"/>
  <c r="Y222" i="8" s="1"/>
  <c r="X222" i="8" s="1"/>
  <c r="AX206" i="8"/>
  <c r="Z206" i="8"/>
  <c r="Y206" i="8" s="1"/>
  <c r="X206" i="8" s="1"/>
  <c r="AX126" i="8"/>
  <c r="Z126" i="8"/>
  <c r="Y126" i="8" s="1"/>
  <c r="X126" i="8" s="1"/>
  <c r="G64" i="5"/>
  <c r="Z46" i="8"/>
  <c r="Y46" i="8" s="1"/>
  <c r="X46" i="8" s="1"/>
  <c r="G299" i="5"/>
  <c r="Z281" i="8"/>
  <c r="Y281" i="8" s="1"/>
  <c r="X281" i="8" s="1"/>
  <c r="G214" i="5"/>
  <c r="Z196" i="8"/>
  <c r="Y196" i="8"/>
  <c r="X196" i="8" s="1"/>
  <c r="G254" i="5"/>
  <c r="Z236" i="8"/>
  <c r="Y236" i="8" s="1"/>
  <c r="X236" i="8" s="1"/>
  <c r="G190" i="5"/>
  <c r="Z172" i="8"/>
  <c r="Y172" i="8"/>
  <c r="X172" i="8" s="1"/>
  <c r="G174" i="5"/>
  <c r="Z156" i="8"/>
  <c r="Y156" i="8" s="1"/>
  <c r="X156" i="8" s="1"/>
  <c r="G126" i="5"/>
  <c r="Z108" i="8"/>
  <c r="Y108" i="8" s="1"/>
  <c r="X108" i="8" s="1"/>
  <c r="G110" i="5"/>
  <c r="Z92" i="8"/>
  <c r="Y92" i="8" s="1"/>
  <c r="X92" i="8" s="1"/>
  <c r="AX301" i="8"/>
  <c r="AY301" i="8" s="1"/>
  <c r="Z301" i="8"/>
  <c r="Y301" i="8"/>
  <c r="X301" i="8" s="1"/>
  <c r="AV285" i="8" a="1"/>
  <c r="AV285" i="8" s="1"/>
  <c r="Z285" i="8"/>
  <c r="Y285" i="8" s="1"/>
  <c r="X285" i="8" s="1"/>
  <c r="G287" i="5"/>
  <c r="Z269" i="8"/>
  <c r="Y269" i="8" s="1"/>
  <c r="X269" i="8" s="1"/>
  <c r="G271" i="5"/>
  <c r="Z253" i="8"/>
  <c r="Y253" i="8" s="1"/>
  <c r="X253" i="8" s="1"/>
  <c r="G255" i="5"/>
  <c r="Z237" i="8"/>
  <c r="Y237" i="8" s="1"/>
  <c r="X237" i="8" s="1"/>
  <c r="G239" i="5"/>
  <c r="Z221" i="8"/>
  <c r="Y221" i="8" s="1"/>
  <c r="X221" i="8" s="1"/>
  <c r="G223" i="5"/>
  <c r="Z205" i="8"/>
  <c r="Y205" i="8" s="1"/>
  <c r="X205" i="8" s="1"/>
  <c r="G207" i="5"/>
  <c r="Z189" i="8"/>
  <c r="Y189" i="8" s="1"/>
  <c r="X189" i="8" s="1"/>
  <c r="G191" i="5"/>
  <c r="Z173" i="8"/>
  <c r="Y173" i="8" s="1"/>
  <c r="X173" i="8" s="1"/>
  <c r="G175" i="5"/>
  <c r="Z157" i="8"/>
  <c r="Y157" i="8" s="1"/>
  <c r="X157" i="8" s="1"/>
  <c r="G159" i="5"/>
  <c r="Z141" i="8"/>
  <c r="Y141" i="8" s="1"/>
  <c r="X141" i="8" s="1"/>
  <c r="AX125" i="8"/>
  <c r="Z125" i="8"/>
  <c r="Y125" i="8" s="1"/>
  <c r="X125" i="8" s="1"/>
  <c r="G127" i="5"/>
  <c r="Z109" i="8"/>
  <c r="Y109" i="8" s="1"/>
  <c r="X109" i="8" s="1"/>
  <c r="AX93" i="8"/>
  <c r="Z93" i="8"/>
  <c r="Y93" i="8" s="1"/>
  <c r="X93" i="8" s="1"/>
  <c r="AX77" i="8"/>
  <c r="Z77" i="8"/>
  <c r="Y77" i="8" s="1"/>
  <c r="X77" i="8" s="1"/>
  <c r="G79" i="5"/>
  <c r="Z61" i="8"/>
  <c r="Y61" i="8" s="1"/>
  <c r="X61" i="8" s="1"/>
  <c r="AX45" i="8"/>
  <c r="Z45" i="8"/>
  <c r="Y45" i="8" s="1"/>
  <c r="X45" i="8" s="1"/>
  <c r="G47" i="5"/>
  <c r="Z29" i="8"/>
  <c r="Y29" i="8" s="1"/>
  <c r="X29" i="8" s="1"/>
  <c r="G293" i="5"/>
  <c r="Z275" i="8"/>
  <c r="Y275" i="8" s="1"/>
  <c r="X275" i="8" s="1"/>
  <c r="G197" i="5"/>
  <c r="Z179" i="8"/>
  <c r="Y179" i="8" s="1"/>
  <c r="X179" i="8" s="1"/>
  <c r="AX99" i="8"/>
  <c r="Z99" i="8"/>
  <c r="Y99" i="8" s="1"/>
  <c r="X99" i="8" s="1"/>
  <c r="AX83" i="8"/>
  <c r="Z83" i="8"/>
  <c r="Y83" i="8" s="1"/>
  <c r="X83" i="8" s="1"/>
  <c r="G278" i="5"/>
  <c r="Z260" i="8"/>
  <c r="Y260" i="8" s="1"/>
  <c r="X260" i="8" s="1"/>
  <c r="AX116" i="8"/>
  <c r="Z116" i="8"/>
  <c r="Y116" i="8" s="1"/>
  <c r="X116" i="8" s="1"/>
  <c r="G46" i="5"/>
  <c r="Z28" i="8"/>
  <c r="Y28" i="8" s="1"/>
  <c r="X28" i="8" s="1"/>
  <c r="AX296" i="8"/>
  <c r="AY296" i="8" s="1"/>
  <c r="Z296" i="8"/>
  <c r="Y296" i="8" s="1"/>
  <c r="X296" i="8" s="1"/>
  <c r="G298" i="5"/>
  <c r="Z280" i="8"/>
  <c r="Y280" i="8" s="1"/>
  <c r="X280" i="8" s="1"/>
  <c r="AX264" i="8"/>
  <c r="Z264" i="8"/>
  <c r="Y264" i="8" s="1"/>
  <c r="X264" i="8" s="1"/>
  <c r="G266" i="5"/>
  <c r="Z248" i="8"/>
  <c r="Y248" i="8" s="1"/>
  <c r="X248" i="8" s="1"/>
  <c r="G250" i="5"/>
  <c r="Z232" i="8"/>
  <c r="Y232" i="8" s="1"/>
  <c r="X232" i="8" s="1"/>
  <c r="AX216" i="8"/>
  <c r="Z216" i="8"/>
  <c r="Y216" i="8" s="1"/>
  <c r="X216" i="8" s="1"/>
  <c r="G218" i="5"/>
  <c r="Z200" i="8"/>
  <c r="Y200" i="8" s="1"/>
  <c r="X200" i="8" s="1"/>
  <c r="AX184" i="8"/>
  <c r="Z184" i="8"/>
  <c r="Y184" i="8" s="1"/>
  <c r="X184" i="8" s="1"/>
  <c r="G186" i="5"/>
  <c r="Z168" i="8"/>
  <c r="Y168" i="8" s="1"/>
  <c r="X168" i="8" s="1"/>
  <c r="AX152" i="8"/>
  <c r="Z152" i="8"/>
  <c r="Y152" i="8" s="1"/>
  <c r="X152" i="8" s="1"/>
  <c r="G154" i="5"/>
  <c r="Z136" i="8"/>
  <c r="Y136" i="8" s="1"/>
  <c r="X136" i="8" s="1"/>
  <c r="G138" i="5"/>
  <c r="Z120" i="8"/>
  <c r="Y120" i="8" s="1"/>
  <c r="X120" i="8" s="1"/>
  <c r="AX104" i="8"/>
  <c r="Z104" i="8"/>
  <c r="Y104" i="8" s="1"/>
  <c r="X104" i="8" s="1"/>
  <c r="G106" i="5"/>
  <c r="Z88" i="8"/>
  <c r="Y88" i="8" s="1"/>
  <c r="X88" i="8" s="1"/>
  <c r="G90" i="5"/>
  <c r="Z72" i="8"/>
  <c r="Y72" i="8" s="1"/>
  <c r="X72" i="8" s="1"/>
  <c r="AX56" i="8"/>
  <c r="Z56" i="8"/>
  <c r="Y56" i="8" s="1"/>
  <c r="X56" i="8" s="1"/>
  <c r="AX40" i="8"/>
  <c r="Z40" i="8"/>
  <c r="Y40" i="8" s="1"/>
  <c r="X40" i="8" s="1"/>
  <c r="AX24" i="8"/>
  <c r="Z24" i="8"/>
  <c r="Y24" i="8" s="1"/>
  <c r="X24" i="8" s="1"/>
  <c r="G112" i="5"/>
  <c r="Z94" i="8"/>
  <c r="Y94" i="8" s="1"/>
  <c r="X94" i="8" s="1"/>
  <c r="AV217" i="8" a="1"/>
  <c r="AV217" i="8" s="1"/>
  <c r="Z217" i="8"/>
  <c r="Y217" i="8" s="1"/>
  <c r="X217" i="8" s="1"/>
  <c r="G155" i="5"/>
  <c r="Z137" i="8"/>
  <c r="Y137" i="8" s="1"/>
  <c r="X137" i="8" s="1"/>
  <c r="G107" i="5"/>
  <c r="Z89" i="8"/>
  <c r="Y89" i="8" s="1"/>
  <c r="X89" i="8" s="1"/>
  <c r="G43" i="5"/>
  <c r="Z25" i="8"/>
  <c r="Y25" i="8" s="1"/>
  <c r="X25" i="8" s="1"/>
  <c r="AX244" i="8"/>
  <c r="Z244" i="8"/>
  <c r="Y244" i="8" s="1"/>
  <c r="X244" i="8" s="1"/>
  <c r="AX223" i="8"/>
  <c r="Z223" i="8"/>
  <c r="Y223" i="8" s="1"/>
  <c r="X223" i="8" s="1"/>
  <c r="Z207" i="8"/>
  <c r="Y207" i="8" s="1"/>
  <c r="X207" i="8" s="1"/>
  <c r="G193" i="5"/>
  <c r="Z175" i="8"/>
  <c r="Y175" i="8" s="1"/>
  <c r="X175" i="8" s="1"/>
  <c r="G81" i="5"/>
  <c r="Z63" i="8"/>
  <c r="Y63" i="8" s="1"/>
  <c r="X63" i="8" s="1"/>
  <c r="G49" i="5"/>
  <c r="Z31" i="8"/>
  <c r="Y31" i="8" s="1"/>
  <c r="X31" i="8" s="1"/>
  <c r="AX282" i="8"/>
  <c r="Z282" i="8"/>
  <c r="Y282" i="8" s="1"/>
  <c r="X282" i="8" s="1"/>
  <c r="G284" i="5"/>
  <c r="Z266" i="8"/>
  <c r="Y266" i="8" s="1"/>
  <c r="X266" i="8" s="1"/>
  <c r="G268" i="5"/>
  <c r="Z250" i="8"/>
  <c r="Y250" i="8" s="1"/>
  <c r="X250" i="8" s="1"/>
  <c r="G252" i="5"/>
  <c r="Z234" i="8"/>
  <c r="Y234" i="8" s="1"/>
  <c r="X234" i="8" s="1"/>
  <c r="G236" i="5"/>
  <c r="Z218" i="8"/>
  <c r="Y218" i="8" s="1"/>
  <c r="X218" i="8" s="1"/>
  <c r="G220" i="5"/>
  <c r="Z202" i="8"/>
  <c r="Y202" i="8" s="1"/>
  <c r="X202" i="8" s="1"/>
  <c r="G204" i="5"/>
  <c r="Z186" i="8"/>
  <c r="Y186" i="8" s="1"/>
  <c r="X186" i="8" s="1"/>
  <c r="G188" i="5"/>
  <c r="Z170" i="8"/>
  <c r="Y170" i="8" s="1"/>
  <c r="X170" i="8" s="1"/>
  <c r="Z154" i="8"/>
  <c r="Y154" i="8" s="1"/>
  <c r="X154" i="8" s="1"/>
  <c r="G156" i="5"/>
  <c r="Z138" i="8"/>
  <c r="Y138" i="8" s="1"/>
  <c r="X138" i="8" s="1"/>
  <c r="AX122" i="8"/>
  <c r="Z122" i="8"/>
  <c r="Y122" i="8" s="1"/>
  <c r="X122" i="8" s="1"/>
  <c r="G124" i="5"/>
  <c r="Z106" i="8"/>
  <c r="Y106" i="8" s="1"/>
  <c r="X106" i="8" s="1"/>
  <c r="G108" i="5"/>
  <c r="Z90" i="8"/>
  <c r="Y90" i="8" s="1"/>
  <c r="X90" i="8" s="1"/>
  <c r="G92" i="5"/>
  <c r="Z74" i="8"/>
  <c r="Y74" i="8" s="1"/>
  <c r="X74" i="8" s="1"/>
  <c r="AX58" i="8"/>
  <c r="Z58" i="8"/>
  <c r="Y58" i="8" s="1"/>
  <c r="X58" i="8" s="1"/>
  <c r="G60" i="5"/>
  <c r="Z42" i="8"/>
  <c r="Y42" i="8" s="1"/>
  <c r="X42" i="8" s="1"/>
  <c r="G44" i="5"/>
  <c r="Z26" i="8"/>
  <c r="Y26" i="8" s="1"/>
  <c r="X26" i="8" s="1"/>
  <c r="G69" i="5"/>
  <c r="Z51" i="8"/>
  <c r="Y51" i="8" s="1"/>
  <c r="X51" i="8" s="1"/>
  <c r="G176" i="5"/>
  <c r="Z158" i="8"/>
  <c r="Y158" i="8" s="1"/>
  <c r="X158" i="8" s="1"/>
  <c r="AX73" i="8"/>
  <c r="Z73" i="8"/>
  <c r="Y73" i="8" s="1"/>
  <c r="X73" i="8" s="1"/>
  <c r="G150" i="5"/>
  <c r="Z132" i="8"/>
  <c r="Y132" i="8" s="1"/>
  <c r="X132" i="8" s="1"/>
  <c r="G54" i="5"/>
  <c r="Z36" i="8"/>
  <c r="Y36" i="8" s="1"/>
  <c r="X36" i="8" s="1"/>
  <c r="AX191" i="8"/>
  <c r="Z191" i="8"/>
  <c r="Y191" i="8" s="1"/>
  <c r="X191" i="8" s="1"/>
  <c r="G311" i="5"/>
  <c r="Z293" i="8"/>
  <c r="Y293" i="8" s="1"/>
  <c r="X293" i="8" s="1"/>
  <c r="AV277" i="8" a="1"/>
  <c r="AV277" i="8" s="1"/>
  <c r="Z277" i="8"/>
  <c r="Y277" i="8" s="1"/>
  <c r="X277" i="8" s="1"/>
  <c r="AV261" i="8" a="1"/>
  <c r="AV261" i="8" s="1"/>
  <c r="Z261" i="8"/>
  <c r="Y261" i="8" s="1"/>
  <c r="X261" i="8" s="1"/>
  <c r="G263" i="5"/>
  <c r="Z245" i="8"/>
  <c r="Y245" i="8" s="1"/>
  <c r="X245" i="8" s="1"/>
  <c r="G247" i="5"/>
  <c r="Z229" i="8"/>
  <c r="Y229" i="8" s="1"/>
  <c r="X229" i="8" s="1"/>
  <c r="AX213" i="8"/>
  <c r="Z213" i="8"/>
  <c r="Y213" i="8" s="1"/>
  <c r="X213" i="8" s="1"/>
  <c r="G215" i="5"/>
  <c r="Z197" i="8"/>
  <c r="Y197" i="8" s="1"/>
  <c r="X197" i="8" s="1"/>
  <c r="G199" i="5"/>
  <c r="Z181" i="8"/>
  <c r="Y181" i="8" s="1"/>
  <c r="X181" i="8" s="1"/>
  <c r="G183" i="5"/>
  <c r="Z165" i="8"/>
  <c r="Y165" i="8" s="1"/>
  <c r="X165" i="8" s="1"/>
  <c r="G167" i="5"/>
  <c r="Z149" i="8"/>
  <c r="Y149" i="8" s="1"/>
  <c r="X149" i="8" s="1"/>
  <c r="G151" i="5"/>
  <c r="Z133" i="8"/>
  <c r="Y133" i="8" s="1"/>
  <c r="X133" i="8" s="1"/>
  <c r="AX117" i="8"/>
  <c r="Z117" i="8"/>
  <c r="Y117" i="8" s="1"/>
  <c r="X117" i="8" s="1"/>
  <c r="AX101" i="8"/>
  <c r="Z101" i="8"/>
  <c r="Y101" i="8" s="1"/>
  <c r="X101" i="8" s="1"/>
  <c r="G103" i="5"/>
  <c r="Z85" i="8"/>
  <c r="Y85" i="8" s="1"/>
  <c r="X85" i="8" s="1"/>
  <c r="G87" i="5"/>
  <c r="Z69" i="8"/>
  <c r="Y69" i="8" s="1"/>
  <c r="X69" i="8" s="1"/>
  <c r="G71" i="5"/>
  <c r="Z53" i="8"/>
  <c r="Y53" i="8" s="1"/>
  <c r="X53" i="8" s="1"/>
  <c r="G55" i="5"/>
  <c r="Z37" i="8"/>
  <c r="Y37" i="8" s="1"/>
  <c r="X37" i="8" s="1"/>
  <c r="G39" i="5"/>
  <c r="Z21" i="8"/>
  <c r="Y21" i="8" s="1"/>
  <c r="X21" i="8" s="1"/>
  <c r="AX147" i="8"/>
  <c r="Z147" i="8"/>
  <c r="Y147" i="8" s="1"/>
  <c r="X147" i="8" s="1"/>
  <c r="G133" i="5"/>
  <c r="Z115" i="8"/>
  <c r="Y115" i="8" s="1"/>
  <c r="X115" i="8" s="1"/>
  <c r="G75" i="5"/>
  <c r="Z57" i="8"/>
  <c r="Y57" i="8" s="1"/>
  <c r="X57" i="8" s="1"/>
  <c r="G102" i="5"/>
  <c r="Z84" i="8"/>
  <c r="Y84" i="8" s="1"/>
  <c r="X84" i="8" s="1"/>
  <c r="G177" i="5"/>
  <c r="Z159" i="8"/>
  <c r="Y159" i="8" s="1"/>
  <c r="X159" i="8" s="1"/>
  <c r="G145" i="5"/>
  <c r="Z127" i="8"/>
  <c r="Y127" i="8" s="1"/>
  <c r="X127" i="8" s="1"/>
  <c r="G290" i="5"/>
  <c r="Z272" i="8"/>
  <c r="Y272" i="8" s="1"/>
  <c r="X272" i="8" s="1"/>
  <c r="X275" i="4"/>
  <c r="W275" i="5"/>
  <c r="G274" i="5"/>
  <c r="Z256" i="8"/>
  <c r="Y256" i="8" s="1"/>
  <c r="X256" i="8" s="1"/>
  <c r="G258" i="5"/>
  <c r="Z240" i="8"/>
  <c r="Y240" i="8" s="1"/>
  <c r="X240" i="8" s="1"/>
  <c r="G242" i="5"/>
  <c r="Z224" i="8"/>
  <c r="Y224" i="8" s="1"/>
  <c r="X224" i="8" s="1"/>
  <c r="G226" i="5"/>
  <c r="Z208" i="8"/>
  <c r="Y208" i="8" s="1"/>
  <c r="X208" i="8" s="1"/>
  <c r="G210" i="5"/>
  <c r="Z192" i="8"/>
  <c r="Y192" i="8" s="1"/>
  <c r="X192" i="8" s="1"/>
  <c r="G194" i="5"/>
  <c r="Z176" i="8"/>
  <c r="Y176" i="8" s="1"/>
  <c r="X176" i="8" s="1"/>
  <c r="G178" i="5"/>
  <c r="Z160" i="8"/>
  <c r="Y160" i="8"/>
  <c r="X160" i="8" s="1"/>
  <c r="AV144" i="8" a="1"/>
  <c r="AV144" i="8" s="1"/>
  <c r="Z144" i="8"/>
  <c r="Y144" i="8" s="1"/>
  <c r="X144" i="8" s="1"/>
  <c r="G146" i="5"/>
  <c r="Z128" i="8"/>
  <c r="Y128" i="8" s="1"/>
  <c r="X128" i="8" s="1"/>
  <c r="G130" i="5"/>
  <c r="Z112" i="8"/>
  <c r="Y112" i="8" s="1"/>
  <c r="X112" i="8" s="1"/>
  <c r="AX96" i="8"/>
  <c r="Z96" i="8"/>
  <c r="Y96" i="8" s="1"/>
  <c r="X96" i="8" s="1"/>
  <c r="G98" i="5"/>
  <c r="Z80" i="8"/>
  <c r="Y80" i="8" s="1"/>
  <c r="X80" i="8" s="1"/>
  <c r="G82" i="5"/>
  <c r="Z64" i="8"/>
  <c r="Y64" i="8" s="1"/>
  <c r="X64" i="8" s="1"/>
  <c r="G66" i="5"/>
  <c r="Z48" i="8"/>
  <c r="Y48" i="8" s="1"/>
  <c r="X48" i="8" s="1"/>
  <c r="G50" i="5"/>
  <c r="Z32" i="8"/>
  <c r="Y32" i="8" s="1"/>
  <c r="X32" i="8" s="1"/>
  <c r="G309" i="5"/>
  <c r="Z291" i="8"/>
  <c r="Y291" i="8" s="1"/>
  <c r="X291" i="8" s="1"/>
  <c r="AX62" i="8"/>
  <c r="Z62" i="8"/>
  <c r="Y62" i="8" s="1"/>
  <c r="X62" i="8" s="1"/>
  <c r="G182" i="5"/>
  <c r="Z164" i="8"/>
  <c r="Y164" i="8" s="1"/>
  <c r="X164" i="8" s="1"/>
  <c r="AX255" i="8"/>
  <c r="Z255" i="8"/>
  <c r="Y255" i="8" s="1"/>
  <c r="X255" i="8" s="1"/>
  <c r="AV239" i="8" a="1"/>
  <c r="AV239" i="8" s="1"/>
  <c r="Z239" i="8"/>
  <c r="Y239" i="8" s="1"/>
  <c r="X239" i="8" s="1"/>
  <c r="G306" i="5"/>
  <c r="Z288" i="8"/>
  <c r="Y288" i="8" s="1"/>
  <c r="X288" i="8" s="1"/>
  <c r="AU299" i="8"/>
  <c r="Z299" i="8"/>
  <c r="Y299" i="8" s="1"/>
  <c r="X299" i="8" s="1"/>
  <c r="Z283" i="8"/>
  <c r="Y283" i="8" s="1"/>
  <c r="X283" i="8" s="1"/>
  <c r="G285" i="5"/>
  <c r="Z267" i="8"/>
  <c r="Y267" i="8" s="1"/>
  <c r="X267" i="8" s="1"/>
  <c r="G269" i="5"/>
  <c r="Z251" i="8"/>
  <c r="Y251" i="8"/>
  <c r="X251" i="8" s="1"/>
  <c r="G253" i="5"/>
  <c r="Z235" i="8"/>
  <c r="Y235" i="8" s="1"/>
  <c r="X235" i="8" s="1"/>
  <c r="G237" i="5"/>
  <c r="Z219" i="8"/>
  <c r="Y219" i="8" s="1"/>
  <c r="X219" i="8" s="1"/>
  <c r="G221" i="5"/>
  <c r="Z203" i="8"/>
  <c r="Y203" i="8" s="1"/>
  <c r="X203" i="8" s="1"/>
  <c r="Z187" i="8"/>
  <c r="Y187" i="8" s="1"/>
  <c r="X187" i="8" s="1"/>
  <c r="G189" i="5"/>
  <c r="Z171" i="8"/>
  <c r="Y171" i="8" s="1"/>
  <c r="X171" i="8" s="1"/>
  <c r="G173" i="5"/>
  <c r="Z155" i="8"/>
  <c r="Y155" i="8" s="1"/>
  <c r="X155" i="8" s="1"/>
  <c r="G157" i="5"/>
  <c r="Z139" i="8"/>
  <c r="Y139" i="8" s="1"/>
  <c r="X139" i="8" s="1"/>
  <c r="G141" i="5"/>
  <c r="Z123" i="8"/>
  <c r="Y123" i="8" s="1"/>
  <c r="X123" i="8" s="1"/>
  <c r="AX107" i="8"/>
  <c r="Z107" i="8"/>
  <c r="Y107" i="8" s="1"/>
  <c r="X107" i="8" s="1"/>
  <c r="G109" i="5"/>
  <c r="Z91" i="8"/>
  <c r="Y91" i="8" s="1"/>
  <c r="X91" i="8" s="1"/>
  <c r="AX75" i="8"/>
  <c r="P94" i="6" s="1"/>
  <c r="Z75" i="8"/>
  <c r="Y75" i="8" s="1"/>
  <c r="X75" i="8" s="1"/>
  <c r="G77" i="5"/>
  <c r="Z59" i="8"/>
  <c r="Y59" i="8" s="1"/>
  <c r="X59" i="8" s="1"/>
  <c r="G61" i="5"/>
  <c r="Z43" i="8"/>
  <c r="Y43" i="8" s="1"/>
  <c r="X43" i="8" s="1"/>
  <c r="G45" i="5"/>
  <c r="Z27" i="8"/>
  <c r="Y27" i="8" s="1"/>
  <c r="X27" i="8" s="1"/>
  <c r="AX131" i="8"/>
  <c r="Z131" i="8"/>
  <c r="Y131" i="8" s="1"/>
  <c r="X131" i="8" s="1"/>
  <c r="G128" i="5"/>
  <c r="Z110" i="8"/>
  <c r="Y110" i="8" s="1"/>
  <c r="X110" i="8" s="1"/>
  <c r="G48" i="5"/>
  <c r="Z30" i="8"/>
  <c r="Y30" i="8" s="1"/>
  <c r="X30" i="8" s="1"/>
  <c r="AU297" i="8"/>
  <c r="Z297" i="8"/>
  <c r="Y297" i="8" s="1"/>
  <c r="X297" i="8" s="1"/>
  <c r="AV265" i="8" a="1"/>
  <c r="AV265" i="8" s="1"/>
  <c r="Z265" i="8"/>
  <c r="Y265" i="8" s="1"/>
  <c r="X265" i="8" s="1"/>
  <c r="AX185" i="8"/>
  <c r="Z185" i="8"/>
  <c r="Y185" i="8" s="1"/>
  <c r="X185" i="8" s="1"/>
  <c r="AX105" i="8"/>
  <c r="Z105" i="8"/>
  <c r="Y105" i="8" s="1"/>
  <c r="X105" i="8" s="1"/>
  <c r="G59" i="5"/>
  <c r="Z41" i="8"/>
  <c r="Y41" i="8" s="1"/>
  <c r="X41" i="8" s="1"/>
  <c r="G310" i="5"/>
  <c r="Z292" i="8"/>
  <c r="Y292" i="8" s="1"/>
  <c r="X292" i="8" s="1"/>
  <c r="G198" i="5"/>
  <c r="Z180" i="8"/>
  <c r="Y180" i="8" s="1"/>
  <c r="X180" i="8" s="1"/>
  <c r="G70" i="5"/>
  <c r="Z52" i="8"/>
  <c r="Y52" i="8" s="1"/>
  <c r="X52" i="8" s="1"/>
  <c r="G289" i="5"/>
  <c r="Z271" i="8"/>
  <c r="Y271" i="8" s="1"/>
  <c r="X271" i="8" s="1"/>
  <c r="AX143" i="8"/>
  <c r="Z143" i="8"/>
  <c r="Y143" i="8" s="1"/>
  <c r="X143" i="8" s="1"/>
  <c r="G113" i="5"/>
  <c r="Z95" i="8"/>
  <c r="Y95" i="8" s="1"/>
  <c r="X95" i="8" s="1"/>
  <c r="AX79" i="8"/>
  <c r="Z79" i="8"/>
  <c r="Y79" i="8" s="1"/>
  <c r="X79" i="8" s="1"/>
  <c r="G65" i="5"/>
  <c r="Z47" i="8"/>
  <c r="Y47" i="8" s="1"/>
  <c r="X47" i="8" s="1"/>
  <c r="AU298" i="8"/>
  <c r="Z298" i="8"/>
  <c r="Y298" i="8" s="1"/>
  <c r="X298" i="8" s="1"/>
  <c r="AX294" i="8"/>
  <c r="Z294" i="8"/>
  <c r="Y294" i="8" s="1"/>
  <c r="X294" i="8" s="1"/>
  <c r="G296" i="5"/>
  <c r="Z278" i="8"/>
  <c r="Y278" i="8" s="1"/>
  <c r="X278" i="8" s="1"/>
  <c r="G280" i="5"/>
  <c r="Z262" i="8"/>
  <c r="Y262" i="8" s="1"/>
  <c r="X262" i="8" s="1"/>
  <c r="Z246" i="8"/>
  <c r="Y246" i="8" s="1"/>
  <c r="X246" i="8" s="1"/>
  <c r="G248" i="5"/>
  <c r="Z230" i="8"/>
  <c r="Y230" i="8" s="1"/>
  <c r="X230" i="8" s="1"/>
  <c r="G232" i="5"/>
  <c r="Z214" i="8"/>
  <c r="Y214" i="8" s="1"/>
  <c r="X214" i="8" s="1"/>
  <c r="G216" i="5"/>
  <c r="Z198" i="8"/>
  <c r="Y198" i="8" s="1"/>
  <c r="X198" i="8" s="1"/>
  <c r="AX182" i="8"/>
  <c r="Z182" i="8"/>
  <c r="Y182" i="8" s="1"/>
  <c r="X182" i="8" s="1"/>
  <c r="Z166" i="8"/>
  <c r="Y166" i="8" s="1"/>
  <c r="X166" i="8" s="1"/>
  <c r="Z150" i="8"/>
  <c r="Y150" i="8" s="1"/>
  <c r="X150" i="8" s="1"/>
  <c r="AX134" i="8"/>
  <c r="Z134" i="8"/>
  <c r="Y134" i="8" s="1"/>
  <c r="X134" i="8" s="1"/>
  <c r="G136" i="5"/>
  <c r="Z118" i="8"/>
  <c r="Y118" i="8" s="1"/>
  <c r="X118" i="8" s="1"/>
  <c r="G120" i="5"/>
  <c r="Z102" i="8"/>
  <c r="Y102" i="8" s="1"/>
  <c r="X102" i="8" s="1"/>
  <c r="AX86" i="8"/>
  <c r="Z86" i="8"/>
  <c r="Y86" i="8" s="1"/>
  <c r="X86" i="8" s="1"/>
  <c r="G88" i="5"/>
  <c r="Z70" i="8"/>
  <c r="Y70" i="8" s="1"/>
  <c r="X70" i="8" s="1"/>
  <c r="AX54" i="8"/>
  <c r="Z54" i="8"/>
  <c r="Y54" i="8" s="1"/>
  <c r="X54" i="8" s="1"/>
  <c r="AX38" i="8"/>
  <c r="Z38" i="8"/>
  <c r="Y38" i="8" s="1"/>
  <c r="X38" i="8" s="1"/>
  <c r="G40" i="5"/>
  <c r="Z22" i="8"/>
  <c r="Y22" i="8" s="1"/>
  <c r="X22" i="8" s="1"/>
  <c r="G181" i="5"/>
  <c r="Z163" i="8"/>
  <c r="Y163" i="8" s="1"/>
  <c r="X163" i="8" s="1"/>
  <c r="G304" i="5"/>
  <c r="Z286" i="8"/>
  <c r="Y286" i="8" s="1"/>
  <c r="X286" i="8" s="1"/>
  <c r="AX270" i="8"/>
  <c r="Z270" i="8"/>
  <c r="Y270" i="8" s="1"/>
  <c r="X270" i="8" s="1"/>
  <c r="G160" i="5"/>
  <c r="Z142" i="8"/>
  <c r="Y142" i="8" s="1"/>
  <c r="X142" i="8" s="1"/>
  <c r="G267" i="5"/>
  <c r="Z249" i="8"/>
  <c r="Y249" i="8" s="1"/>
  <c r="X249" i="8" s="1"/>
  <c r="Z153" i="8"/>
  <c r="Y153" i="8" s="1"/>
  <c r="X153" i="8" s="1"/>
  <c r="AX121" i="8"/>
  <c r="Z121" i="8"/>
  <c r="Y121" i="8" s="1"/>
  <c r="X121" i="8" s="1"/>
  <c r="AX68" i="8"/>
  <c r="Z68" i="8"/>
  <c r="Y68" i="8" s="1"/>
  <c r="X68" i="8" s="1"/>
  <c r="AX287" i="8"/>
  <c r="Z287" i="8"/>
  <c r="Y287" i="8" s="1"/>
  <c r="X287" i="8" s="1"/>
  <c r="AX111" i="8"/>
  <c r="Z111" i="8"/>
  <c r="Y111" i="8" s="1"/>
  <c r="X111" i="8" s="1"/>
  <c r="AX289" i="8"/>
  <c r="Z289" i="8"/>
  <c r="Y289" i="8" s="1"/>
  <c r="X289" i="8" s="1"/>
  <c r="G291" i="5"/>
  <c r="Z273" i="8"/>
  <c r="Y273" i="8" s="1"/>
  <c r="X273" i="8" s="1"/>
  <c r="G275" i="5"/>
  <c r="Z257" i="8"/>
  <c r="Y257" i="8" s="1"/>
  <c r="X257" i="8" s="1"/>
  <c r="G259" i="5"/>
  <c r="Z241" i="8"/>
  <c r="Y241" i="8" s="1"/>
  <c r="X241" i="8" s="1"/>
  <c r="AX225" i="8"/>
  <c r="Z225" i="8"/>
  <c r="Y225" i="8" s="1"/>
  <c r="X225" i="8" s="1"/>
  <c r="Z209" i="8"/>
  <c r="Y209" i="8" s="1"/>
  <c r="X209" i="8" s="1"/>
  <c r="AX193" i="8"/>
  <c r="Z193" i="8"/>
  <c r="Y193" i="8" s="1"/>
  <c r="X193" i="8" s="1"/>
  <c r="G195" i="5"/>
  <c r="Z177" i="8"/>
  <c r="Y177" i="8"/>
  <c r="X177" i="8" s="1"/>
  <c r="AX161" i="8"/>
  <c r="Z161" i="8"/>
  <c r="Y161" i="8" s="1"/>
  <c r="X161" i="8" s="1"/>
  <c r="AV145" i="8" a="1"/>
  <c r="AV145" i="8" s="1"/>
  <c r="Z145" i="8"/>
  <c r="Y145" i="8" s="1"/>
  <c r="X145" i="8" s="1"/>
  <c r="G147" i="5"/>
  <c r="Z129" i="8"/>
  <c r="Y129" i="8" s="1"/>
  <c r="X129" i="8" s="1"/>
  <c r="G131" i="5"/>
  <c r="Z113" i="8"/>
  <c r="Y113" i="8" s="1"/>
  <c r="X113" i="8" s="1"/>
  <c r="AX97" i="8"/>
  <c r="P116" i="6" s="1"/>
  <c r="Z97" i="8"/>
  <c r="Y97" i="8" s="1"/>
  <c r="X97" i="8" s="1"/>
  <c r="G99" i="5"/>
  <c r="Z81" i="8"/>
  <c r="Y81" i="8" s="1"/>
  <c r="X81" i="8" s="1"/>
  <c r="G83" i="5"/>
  <c r="Z65" i="8"/>
  <c r="Y65" i="8" s="1"/>
  <c r="X65" i="8" s="1"/>
  <c r="G67" i="5"/>
  <c r="Z49" i="8"/>
  <c r="Y49" i="8" s="1"/>
  <c r="X49" i="8" s="1"/>
  <c r="AX33" i="8"/>
  <c r="Z33" i="8"/>
  <c r="Y33" i="8" s="1"/>
  <c r="X33" i="8" s="1"/>
  <c r="AX211" i="8"/>
  <c r="Z211" i="8"/>
  <c r="Y211" i="8" s="1"/>
  <c r="X211" i="8" s="1"/>
  <c r="G213" i="5"/>
  <c r="Z195" i="8"/>
  <c r="Y195" i="8" s="1"/>
  <c r="X195" i="8" s="1"/>
  <c r="AX35" i="8"/>
  <c r="Z35" i="8"/>
  <c r="Y35" i="8" s="1"/>
  <c r="X35" i="8" s="1"/>
  <c r="AX190" i="8"/>
  <c r="Z190" i="8"/>
  <c r="Y190" i="8" s="1"/>
  <c r="X190" i="8" s="1"/>
  <c r="G192" i="5"/>
  <c r="Z174" i="8"/>
  <c r="Y174" i="8" s="1"/>
  <c r="X174" i="8" s="1"/>
  <c r="G219" i="5"/>
  <c r="Z201" i="8"/>
  <c r="Y201" i="8" s="1"/>
  <c r="X201" i="8" s="1"/>
  <c r="AX169" i="8"/>
  <c r="Z169" i="8"/>
  <c r="Y169" i="8" s="1"/>
  <c r="X169" i="8" s="1"/>
  <c r="G294" i="5"/>
  <c r="Z276" i="8"/>
  <c r="Y276" i="8" s="1"/>
  <c r="X276" i="8" s="1"/>
  <c r="AX212" i="8"/>
  <c r="Z212" i="8"/>
  <c r="Y212" i="8" s="1"/>
  <c r="X212" i="8" s="1"/>
  <c r="AX148" i="8"/>
  <c r="Z148" i="8"/>
  <c r="Y148" i="8" s="1"/>
  <c r="X148" i="8" s="1"/>
  <c r="AU300" i="8"/>
  <c r="Z300" i="8"/>
  <c r="Y300" i="8" s="1"/>
  <c r="X300" i="8" s="1"/>
  <c r="G302" i="5"/>
  <c r="Z284" i="8"/>
  <c r="Y284" i="8" s="1"/>
  <c r="X284" i="8" s="1"/>
  <c r="Z220" i="8"/>
  <c r="Y220" i="8" s="1"/>
  <c r="X220" i="8" s="1"/>
  <c r="G206" i="5"/>
  <c r="Z188" i="8"/>
  <c r="Y188" i="8" s="1"/>
  <c r="X188" i="8" s="1"/>
  <c r="G158" i="5"/>
  <c r="Z140" i="8"/>
  <c r="Y140" i="8" s="1"/>
  <c r="X140" i="8" s="1"/>
  <c r="G313" i="5"/>
  <c r="Z295" i="8"/>
  <c r="Y295" i="8" s="1"/>
  <c r="X295" i="8" s="1"/>
  <c r="X298" i="4"/>
  <c r="W298" i="5"/>
  <c r="G297" i="5"/>
  <c r="Z279" i="8"/>
  <c r="Y279" i="8" s="1"/>
  <c r="X279" i="8" s="1"/>
  <c r="Z263" i="8"/>
  <c r="Y263" i="8" s="1"/>
  <c r="X263" i="8" s="1"/>
  <c r="Z247" i="8"/>
  <c r="Y247" i="8" s="1"/>
  <c r="X247" i="8" s="1"/>
  <c r="G249" i="5"/>
  <c r="Z231" i="8"/>
  <c r="Y231" i="8" s="1"/>
  <c r="X231" i="8" s="1"/>
  <c r="AX215" i="8"/>
  <c r="Z215" i="8"/>
  <c r="Y215" i="8" s="1"/>
  <c r="X215" i="8" s="1"/>
  <c r="G217" i="5"/>
  <c r="Z199" i="8"/>
  <c r="Y199" i="8" s="1"/>
  <c r="X199" i="8" s="1"/>
  <c r="G201" i="5"/>
  <c r="Z183" i="8"/>
  <c r="Y183" i="8" s="1"/>
  <c r="X183" i="8" s="1"/>
  <c r="G185" i="5"/>
  <c r="Z167" i="8"/>
  <c r="Y167" i="8" s="1"/>
  <c r="X167" i="8" s="1"/>
  <c r="AX151" i="8"/>
  <c r="Z151" i="8"/>
  <c r="Y151" i="8" s="1"/>
  <c r="X151" i="8" s="1"/>
  <c r="AX135" i="8"/>
  <c r="Z135" i="8"/>
  <c r="Y135" i="8" s="1"/>
  <c r="X135" i="8" s="1"/>
  <c r="G137" i="5"/>
  <c r="Z119" i="8"/>
  <c r="Y119" i="8"/>
  <c r="X119" i="8" s="1"/>
  <c r="G121" i="5"/>
  <c r="Z103" i="8"/>
  <c r="Y103" i="8" s="1"/>
  <c r="X103" i="8" s="1"/>
  <c r="AX87" i="8"/>
  <c r="Z87" i="8"/>
  <c r="Y87" i="8" s="1"/>
  <c r="X87" i="8" s="1"/>
  <c r="G89" i="5"/>
  <c r="Z71" i="8"/>
  <c r="Y71" i="8" s="1"/>
  <c r="X71" i="8" s="1"/>
  <c r="G73" i="5"/>
  <c r="Z55" i="8"/>
  <c r="Y55" i="8" s="1"/>
  <c r="X55" i="8" s="1"/>
  <c r="AX39" i="8"/>
  <c r="Z39" i="8"/>
  <c r="Y39" i="8" s="1"/>
  <c r="X39" i="8" s="1"/>
  <c r="AX23" i="8"/>
  <c r="Z23" i="8"/>
  <c r="Y23" i="8" s="1"/>
  <c r="X23" i="8" s="1"/>
  <c r="AX259" i="8"/>
  <c r="Z259" i="8"/>
  <c r="Y259" i="8" s="1"/>
  <c r="X259" i="8" s="1"/>
  <c r="AX243" i="8"/>
  <c r="Z243" i="8"/>
  <c r="Y243" i="8" s="1"/>
  <c r="X243" i="8" s="1"/>
  <c r="AX67" i="8"/>
  <c r="Z67" i="8"/>
  <c r="Y67" i="8" s="1"/>
  <c r="X67" i="8" s="1"/>
  <c r="G272" i="5"/>
  <c r="Z254" i="8"/>
  <c r="Y254" i="8" s="1"/>
  <c r="X254" i="8" s="1"/>
  <c r="G256" i="5"/>
  <c r="Z238" i="8"/>
  <c r="Y238" i="8" s="1"/>
  <c r="X238" i="8" s="1"/>
  <c r="AX78" i="8"/>
  <c r="Z78" i="8"/>
  <c r="Y78" i="8" s="1"/>
  <c r="X78" i="8" s="1"/>
  <c r="G251" i="5"/>
  <c r="Z233" i="8"/>
  <c r="Y233" i="8" s="1"/>
  <c r="X233" i="8" s="1"/>
  <c r="X263" i="4"/>
  <c r="W263" i="5"/>
  <c r="G246" i="5"/>
  <c r="Z228" i="8"/>
  <c r="Y228" i="8"/>
  <c r="X228" i="8" s="1"/>
  <c r="G118" i="5"/>
  <c r="Z100" i="8"/>
  <c r="Y100" i="8" s="1"/>
  <c r="X100" i="8" s="1"/>
  <c r="G286" i="5"/>
  <c r="Z268" i="8"/>
  <c r="Y268" i="8" s="1"/>
  <c r="X268" i="8" s="1"/>
  <c r="G270" i="5"/>
  <c r="Z252" i="8"/>
  <c r="Y252" i="8" s="1"/>
  <c r="X252" i="8" s="1"/>
  <c r="G222" i="5"/>
  <c r="Z204" i="8"/>
  <c r="Y204" i="8" s="1"/>
  <c r="X204" i="8" s="1"/>
  <c r="G142" i="5"/>
  <c r="Z124" i="8"/>
  <c r="Y124" i="8" s="1"/>
  <c r="X124" i="8" s="1"/>
  <c r="G94" i="5"/>
  <c r="Z76" i="8"/>
  <c r="Y76" i="8" s="1"/>
  <c r="X76" i="8" s="1"/>
  <c r="G78" i="5"/>
  <c r="Z60" i="8"/>
  <c r="Y60" i="8"/>
  <c r="X60" i="8" s="1"/>
  <c r="G62" i="5"/>
  <c r="Z44" i="8"/>
  <c r="Y44" i="8" s="1"/>
  <c r="X44" i="8" s="1"/>
  <c r="G308" i="5"/>
  <c r="Z290" i="8"/>
  <c r="Y290" i="8" s="1"/>
  <c r="X290" i="8" s="1"/>
  <c r="G292" i="5"/>
  <c r="Z274" i="8"/>
  <c r="Y274" i="8" s="1"/>
  <c r="X274" i="8" s="1"/>
  <c r="G276" i="5"/>
  <c r="Z258" i="8"/>
  <c r="Y258" i="8" s="1"/>
  <c r="X258" i="8" s="1"/>
  <c r="G260" i="5"/>
  <c r="Z242" i="8"/>
  <c r="Y242" i="8" s="1"/>
  <c r="X242" i="8" s="1"/>
  <c r="G244" i="5"/>
  <c r="Z226" i="8"/>
  <c r="Y226" i="8"/>
  <c r="X226" i="8" s="1"/>
  <c r="AX210" i="8"/>
  <c r="Z210" i="8"/>
  <c r="Y210" i="8"/>
  <c r="X210" i="8" s="1"/>
  <c r="AV194" i="8" a="1"/>
  <c r="AV194" i="8" s="1"/>
  <c r="Z194" i="8"/>
  <c r="Y194" i="8" s="1"/>
  <c r="X194" i="8" s="1"/>
  <c r="G196" i="5"/>
  <c r="Z178" i="8"/>
  <c r="Y178" i="8" s="1"/>
  <c r="X178" i="8" s="1"/>
  <c r="G180" i="5"/>
  <c r="Z162" i="8"/>
  <c r="Y162" i="8" s="1"/>
  <c r="X162" i="8" s="1"/>
  <c r="Z146" i="8"/>
  <c r="Y146" i="8" s="1"/>
  <c r="X146" i="8" s="1"/>
  <c r="AX130" i="8"/>
  <c r="Z130" i="8"/>
  <c r="Y130" i="8" s="1"/>
  <c r="X130" i="8" s="1"/>
  <c r="AX114" i="8"/>
  <c r="Z114" i="8"/>
  <c r="Y114" i="8" s="1"/>
  <c r="X114" i="8" s="1"/>
  <c r="G116" i="5"/>
  <c r="Z98" i="8"/>
  <c r="Y98" i="8" s="1"/>
  <c r="X98" i="8" s="1"/>
  <c r="G100" i="5"/>
  <c r="Z82" i="8"/>
  <c r="Y82" i="8" s="1"/>
  <c r="X82" i="8" s="1"/>
  <c r="G84" i="5"/>
  <c r="Z66" i="8"/>
  <c r="Y66" i="8" s="1"/>
  <c r="X66" i="8" s="1"/>
  <c r="AX50" i="8"/>
  <c r="Z50" i="8"/>
  <c r="Y50" i="8" s="1"/>
  <c r="X50" i="8" s="1"/>
  <c r="AX34" i="8"/>
  <c r="Z34" i="8"/>
  <c r="Y34" i="8" s="1"/>
  <c r="X34" i="8" s="1"/>
  <c r="X24" i="5"/>
  <c r="X23" i="5"/>
  <c r="G33" i="5"/>
  <c r="G34" i="5"/>
  <c r="G36" i="5"/>
  <c r="G38" i="5"/>
  <c r="G28" i="5"/>
  <c r="G37" i="5"/>
  <c r="AO105" i="8" a="1"/>
  <c r="AO105" i="8" s="1"/>
  <c r="AN105" i="8" a="1"/>
  <c r="AN105" i="8" s="1"/>
  <c r="O107" i="5"/>
  <c r="AN89" i="8" a="1"/>
  <c r="AN89" i="8" s="1"/>
  <c r="AO73" i="8" a="1"/>
  <c r="AO73" i="8" s="1"/>
  <c r="AN73" i="8" a="1"/>
  <c r="AN73" i="8" s="1"/>
  <c r="AO57" i="8" a="1"/>
  <c r="AO57" i="8" s="1"/>
  <c r="AN57" i="8" a="1"/>
  <c r="AN57" i="8" s="1"/>
  <c r="AO41" i="8" a="1"/>
  <c r="AO41" i="8" s="1"/>
  <c r="AN41" i="8" a="1"/>
  <c r="AN41" i="8" s="1"/>
  <c r="AO25" i="8" a="1"/>
  <c r="AO25" i="8" s="1"/>
  <c r="AN25" i="8" a="1"/>
  <c r="AN25" i="8" s="1"/>
  <c r="AX84" i="8"/>
  <c r="AO121" i="8" a="1"/>
  <c r="AO121" i="8" s="1"/>
  <c r="AN121" i="8" a="1"/>
  <c r="AN121" i="8" s="1"/>
  <c r="O310" i="4"/>
  <c r="AN292" i="8" a="1"/>
  <c r="AN292" i="8" s="1"/>
  <c r="O294" i="4"/>
  <c r="AN276" i="8" a="1"/>
  <c r="AN276" i="8" s="1"/>
  <c r="O278" i="4"/>
  <c r="AN260" i="8" a="1"/>
  <c r="AN260" i="8" s="1"/>
  <c r="O262" i="4"/>
  <c r="AN244" i="8" a="1"/>
  <c r="AN244" i="8" s="1"/>
  <c r="AO228" i="8" a="1"/>
  <c r="AO228" i="8" s="1"/>
  <c r="AN228" i="8" a="1"/>
  <c r="AN228" i="8" s="1"/>
  <c r="O230" i="4"/>
  <c r="AN212" i="8" a="1"/>
  <c r="AN212" i="8" s="1"/>
  <c r="AO196" i="8" a="1"/>
  <c r="AO196" i="8" s="1"/>
  <c r="AN196" i="8" a="1"/>
  <c r="AN196" i="8" s="1"/>
  <c r="O198" i="4"/>
  <c r="AN180" i="8" a="1"/>
  <c r="AN180" i="8" s="1"/>
  <c r="O182" i="4"/>
  <c r="AN164" i="8" a="1"/>
  <c r="AN164" i="8" s="1"/>
  <c r="AO148" i="8" a="1"/>
  <c r="AO148" i="8" s="1"/>
  <c r="AN148" i="8" a="1"/>
  <c r="AN148" i="8" s="1"/>
  <c r="O150" i="4"/>
  <c r="AN132" i="8" a="1"/>
  <c r="AN132" i="8" s="1"/>
  <c r="AO116" i="8" a="1"/>
  <c r="AO116" i="8" s="1"/>
  <c r="AN116" i="8" a="1"/>
  <c r="AN116" i="8" s="1"/>
  <c r="AO100" i="8" a="1"/>
  <c r="AO100" i="8" s="1"/>
  <c r="AN100" i="8" a="1"/>
  <c r="AN100" i="8" s="1"/>
  <c r="AO84" i="8" a="1"/>
  <c r="AO84" i="8" s="1"/>
  <c r="AN84" i="8" a="1"/>
  <c r="AN84" i="8" s="1"/>
  <c r="O86" i="5"/>
  <c r="AN68" i="8" a="1"/>
  <c r="AN68" i="8" s="1"/>
  <c r="O70" i="5"/>
  <c r="AN52" i="8" a="1"/>
  <c r="AN52" i="8" s="1"/>
  <c r="AO36" i="8" a="1"/>
  <c r="AO36" i="8" s="1"/>
  <c r="AN36" i="8" a="1"/>
  <c r="AN36" i="8" s="1"/>
  <c r="O38" i="5"/>
  <c r="AX74" i="8"/>
  <c r="AL171" i="8"/>
  <c r="AB189" i="4" s="1"/>
  <c r="AO192" i="8" a="1"/>
  <c r="AO192" i="8" s="1"/>
  <c r="AO296" i="8" a="1"/>
  <c r="AO296" i="8" s="1"/>
  <c r="AN296" i="8" a="1"/>
  <c r="AN296" i="8" s="1"/>
  <c r="AO264" i="8" a="1"/>
  <c r="AO264" i="8" s="1"/>
  <c r="AN264" i="8" a="1"/>
  <c r="AN264" i="8" s="1"/>
  <c r="AO297" i="8" a="1"/>
  <c r="AO297" i="8" s="1"/>
  <c r="AN297" i="8" a="1"/>
  <c r="AN297" i="8" s="1"/>
  <c r="O299" i="4"/>
  <c r="AN281" i="8" a="1"/>
  <c r="AN281" i="8" s="1"/>
  <c r="O283" i="4"/>
  <c r="AN265" i="8" a="1"/>
  <c r="AN265" i="8" s="1"/>
  <c r="O267" i="4"/>
  <c r="AN249" i="8" a="1"/>
  <c r="AN249" i="8" s="1"/>
  <c r="O251" i="4"/>
  <c r="AN233" i="8" a="1"/>
  <c r="AN233" i="8" s="1"/>
  <c r="O235" i="4"/>
  <c r="AN217" i="8" a="1"/>
  <c r="AN217" i="8" s="1"/>
  <c r="O219" i="4"/>
  <c r="AN201" i="8" a="1"/>
  <c r="AN201" i="8" s="1"/>
  <c r="AO185" i="8" a="1"/>
  <c r="AO185" i="8" s="1"/>
  <c r="AN185" i="8" a="1"/>
  <c r="AN185" i="8" s="1"/>
  <c r="O187" i="4"/>
  <c r="AN169" i="8" a="1"/>
  <c r="AN169" i="8" s="1"/>
  <c r="AO153" i="8" a="1"/>
  <c r="AO153" i="8" s="1"/>
  <c r="AN153" i="8" a="1"/>
  <c r="AN153" i="8" s="1"/>
  <c r="AO137" i="8" a="1"/>
  <c r="AO137" i="8" s="1"/>
  <c r="AN137" i="8" a="1"/>
  <c r="AN137" i="8" s="1"/>
  <c r="O305" i="4"/>
  <c r="AN287" i="8" a="1"/>
  <c r="AN287" i="8" s="1"/>
  <c r="O289" i="4"/>
  <c r="AN271" i="8" a="1"/>
  <c r="AN271" i="8" s="1"/>
  <c r="O273" i="4"/>
  <c r="AN255" i="8" a="1"/>
  <c r="AN255" i="8" s="1"/>
  <c r="O257" i="4"/>
  <c r="AN239" i="8" a="1"/>
  <c r="AN239" i="8" s="1"/>
  <c r="O241" i="4"/>
  <c r="AN223" i="8" a="1"/>
  <c r="AN223" i="8" s="1"/>
  <c r="AO207" i="8" a="1"/>
  <c r="AO207" i="8" s="1"/>
  <c r="AN207" i="8" a="1"/>
  <c r="AN207" i="8" s="1"/>
  <c r="AO191" i="8" a="1"/>
  <c r="AO191" i="8" s="1"/>
  <c r="AN191" i="8" a="1"/>
  <c r="AN191" i="8" s="1"/>
  <c r="AO175" i="8" a="1"/>
  <c r="AO175" i="8" s="1"/>
  <c r="AN175" i="8" a="1"/>
  <c r="AN175" i="8" s="1"/>
  <c r="AO159" i="8" a="1"/>
  <c r="AO159" i="8" s="1"/>
  <c r="AN159" i="8" a="1"/>
  <c r="AN159" i="8" s="1"/>
  <c r="O161" i="5"/>
  <c r="AN143" i="8" a="1"/>
  <c r="AN143" i="8" s="1"/>
  <c r="O145" i="4"/>
  <c r="AN127" i="8" a="1"/>
  <c r="AN127" i="8" s="1"/>
  <c r="AO111" i="8" a="1"/>
  <c r="AO111" i="8" s="1"/>
  <c r="AN111" i="8" a="1"/>
  <c r="AN111" i="8" s="1"/>
  <c r="O113" i="5"/>
  <c r="AN95" i="8" a="1"/>
  <c r="AN95" i="8" s="1"/>
  <c r="AO79" i="8" a="1"/>
  <c r="AO79" i="8" s="1"/>
  <c r="AN79" i="8" a="1"/>
  <c r="AN79" i="8" s="1"/>
  <c r="AO63" i="8" a="1"/>
  <c r="AO63" i="8" s="1"/>
  <c r="AN63" i="8" a="1"/>
  <c r="AN63" i="8" s="1"/>
  <c r="O65" i="5"/>
  <c r="AN47" i="8" a="1"/>
  <c r="AN47" i="8" s="1"/>
  <c r="AO31" i="8" a="1"/>
  <c r="AO31" i="8" s="1"/>
  <c r="AN31" i="8" a="1"/>
  <c r="AN31" i="8" s="1"/>
  <c r="AX298" i="8"/>
  <c r="AY298" i="8" s="1"/>
  <c r="AO183" i="8" a="1"/>
  <c r="AO183" i="8" s="1"/>
  <c r="AO90" i="8" a="1"/>
  <c r="AO90" i="8" s="1"/>
  <c r="AN90" i="8" a="1"/>
  <c r="AN90" i="8" s="1"/>
  <c r="AO74" i="8" a="1"/>
  <c r="AO74" i="8" s="1"/>
  <c r="AN74" i="8" a="1"/>
  <c r="AN74" i="8" s="1"/>
  <c r="AO58" i="8" a="1"/>
  <c r="AO58" i="8" s="1"/>
  <c r="AN58" i="8" a="1"/>
  <c r="AN58" i="8" s="1"/>
  <c r="AO42" i="8" a="1"/>
  <c r="AO42" i="8" s="1"/>
  <c r="AN42" i="8" a="1"/>
  <c r="AN42" i="8" s="1"/>
  <c r="AO26" i="8" a="1"/>
  <c r="AO26" i="8" s="1"/>
  <c r="AN26" i="8" a="1"/>
  <c r="AN26" i="8" s="1"/>
  <c r="AL147" i="8"/>
  <c r="AB165" i="4" s="1"/>
  <c r="AO177" i="8" a="1"/>
  <c r="AO177" i="8" s="1"/>
  <c r="AO293" i="8" a="1"/>
  <c r="AO293" i="8" s="1"/>
  <c r="AN293" i="8" a="1"/>
  <c r="AN293" i="8" s="1"/>
  <c r="AO277" i="8" a="1"/>
  <c r="AO277" i="8" s="1"/>
  <c r="AN277" i="8" a="1"/>
  <c r="AN277" i="8" s="1"/>
  <c r="AO245" i="8" a="1"/>
  <c r="AO245" i="8" s="1"/>
  <c r="AN245" i="8" a="1"/>
  <c r="AN245" i="8" s="1"/>
  <c r="AO229" i="8" a="1"/>
  <c r="AO229" i="8" s="1"/>
  <c r="AN229" i="8" a="1"/>
  <c r="AN229" i="8" s="1"/>
  <c r="AO213" i="8" a="1"/>
  <c r="AO213" i="8" s="1"/>
  <c r="AN213" i="8" a="1"/>
  <c r="AN213" i="8" s="1"/>
  <c r="AO197" i="8" a="1"/>
  <c r="AO197" i="8" s="1"/>
  <c r="AN197" i="8" a="1"/>
  <c r="AN197" i="8" s="1"/>
  <c r="AO181" i="8" a="1"/>
  <c r="AO181" i="8" s="1"/>
  <c r="AN181" i="8" a="1"/>
  <c r="AN181" i="8" s="1"/>
  <c r="AO165" i="8" a="1"/>
  <c r="AO165" i="8" s="1"/>
  <c r="AN165" i="8" a="1"/>
  <c r="AN165" i="8" s="1"/>
  <c r="AO149" i="8" a="1"/>
  <c r="AO149" i="8" s="1"/>
  <c r="AN149" i="8" a="1"/>
  <c r="AN149" i="8" s="1"/>
  <c r="AO133" i="8" a="1"/>
  <c r="AO133" i="8" s="1"/>
  <c r="AN133" i="8" a="1"/>
  <c r="AN133" i="8" s="1"/>
  <c r="O135" i="4"/>
  <c r="AN117" i="8" a="1"/>
  <c r="AN117" i="8" s="1"/>
  <c r="AO101" i="8" a="1"/>
  <c r="AO101" i="8" s="1"/>
  <c r="AN101" i="8" a="1"/>
  <c r="AN101" i="8" s="1"/>
  <c r="AO85" i="8" a="1"/>
  <c r="AO85" i="8" s="1"/>
  <c r="AN85" i="8" a="1"/>
  <c r="AN85" i="8" s="1"/>
  <c r="AO69" i="8" a="1"/>
  <c r="AO69" i="8" s="1"/>
  <c r="AN69" i="8" a="1"/>
  <c r="AN69" i="8" s="1"/>
  <c r="AO53" i="8" a="1"/>
  <c r="AO53" i="8" s="1"/>
  <c r="AN53" i="8" a="1"/>
  <c r="AN53" i="8" s="1"/>
  <c r="AO37" i="8" a="1"/>
  <c r="AO37" i="8" s="1"/>
  <c r="AN37" i="8" a="1"/>
  <c r="AN37" i="8" s="1"/>
  <c r="AO21" i="8" a="1"/>
  <c r="AO21" i="8" s="1"/>
  <c r="AN21" i="8" a="1"/>
  <c r="AN21" i="8" s="1"/>
  <c r="AX266" i="8"/>
  <c r="AX52" i="8"/>
  <c r="AX250" i="8"/>
  <c r="AX36" i="8"/>
  <c r="AO119" i="8" a="1"/>
  <c r="AO119" i="8" s="1"/>
  <c r="AO43" i="8" a="1"/>
  <c r="AO43" i="8" s="1"/>
  <c r="AN43" i="8" a="1"/>
  <c r="AN43" i="8" s="1"/>
  <c r="O45" i="5"/>
  <c r="AN27" i="8" a="1"/>
  <c r="AN27" i="8" s="1"/>
  <c r="AX234" i="8"/>
  <c r="AO298" i="8" a="1"/>
  <c r="AO298" i="8" s="1"/>
  <c r="AN298" i="8" a="1"/>
  <c r="AN298" i="8" s="1"/>
  <c r="AO160" i="8" a="1"/>
  <c r="AO160" i="8" s="1"/>
  <c r="AN160" i="8" a="1"/>
  <c r="AN160" i="8" s="1"/>
  <c r="O146" i="5"/>
  <c r="AN128" i="8" a="1"/>
  <c r="AN128" i="8" s="1"/>
  <c r="AO112" i="8" a="1"/>
  <c r="AO112" i="8" s="1"/>
  <c r="AN112" i="8" a="1"/>
  <c r="AN112" i="8" s="1"/>
  <c r="O114" i="5"/>
  <c r="AN96" i="8" a="1"/>
  <c r="AN96" i="8" s="1"/>
  <c r="AO64" i="8" a="1"/>
  <c r="AO64" i="8" s="1"/>
  <c r="AN64" i="8" a="1"/>
  <c r="AN64" i="8" s="1"/>
  <c r="AO267" i="8" a="1"/>
  <c r="AO267" i="8" s="1"/>
  <c r="AN267" i="8" a="1"/>
  <c r="AN267" i="8" s="1"/>
  <c r="AO251" i="8" a="1"/>
  <c r="AO251" i="8" s="1"/>
  <c r="AN251" i="8" a="1"/>
  <c r="AN251" i="8" s="1"/>
  <c r="AO235" i="8" a="1"/>
  <c r="AO235" i="8" s="1"/>
  <c r="AN235" i="8" a="1"/>
  <c r="AN235" i="8" s="1"/>
  <c r="AO294" i="8" a="1"/>
  <c r="AO294" i="8" s="1"/>
  <c r="AN294" i="8" a="1"/>
  <c r="AN294" i="8" s="1"/>
  <c r="O280" i="4"/>
  <c r="AN262" i="8" a="1"/>
  <c r="AN262" i="8" s="1"/>
  <c r="O248" i="4"/>
  <c r="AN230" i="8" a="1"/>
  <c r="AN230" i="8" s="1"/>
  <c r="AO134" i="8" a="1"/>
  <c r="AO134" i="8" s="1"/>
  <c r="AN134" i="8" a="1"/>
  <c r="AN134" i="8" s="1"/>
  <c r="AO102" i="8" a="1"/>
  <c r="AO102" i="8" s="1"/>
  <c r="AN102" i="8" a="1"/>
  <c r="AN102" i="8" s="1"/>
  <c r="AO54" i="8" a="1"/>
  <c r="AO54" i="8" s="1"/>
  <c r="AN54" i="8" a="1"/>
  <c r="AN54" i="8" s="1"/>
  <c r="AX186" i="8"/>
  <c r="AO96" i="8" a="1"/>
  <c r="AO96" i="8" s="1"/>
  <c r="AX154" i="8"/>
  <c r="AO95" i="8" a="1"/>
  <c r="AO95" i="8" s="1"/>
  <c r="AO202" i="8" a="1"/>
  <c r="AO202" i="8" s="1"/>
  <c r="AN202" i="8" a="1"/>
  <c r="AN202" i="8" s="1"/>
  <c r="O204" i="5"/>
  <c r="AN186" i="8" a="1"/>
  <c r="AN186" i="8" s="1"/>
  <c r="AO256" i="8" a="1"/>
  <c r="AO256" i="8" s="1"/>
  <c r="AN256" i="8" a="1"/>
  <c r="AN256" i="8" s="1"/>
  <c r="AO240" i="8" a="1"/>
  <c r="AO240" i="8" s="1"/>
  <c r="AN240" i="8" a="1"/>
  <c r="AN240" i="8" s="1"/>
  <c r="AO208" i="8" a="1"/>
  <c r="AO208" i="8" s="1"/>
  <c r="AN208" i="8" a="1"/>
  <c r="AN208" i="8" s="1"/>
  <c r="O162" i="5"/>
  <c r="AN144" i="8" a="1"/>
  <c r="AN144" i="8" s="1"/>
  <c r="AO80" i="8" a="1"/>
  <c r="AO80" i="8" s="1"/>
  <c r="AN80" i="8" a="1"/>
  <c r="AN80" i="8" s="1"/>
  <c r="AO48" i="8" a="1"/>
  <c r="AO48" i="8" s="1"/>
  <c r="AN48" i="8" a="1"/>
  <c r="AN48" i="8" s="1"/>
  <c r="AO171" i="8" a="1"/>
  <c r="AO171" i="8" s="1"/>
  <c r="AN171" i="8" a="1"/>
  <c r="AN171" i="8" s="1"/>
  <c r="AO123" i="8" a="1"/>
  <c r="AO123" i="8" s="1"/>
  <c r="AN123" i="8" a="1"/>
  <c r="AN123" i="8" s="1"/>
  <c r="AO107" i="8" a="1"/>
  <c r="AO107" i="8" s="1"/>
  <c r="AN107" i="8" a="1"/>
  <c r="AN107" i="8" s="1"/>
  <c r="O93" i="5"/>
  <c r="AN75" i="8" a="1"/>
  <c r="AN75" i="8" s="1"/>
  <c r="O232" i="4"/>
  <c r="AN214" i="8" a="1"/>
  <c r="AN214" i="8" s="1"/>
  <c r="O216" i="5"/>
  <c r="AN198" i="8" a="1"/>
  <c r="AN198" i="8" s="1"/>
  <c r="AO166" i="8" a="1"/>
  <c r="AO166" i="8" s="1"/>
  <c r="AN166" i="8" a="1"/>
  <c r="AN166" i="8" s="1"/>
  <c r="AO150" i="8" a="1"/>
  <c r="AO150" i="8" s="1"/>
  <c r="AN150" i="8" a="1"/>
  <c r="AN150" i="8" s="1"/>
  <c r="AO118" i="8" a="1"/>
  <c r="AO118" i="8" s="1"/>
  <c r="AN118" i="8" a="1"/>
  <c r="AN118" i="8" s="1"/>
  <c r="AO86" i="8" a="1"/>
  <c r="AO86" i="8" s="1"/>
  <c r="AN86" i="8" a="1"/>
  <c r="AN86" i="8" s="1"/>
  <c r="AO70" i="8" a="1"/>
  <c r="AO70" i="8" s="1"/>
  <c r="AN70" i="8" a="1"/>
  <c r="AN70" i="8" s="1"/>
  <c r="AO38" i="8" a="1"/>
  <c r="AO38" i="8" s="1"/>
  <c r="AN38" i="8" a="1"/>
  <c r="AN38" i="8" s="1"/>
  <c r="AO22" i="8" a="1"/>
  <c r="AO22" i="8" s="1"/>
  <c r="AN22" i="8" a="1"/>
  <c r="AN22" i="8" s="1"/>
  <c r="O307" i="4"/>
  <c r="AN289" i="8" a="1"/>
  <c r="AN289" i="8" s="1"/>
  <c r="O291" i="4"/>
  <c r="AN273" i="8" a="1"/>
  <c r="AN273" i="8" s="1"/>
  <c r="AZ257" i="8" a="1"/>
  <c r="AZ257" i="8" s="1"/>
  <c r="Q276" i="6" s="1"/>
  <c r="AN257" i="8" a="1"/>
  <c r="AN257" i="8" s="1"/>
  <c r="O259" i="4"/>
  <c r="AN241" i="8" a="1"/>
  <c r="AN241" i="8" s="1"/>
  <c r="O243" i="4"/>
  <c r="AN225" i="8" a="1"/>
  <c r="AN225" i="8" s="1"/>
  <c r="O227" i="5"/>
  <c r="AN209" i="8" a="1"/>
  <c r="AN209" i="8" s="1"/>
  <c r="AO193" i="8" a="1"/>
  <c r="AO193" i="8" s="1"/>
  <c r="AN193" i="8" a="1"/>
  <c r="AN193" i="8" s="1"/>
  <c r="AO161" i="8" a="1"/>
  <c r="AO161" i="8" s="1"/>
  <c r="AN161" i="8" a="1"/>
  <c r="AN161" i="8" s="1"/>
  <c r="O163" i="5"/>
  <c r="AN145" i="8" a="1"/>
  <c r="AN145" i="8" s="1"/>
  <c r="AO129" i="8" a="1"/>
  <c r="AO129" i="8" s="1"/>
  <c r="AN129" i="8" a="1"/>
  <c r="AN129" i="8" s="1"/>
  <c r="AO113" i="8" a="1"/>
  <c r="AO113" i="8" s="1"/>
  <c r="AN113" i="8" a="1"/>
  <c r="AN113" i="8" s="1"/>
  <c r="O115" i="5"/>
  <c r="AN97" i="8" a="1"/>
  <c r="AN97" i="8" s="1"/>
  <c r="AO81" i="8" a="1"/>
  <c r="AO81" i="8" s="1"/>
  <c r="AN81" i="8" a="1"/>
  <c r="AN81" i="8" s="1"/>
  <c r="AO49" i="8" a="1"/>
  <c r="AO49" i="8" s="1"/>
  <c r="AN49" i="8" a="1"/>
  <c r="AN49" i="8" s="1"/>
  <c r="AO33" i="8" a="1"/>
  <c r="AO33" i="8" s="1"/>
  <c r="AN33" i="8" a="1"/>
  <c r="AN33" i="8" s="1"/>
  <c r="AO300" i="8" a="1"/>
  <c r="AO300" i="8" s="1"/>
  <c r="AN300" i="8" a="1"/>
  <c r="AN300" i="8" s="1"/>
  <c r="BB284" i="8" a="1"/>
  <c r="BB284" i="8" s="1"/>
  <c r="N304" i="7" s="1"/>
  <c r="AN284" i="8" a="1"/>
  <c r="AN284" i="8" s="1"/>
  <c r="BB268" i="8" a="1"/>
  <c r="BB268" i="8" s="1"/>
  <c r="N288" i="7" s="1"/>
  <c r="AN268" i="8" a="1"/>
  <c r="AN268" i="8" s="1"/>
  <c r="O270" i="4"/>
  <c r="AN252" i="8" a="1"/>
  <c r="AN252" i="8" s="1"/>
  <c r="O254" i="4"/>
  <c r="AN236" i="8" a="1"/>
  <c r="AN236" i="8" s="1"/>
  <c r="AO220" i="8" a="1"/>
  <c r="AO220" i="8" s="1"/>
  <c r="AN220" i="8" a="1"/>
  <c r="AN220" i="8" s="1"/>
  <c r="AZ204" i="8" a="1"/>
  <c r="AZ204" i="8" s="1"/>
  <c r="Q223" i="6" s="1"/>
  <c r="AN204" i="8" a="1"/>
  <c r="AN204" i="8" s="1"/>
  <c r="O206" i="5"/>
  <c r="AN188" i="8" a="1"/>
  <c r="AN188" i="8" s="1"/>
  <c r="AO172" i="8" a="1"/>
  <c r="AO172" i="8" s="1"/>
  <c r="AN172" i="8" a="1"/>
  <c r="AN172" i="8" s="1"/>
  <c r="O174" i="4"/>
  <c r="AN156" i="8" a="1"/>
  <c r="AN156" i="8" s="1"/>
  <c r="O158" i="5"/>
  <c r="AN140" i="8" a="1"/>
  <c r="AN140" i="8" s="1"/>
  <c r="AO124" i="8" a="1"/>
  <c r="AO124" i="8" s="1"/>
  <c r="AN124" i="8" a="1"/>
  <c r="AN124" i="8" s="1"/>
  <c r="AO108" i="8" a="1"/>
  <c r="AO108" i="8" s="1"/>
  <c r="AN108" i="8" a="1"/>
  <c r="AN108" i="8" s="1"/>
  <c r="AO92" i="8" a="1"/>
  <c r="AO92" i="8" s="1"/>
  <c r="AN92" i="8" a="1"/>
  <c r="AN92" i="8" s="1"/>
  <c r="O94" i="5"/>
  <c r="AN76" i="8" a="1"/>
  <c r="AN76" i="8" s="1"/>
  <c r="AO60" i="8" a="1"/>
  <c r="AO60" i="8" s="1"/>
  <c r="AN60" i="8" a="1"/>
  <c r="AN60" i="8" s="1"/>
  <c r="O62" i="5"/>
  <c r="AN44" i="8" a="1"/>
  <c r="AN44" i="8" s="1"/>
  <c r="AO28" i="8" a="1"/>
  <c r="AO28" i="8" s="1"/>
  <c r="AN28" i="8" a="1"/>
  <c r="AN28" i="8" s="1"/>
  <c r="AL299" i="8"/>
  <c r="AO89" i="8" a="1"/>
  <c r="AO89" i="8" s="1"/>
  <c r="O300" i="4"/>
  <c r="AN282" i="8" a="1"/>
  <c r="AN282" i="8" s="1"/>
  <c r="AO266" i="8" a="1"/>
  <c r="AO266" i="8" s="1"/>
  <c r="AN266" i="8" a="1"/>
  <c r="AN266" i="8" s="1"/>
  <c r="AO170" i="8" a="1"/>
  <c r="AO170" i="8" s="1"/>
  <c r="AN170" i="8" a="1"/>
  <c r="AN170" i="8" s="1"/>
  <c r="AO106" i="8" a="1"/>
  <c r="AO106" i="8" s="1"/>
  <c r="AN106" i="8" a="1"/>
  <c r="AN106" i="8" s="1"/>
  <c r="AO288" i="8" a="1"/>
  <c r="AO288" i="8" s="1"/>
  <c r="AN288" i="8" a="1"/>
  <c r="AN288" i="8" s="1"/>
  <c r="AO272" i="8" a="1"/>
  <c r="AO272" i="8" s="1"/>
  <c r="AN272" i="8" a="1"/>
  <c r="AN272" i="8" s="1"/>
  <c r="AO224" i="8" a="1"/>
  <c r="AO224" i="8" s="1"/>
  <c r="AN224" i="8" a="1"/>
  <c r="AN224" i="8" s="1"/>
  <c r="AO176" i="8" a="1"/>
  <c r="AO176" i="8" s="1"/>
  <c r="AN176" i="8" a="1"/>
  <c r="AN176" i="8" s="1"/>
  <c r="AO32" i="8" a="1"/>
  <c r="AO32" i="8" s="1"/>
  <c r="AN32" i="8" a="1"/>
  <c r="AN32" i="8" s="1"/>
  <c r="AO299" i="8" a="1"/>
  <c r="AO299" i="8" s="1"/>
  <c r="AN299" i="8" a="1"/>
  <c r="AN299" i="8" s="1"/>
  <c r="AO219" i="8" a="1"/>
  <c r="AO219" i="8" s="1"/>
  <c r="AN219" i="8" a="1"/>
  <c r="AN219" i="8" s="1"/>
  <c r="O221" i="5"/>
  <c r="AN203" i="8" a="1"/>
  <c r="AN203" i="8" s="1"/>
  <c r="AO187" i="8" a="1"/>
  <c r="AO187" i="8" s="1"/>
  <c r="AN187" i="8" a="1"/>
  <c r="AN187" i="8" s="1"/>
  <c r="O173" i="4"/>
  <c r="AN155" i="8" a="1"/>
  <c r="AN155" i="8" s="1"/>
  <c r="AO139" i="8" a="1"/>
  <c r="AO139" i="8" s="1"/>
  <c r="AN139" i="8" a="1"/>
  <c r="AN139" i="8" s="1"/>
  <c r="AO91" i="8" a="1"/>
  <c r="AO91" i="8" s="1"/>
  <c r="AN91" i="8" a="1"/>
  <c r="AN91" i="8" s="1"/>
  <c r="AO278" i="8" a="1"/>
  <c r="AO278" i="8" s="1"/>
  <c r="AN278" i="8" a="1"/>
  <c r="AN278" i="8" s="1"/>
  <c r="AZ246" i="8" a="1"/>
  <c r="AZ246" i="8" s="1"/>
  <c r="Q265" i="6" s="1"/>
  <c r="AN246" i="8" a="1"/>
  <c r="AN246" i="8" s="1"/>
  <c r="O200" i="4"/>
  <c r="AN182" i="8" a="1"/>
  <c r="AN182" i="8" s="1"/>
  <c r="AO295" i="8" a="1"/>
  <c r="AO295" i="8" s="1"/>
  <c r="AN295" i="8" a="1"/>
  <c r="AN295" i="8" s="1"/>
  <c r="O297" i="4"/>
  <c r="AN279" i="8" a="1"/>
  <c r="AN279" i="8" s="1"/>
  <c r="O281" i="4"/>
  <c r="AN263" i="8" a="1"/>
  <c r="AN263" i="8" s="1"/>
  <c r="O265" i="4"/>
  <c r="AN247" i="8" a="1"/>
  <c r="AN247" i="8" s="1"/>
  <c r="O249" i="4"/>
  <c r="AN231" i="8" a="1"/>
  <c r="AN231" i="8" s="1"/>
  <c r="AO215" i="8" a="1"/>
  <c r="AO215" i="8" s="1"/>
  <c r="AN215" i="8" a="1"/>
  <c r="AN215" i="8" s="1"/>
  <c r="AO199" i="8" a="1"/>
  <c r="AO199" i="8" s="1"/>
  <c r="AN199" i="8" a="1"/>
  <c r="AN199" i="8" s="1"/>
  <c r="O185" i="4"/>
  <c r="AN167" i="8" a="1"/>
  <c r="AN167" i="8" s="1"/>
  <c r="AO151" i="8" a="1"/>
  <c r="AO151" i="8" s="1"/>
  <c r="AN151" i="8" a="1"/>
  <c r="AN151" i="8" s="1"/>
  <c r="AO135" i="8" a="1"/>
  <c r="AO135" i="8" s="1"/>
  <c r="AN135" i="8" a="1"/>
  <c r="AN135" i="8" s="1"/>
  <c r="O121" i="5"/>
  <c r="AN103" i="8" a="1"/>
  <c r="AN103" i="8" s="1"/>
  <c r="AO87" i="8" a="1"/>
  <c r="AO87" i="8" s="1"/>
  <c r="AN87" i="8" a="1"/>
  <c r="AN87" i="8" s="1"/>
  <c r="AO71" i="8" a="1"/>
  <c r="AO71" i="8" s="1"/>
  <c r="AN71" i="8" a="1"/>
  <c r="AN71" i="8" s="1"/>
  <c r="AO55" i="8" a="1"/>
  <c r="AO55" i="8" s="1"/>
  <c r="AN55" i="8" a="1"/>
  <c r="AN55" i="8" s="1"/>
  <c r="AO39" i="8" a="1"/>
  <c r="AO39" i="8" s="1"/>
  <c r="AN39" i="8" a="1"/>
  <c r="AN39" i="8" s="1"/>
  <c r="AO23" i="8" a="1"/>
  <c r="AO23" i="8" s="1"/>
  <c r="AN23" i="8" a="1"/>
  <c r="AN23" i="8" s="1"/>
  <c r="AX138" i="8"/>
  <c r="AL283" i="8"/>
  <c r="AB301" i="4" s="1"/>
  <c r="AO65" i="8" a="1"/>
  <c r="AO65" i="8" s="1"/>
  <c r="AO34" i="8" a="1"/>
  <c r="AO34" i="8" s="1"/>
  <c r="AN34" i="8" a="1"/>
  <c r="AN34" i="8" s="1"/>
  <c r="O36" i="5"/>
  <c r="AL267" i="8"/>
  <c r="AB285" i="4" s="1"/>
  <c r="AO59" i="8" a="1"/>
  <c r="AO59" i="8" s="1"/>
  <c r="AO250" i="8" a="1"/>
  <c r="AO250" i="8" s="1"/>
  <c r="AN250" i="8" a="1"/>
  <c r="AN250" i="8" s="1"/>
  <c r="AO234" i="8" a="1"/>
  <c r="AO234" i="8" s="1"/>
  <c r="AN234" i="8" a="1"/>
  <c r="AN234" i="8" s="1"/>
  <c r="AO218" i="8" a="1"/>
  <c r="AO218" i="8" s="1"/>
  <c r="AN218" i="8" a="1"/>
  <c r="AN218" i="8" s="1"/>
  <c r="O172" i="4"/>
  <c r="AN154" i="8" a="1"/>
  <c r="AN154" i="8" s="1"/>
  <c r="AO138" i="8" a="1"/>
  <c r="AO138" i="8" s="1"/>
  <c r="AN138" i="8" a="1"/>
  <c r="AN138" i="8" s="1"/>
  <c r="AO122" i="8" a="1"/>
  <c r="AO122" i="8" s="1"/>
  <c r="AN122" i="8" a="1"/>
  <c r="AN122" i="8" s="1"/>
  <c r="O308" i="4"/>
  <c r="AN290" i="8" a="1"/>
  <c r="AN290" i="8" s="1"/>
  <c r="B274" i="8"/>
  <c r="AN274" i="8" a="1"/>
  <c r="AN274" i="8" s="1"/>
  <c r="O276" i="4"/>
  <c r="AN258" i="8" a="1"/>
  <c r="AN258" i="8" s="1"/>
  <c r="O260" i="4"/>
  <c r="AN242" i="8" a="1"/>
  <c r="AN242" i="8" s="1"/>
  <c r="AO226" i="8" a="1"/>
  <c r="AO226" i="8" s="1"/>
  <c r="AN226" i="8" a="1"/>
  <c r="AN226" i="8" s="1"/>
  <c r="O228" i="4"/>
  <c r="AN210" i="8" a="1"/>
  <c r="AN210" i="8" s="1"/>
  <c r="AO194" i="8" a="1"/>
  <c r="AO194" i="8" s="1"/>
  <c r="AN194" i="8" a="1"/>
  <c r="AN194" i="8" s="1"/>
  <c r="AO178" i="8" a="1"/>
  <c r="AO178" i="8" s="1"/>
  <c r="AN178" i="8" a="1"/>
  <c r="AN178" i="8" s="1"/>
  <c r="AO162" i="8" a="1"/>
  <c r="AO162" i="8" s="1"/>
  <c r="AN162" i="8" a="1"/>
  <c r="AN162" i="8" s="1"/>
  <c r="AO146" i="8" a="1"/>
  <c r="AO146" i="8" s="1"/>
  <c r="AN146" i="8" a="1"/>
  <c r="AN146" i="8" s="1"/>
  <c r="O148" i="4"/>
  <c r="AN130" i="8" a="1"/>
  <c r="AN130" i="8" s="1"/>
  <c r="O132" i="4"/>
  <c r="AN114" i="8" a="1"/>
  <c r="AN114" i="8" s="1"/>
  <c r="AO98" i="8" a="1"/>
  <c r="AO98" i="8" s="1"/>
  <c r="AN98" i="8" a="1"/>
  <c r="AN98" i="8" s="1"/>
  <c r="AO82" i="8" a="1"/>
  <c r="AO82" i="8" s="1"/>
  <c r="AN82" i="8" a="1"/>
  <c r="AN82" i="8" s="1"/>
  <c r="O84" i="5"/>
  <c r="AN66" i="8" a="1"/>
  <c r="AN66" i="8" s="1"/>
  <c r="AO50" i="8" a="1"/>
  <c r="AO50" i="8" s="1"/>
  <c r="AN50" i="8" a="1"/>
  <c r="AN50" i="8" s="1"/>
  <c r="AO301" i="8" a="1"/>
  <c r="AO301" i="8" s="1"/>
  <c r="AN301" i="8" a="1"/>
  <c r="AN301" i="8" s="1"/>
  <c r="O303" i="4"/>
  <c r="AN285" i="8" a="1"/>
  <c r="AN285" i="8" s="1"/>
  <c r="D269" i="8"/>
  <c r="AN269" i="8" a="1"/>
  <c r="AN269" i="8" s="1"/>
  <c r="O271" i="4"/>
  <c r="AN253" i="8" a="1"/>
  <c r="AN253" i="8" s="1"/>
  <c r="O255" i="4"/>
  <c r="AN237" i="8" a="1"/>
  <c r="AN237" i="8" s="1"/>
  <c r="O239" i="4"/>
  <c r="AN221" i="8" a="1"/>
  <c r="AN221" i="8" s="1"/>
  <c r="O223" i="5"/>
  <c r="AN205" i="8" a="1"/>
  <c r="AN205" i="8" s="1"/>
  <c r="AO189" i="8" a="1"/>
  <c r="AO189" i="8" s="1"/>
  <c r="AN189" i="8" a="1"/>
  <c r="AN189" i="8" s="1"/>
  <c r="AO173" i="8" a="1"/>
  <c r="AO173" i="8" s="1"/>
  <c r="AN173" i="8" a="1"/>
  <c r="AN173" i="8" s="1"/>
  <c r="AO157" i="8" a="1"/>
  <c r="AO157" i="8" s="1"/>
  <c r="AN157" i="8" a="1"/>
  <c r="AN157" i="8" s="1"/>
  <c r="O159" i="4"/>
  <c r="AN141" i="8" a="1"/>
  <c r="AN141" i="8" s="1"/>
  <c r="O143" i="4"/>
  <c r="AN125" i="8" a="1"/>
  <c r="AN125" i="8" s="1"/>
  <c r="O127" i="5"/>
  <c r="AN109" i="8" a="1"/>
  <c r="AN109" i="8" s="1"/>
  <c r="AO93" i="8" a="1"/>
  <c r="AO93" i="8" s="1"/>
  <c r="AN93" i="8" a="1"/>
  <c r="AN93" i="8" s="1"/>
  <c r="AO77" i="8" a="1"/>
  <c r="AO77" i="8" s="1"/>
  <c r="AN77" i="8" a="1"/>
  <c r="AN77" i="8" s="1"/>
  <c r="AO61" i="8" a="1"/>
  <c r="AO61" i="8" s="1"/>
  <c r="AN61" i="8" a="1"/>
  <c r="AN61" i="8" s="1"/>
  <c r="AO45" i="8" a="1"/>
  <c r="AO45" i="8" s="1"/>
  <c r="AN45" i="8" a="1"/>
  <c r="AN45" i="8" s="1"/>
  <c r="AO29" i="8" a="1"/>
  <c r="AO29" i="8" s="1"/>
  <c r="AN29" i="8" a="1"/>
  <c r="AN29" i="8" s="1"/>
  <c r="AO44" i="8" a="1"/>
  <c r="AO44" i="8" s="1"/>
  <c r="AX106" i="8"/>
  <c r="AL249" i="8"/>
  <c r="AB267" i="4" s="1"/>
  <c r="AO283" i="8" a="1"/>
  <c r="AO283" i="8" s="1"/>
  <c r="O218" i="5"/>
  <c r="AN200" i="8" a="1"/>
  <c r="AN200" i="8" s="1"/>
  <c r="AO184" i="8" a="1"/>
  <c r="AO184" i="8" s="1"/>
  <c r="AN184" i="8" a="1"/>
  <c r="AN184" i="8" s="1"/>
  <c r="AO168" i="8" a="1"/>
  <c r="AO168" i="8" s="1"/>
  <c r="AN168" i="8" a="1"/>
  <c r="AN168" i="8" s="1"/>
  <c r="AZ152" i="8" a="1"/>
  <c r="AZ152" i="8" s="1"/>
  <c r="Q171" i="6" s="1"/>
  <c r="AN152" i="8" a="1"/>
  <c r="AN152" i="8" s="1"/>
  <c r="O154" i="4"/>
  <c r="AN136" i="8" a="1"/>
  <c r="AN136" i="8" s="1"/>
  <c r="AO120" i="8" a="1"/>
  <c r="AO120" i="8" s="1"/>
  <c r="AN120" i="8" a="1"/>
  <c r="AN120" i="8" s="1"/>
  <c r="O122" i="5"/>
  <c r="AN104" i="8" a="1"/>
  <c r="AN104" i="8" s="1"/>
  <c r="AO88" i="8" a="1"/>
  <c r="AO88" i="8" s="1"/>
  <c r="AN88" i="8" a="1"/>
  <c r="AN88" i="8" s="1"/>
  <c r="AO72" i="8" a="1"/>
  <c r="AO72" i="8" s="1"/>
  <c r="AN72" i="8" a="1"/>
  <c r="AN72" i="8" s="1"/>
  <c r="AO56" i="8" a="1"/>
  <c r="AO56" i="8" s="1"/>
  <c r="AN56" i="8" a="1"/>
  <c r="AN56" i="8" s="1"/>
  <c r="AO40" i="8" a="1"/>
  <c r="AO40" i="8" s="1"/>
  <c r="AN40" i="8" a="1"/>
  <c r="AN40" i="8" s="1"/>
  <c r="AO24" i="8" a="1"/>
  <c r="AO24" i="8" s="1"/>
  <c r="AN24" i="8" a="1"/>
  <c r="AN24" i="8" s="1"/>
  <c r="AO291" i="8" a="1"/>
  <c r="AO291" i="8" s="1"/>
  <c r="AN291" i="8" a="1"/>
  <c r="AN291" i="8" s="1"/>
  <c r="AO275" i="8" a="1"/>
  <c r="AO275" i="8" s="1"/>
  <c r="AN275" i="8" a="1"/>
  <c r="AN275" i="8" s="1"/>
  <c r="AZ259" i="8" a="1"/>
  <c r="AZ259" i="8" s="1"/>
  <c r="Q278" i="6" s="1"/>
  <c r="AN259" i="8" a="1"/>
  <c r="AN259" i="8" s="1"/>
  <c r="O261" i="4"/>
  <c r="AN243" i="8" a="1"/>
  <c r="AN243" i="8" s="1"/>
  <c r="AO227" i="8" a="1"/>
  <c r="AO227" i="8" s="1"/>
  <c r="AN227" i="8" a="1"/>
  <c r="AN227" i="8" s="1"/>
  <c r="AO211" i="8" a="1"/>
  <c r="AO211" i="8" s="1"/>
  <c r="AN211" i="8" a="1"/>
  <c r="AN211" i="8" s="1"/>
  <c r="O213" i="4"/>
  <c r="AN195" i="8" a="1"/>
  <c r="AN195" i="8" s="1"/>
  <c r="AO179" i="8" a="1"/>
  <c r="AO179" i="8" s="1"/>
  <c r="AN179" i="8" a="1"/>
  <c r="AN179" i="8" s="1"/>
  <c r="AO163" i="8" a="1"/>
  <c r="AO163" i="8" s="1"/>
  <c r="AN163" i="8" a="1"/>
  <c r="AN163" i="8" s="1"/>
  <c r="AO147" i="8" a="1"/>
  <c r="AO147" i="8" s="1"/>
  <c r="AN147" i="8" a="1"/>
  <c r="AN147" i="8" s="1"/>
  <c r="O149" i="4"/>
  <c r="AN131" i="8" a="1"/>
  <c r="AN131" i="8" s="1"/>
  <c r="AO115" i="8" a="1"/>
  <c r="AO115" i="8" s="1"/>
  <c r="AN115" i="8" a="1"/>
  <c r="AN115" i="8" s="1"/>
  <c r="AO99" i="8" a="1"/>
  <c r="AO99" i="8" s="1"/>
  <c r="AN99" i="8" a="1"/>
  <c r="AN99" i="8" s="1"/>
  <c r="AO83" i="8" a="1"/>
  <c r="AO83" i="8" s="1"/>
  <c r="AN83" i="8" a="1"/>
  <c r="AN83" i="8" s="1"/>
  <c r="AO67" i="8" a="1"/>
  <c r="AO67" i="8" s="1"/>
  <c r="AN67" i="8" a="1"/>
  <c r="AN67" i="8" s="1"/>
  <c r="AO51" i="8" a="1"/>
  <c r="AO51" i="8" s="1"/>
  <c r="AN51" i="8" a="1"/>
  <c r="AN51" i="8" s="1"/>
  <c r="O53" i="5"/>
  <c r="AN35" i="8" a="1"/>
  <c r="AN35" i="8" s="1"/>
  <c r="AX100" i="8"/>
  <c r="AL235" i="8"/>
  <c r="AB253" i="4" s="1"/>
  <c r="AO269" i="8" a="1"/>
  <c r="AO269" i="8" s="1"/>
  <c r="O298" i="4"/>
  <c r="AN280" i="8" a="1"/>
  <c r="AN280" i="8" s="1"/>
  <c r="BB248" i="8" a="1"/>
  <c r="BB248" i="8" s="1"/>
  <c r="N268" i="7" s="1"/>
  <c r="AN248" i="8" a="1"/>
  <c r="AN248" i="8" s="1"/>
  <c r="O250" i="4"/>
  <c r="AN232" i="8" a="1"/>
  <c r="AN232" i="8" s="1"/>
  <c r="O234" i="4"/>
  <c r="AN216" i="8" a="1"/>
  <c r="AN216" i="8" s="1"/>
  <c r="AZ286" i="8" a="1"/>
  <c r="AZ286" i="8" s="1"/>
  <c r="Q305" i="6" s="1"/>
  <c r="AN286" i="8" a="1"/>
  <c r="AN286" i="8" s="1"/>
  <c r="O288" i="4"/>
  <c r="AN270" i="8" a="1"/>
  <c r="AN270" i="8" s="1"/>
  <c r="O272" i="4"/>
  <c r="AN254" i="8" a="1"/>
  <c r="AN254" i="8" s="1"/>
  <c r="O256" i="4"/>
  <c r="AN238" i="8" a="1"/>
  <c r="AN238" i="8" s="1"/>
  <c r="AO222" i="8" a="1"/>
  <c r="AO222" i="8" s="1"/>
  <c r="AN222" i="8" a="1"/>
  <c r="AN222" i="8" s="1"/>
  <c r="O224" i="4"/>
  <c r="AN206" i="8" a="1"/>
  <c r="AN206" i="8" s="1"/>
  <c r="O208" i="4"/>
  <c r="AN190" i="8" a="1"/>
  <c r="AN190" i="8" s="1"/>
  <c r="AO174" i="8" a="1"/>
  <c r="AO174" i="8" s="1"/>
  <c r="AN174" i="8" a="1"/>
  <c r="AN174" i="8" s="1"/>
  <c r="O176" i="4"/>
  <c r="AN158" i="8" a="1"/>
  <c r="AN158" i="8" s="1"/>
  <c r="AO142" i="8" a="1"/>
  <c r="AO142" i="8" s="1"/>
  <c r="AN142" i="8" a="1"/>
  <c r="AN142" i="8" s="1"/>
  <c r="AO126" i="8" a="1"/>
  <c r="AO126" i="8" s="1"/>
  <c r="AN126" i="8" a="1"/>
  <c r="AN126" i="8" s="1"/>
  <c r="O128" i="5"/>
  <c r="AN110" i="8" a="1"/>
  <c r="AN110" i="8" s="1"/>
  <c r="AO94" i="8" a="1"/>
  <c r="AO94" i="8" s="1"/>
  <c r="AN94" i="8" a="1"/>
  <c r="AN94" i="8" s="1"/>
  <c r="AO78" i="8" a="1"/>
  <c r="AO78" i="8" s="1"/>
  <c r="AN78" i="8" a="1"/>
  <c r="AN78" i="8" s="1"/>
  <c r="AO62" i="8" a="1"/>
  <c r="AO62" i="8" s="1"/>
  <c r="AN62" i="8" a="1"/>
  <c r="AN62" i="8" s="1"/>
  <c r="AO46" i="8" a="1"/>
  <c r="AO46" i="8" s="1"/>
  <c r="AN46" i="8" a="1"/>
  <c r="AN46" i="8" s="1"/>
  <c r="O48" i="5"/>
  <c r="AN30" i="8" a="1"/>
  <c r="AN30" i="8" s="1"/>
  <c r="AN14" i="8" a="1"/>
  <c r="AN14" i="8" s="1"/>
  <c r="AX90" i="8"/>
  <c r="AO261" i="8" a="1"/>
  <c r="AO261" i="8" s="1"/>
  <c r="W291" i="4"/>
  <c r="Y282" i="4"/>
  <c r="W281" i="4"/>
  <c r="AO110" i="8" a="1"/>
  <c r="AO110" i="8" s="1"/>
  <c r="AL169" i="8"/>
  <c r="AL153" i="8"/>
  <c r="AO259" i="8" a="1"/>
  <c r="AO259" i="8" s="1"/>
  <c r="AL227" i="8"/>
  <c r="AO243" i="8" a="1"/>
  <c r="AO243" i="8" s="1"/>
  <c r="AO237" i="8" a="1"/>
  <c r="AO237" i="8" s="1"/>
  <c r="AX218" i="8"/>
  <c r="AL297" i="8"/>
  <c r="AL211" i="8"/>
  <c r="AO140" i="8" a="1"/>
  <c r="AO140" i="8" s="1"/>
  <c r="AX202" i="8"/>
  <c r="AX42" i="8"/>
  <c r="AO30" i="8" a="1"/>
  <c r="AO30" i="8" s="1"/>
  <c r="AO52" i="8" a="1"/>
  <c r="AO52" i="8" s="1"/>
  <c r="AO127" i="8" a="1"/>
  <c r="AO127" i="8" s="1"/>
  <c r="AX170" i="8"/>
  <c r="AX26" i="8"/>
  <c r="AO125" i="8" a="1"/>
  <c r="AO125" i="8" s="1"/>
  <c r="AO253" i="8" a="1"/>
  <c r="AO253" i="8" s="1"/>
  <c r="AL275" i="8"/>
  <c r="AX292" i="8"/>
  <c r="AX260" i="8"/>
  <c r="AX228" i="8"/>
  <c r="AX196" i="8"/>
  <c r="AX164" i="8"/>
  <c r="AX132" i="8"/>
  <c r="AL298" i="8"/>
  <c r="AO289" i="8" a="1"/>
  <c r="AO289" i="8" s="1"/>
  <c r="AO274" i="8" a="1"/>
  <c r="AO274" i="8" s="1"/>
  <c r="AO260" i="8" a="1"/>
  <c r="AO260" i="8" s="1"/>
  <c r="AO244" i="8" a="1"/>
  <c r="AO244" i="8" s="1"/>
  <c r="AO214" i="8" a="1"/>
  <c r="AO214" i="8" s="1"/>
  <c r="AO169" i="8" a="1"/>
  <c r="AO169" i="8" s="1"/>
  <c r="AO154" i="8" a="1"/>
  <c r="AO154" i="8" s="1"/>
  <c r="AO141" i="8" a="1"/>
  <c r="AO141" i="8" s="1"/>
  <c r="AO66" i="8" a="1"/>
  <c r="AO66" i="8" s="1"/>
  <c r="AO35" i="8" a="1"/>
  <c r="AO35" i="8" s="1"/>
  <c r="AX291" i="8"/>
  <c r="AX195" i="8"/>
  <c r="AX290" i="8"/>
  <c r="AX258" i="8"/>
  <c r="AX226" i="8"/>
  <c r="AX194" i="8"/>
  <c r="AX162" i="8"/>
  <c r="AX98" i="8"/>
  <c r="AX66" i="8"/>
  <c r="AL296" i="8"/>
  <c r="AL232" i="8"/>
  <c r="AL184" i="8"/>
  <c r="AO273" i="8" a="1"/>
  <c r="AO273" i="8" s="1"/>
  <c r="AO258" i="8" a="1"/>
  <c r="AO258" i="8" s="1"/>
  <c r="AO242" i="8" a="1"/>
  <c r="AO242" i="8" s="1"/>
  <c r="AO212" i="8" a="1"/>
  <c r="AO212" i="8" s="1"/>
  <c r="AO182" i="8" a="1"/>
  <c r="AO182" i="8" s="1"/>
  <c r="AO167" i="8" a="1"/>
  <c r="AO167" i="8" s="1"/>
  <c r="AO152" i="8" a="1"/>
  <c r="AO152" i="8" s="1"/>
  <c r="AO109" i="8" a="1"/>
  <c r="AO109" i="8" s="1"/>
  <c r="AX257" i="8"/>
  <c r="AX129" i="8"/>
  <c r="AX65" i="8"/>
  <c r="AL295" i="8"/>
  <c r="AL279" i="8"/>
  <c r="AL247" i="8"/>
  <c r="AL231" i="8"/>
  <c r="AO287" i="8" a="1"/>
  <c r="AO287" i="8" s="1"/>
  <c r="AO257" i="8" a="1"/>
  <c r="AO257" i="8" s="1"/>
  <c r="AO241" i="8" a="1"/>
  <c r="AO241" i="8" s="1"/>
  <c r="AO290" i="8" a="1"/>
  <c r="AO290" i="8" s="1"/>
  <c r="AX159" i="8"/>
  <c r="AX127" i="8"/>
  <c r="AX95" i="8"/>
  <c r="AX63" i="8"/>
  <c r="AX31" i="8"/>
  <c r="AL278" i="8"/>
  <c r="AL230" i="8"/>
  <c r="AL182" i="8"/>
  <c r="AL166" i="8"/>
  <c r="AL134" i="8"/>
  <c r="AO286" i="8" a="1"/>
  <c r="AO286" i="8" s="1"/>
  <c r="AO225" i="8" a="1"/>
  <c r="AO225" i="8" s="1"/>
  <c r="AO210" i="8" a="1"/>
  <c r="AO210" i="8" s="1"/>
  <c r="AO195" i="8" a="1"/>
  <c r="AO195" i="8" s="1"/>
  <c r="AO180" i="8" a="1"/>
  <c r="AO180" i="8" s="1"/>
  <c r="AO47" i="8" a="1"/>
  <c r="AO47" i="8" s="1"/>
  <c r="AX163" i="8"/>
  <c r="AX286" i="8"/>
  <c r="AX254" i="8"/>
  <c r="AX222" i="8"/>
  <c r="AX158" i="8"/>
  <c r="AX94" i="8"/>
  <c r="AX30" i="8"/>
  <c r="AL133" i="8"/>
  <c r="AO285" i="8" a="1"/>
  <c r="AO285" i="8" s="1"/>
  <c r="AO271" i="8" a="1"/>
  <c r="AO271" i="8" s="1"/>
  <c r="AO255" i="8" a="1"/>
  <c r="AO255" i="8" s="1"/>
  <c r="AO239" i="8" a="1"/>
  <c r="AO239" i="8" s="1"/>
  <c r="AO209" i="8" a="1"/>
  <c r="AO209" i="8" s="1"/>
  <c r="AO164" i="8" a="1"/>
  <c r="AO164" i="8" s="1"/>
  <c r="AO136" i="8" a="1"/>
  <c r="AO136" i="8" s="1"/>
  <c r="AO76" i="8" a="1"/>
  <c r="AO76" i="8" s="1"/>
  <c r="AX227" i="8"/>
  <c r="AX285" i="8"/>
  <c r="AX253" i="8"/>
  <c r="AX221" i="8"/>
  <c r="AX189" i="8"/>
  <c r="AX157" i="8"/>
  <c r="AX61" i="8"/>
  <c r="AX29" i="8"/>
  <c r="AL292" i="8"/>
  <c r="AL132" i="8"/>
  <c r="AL116" i="8"/>
  <c r="AO284" i="8" a="1"/>
  <c r="AO284" i="8" s="1"/>
  <c r="AO270" i="8" a="1"/>
  <c r="AO270" i="8" s="1"/>
  <c r="AO254" i="8" a="1"/>
  <c r="AO254" i="8" s="1"/>
  <c r="AO238" i="8" a="1"/>
  <c r="AO238" i="8" s="1"/>
  <c r="AO223" i="8" a="1"/>
  <c r="AO223" i="8" s="1"/>
  <c r="AO75" i="8" a="1"/>
  <c r="AO75" i="8" s="1"/>
  <c r="AX276" i="8"/>
  <c r="AX180" i="8"/>
  <c r="AL242" i="8"/>
  <c r="AL162" i="8"/>
  <c r="AO282" i="8" a="1"/>
  <c r="AO282" i="8" s="1"/>
  <c r="AO268" i="8" a="1"/>
  <c r="AO268" i="8" s="1"/>
  <c r="AO252" i="8" a="1"/>
  <c r="AO252" i="8" s="1"/>
  <c r="AO236" i="8" a="1"/>
  <c r="AO236" i="8" s="1"/>
  <c r="AO221" i="8" a="1"/>
  <c r="AO221" i="8" s="1"/>
  <c r="AO206" i="8" a="1"/>
  <c r="AO206" i="8" s="1"/>
  <c r="AO103" i="8" a="1"/>
  <c r="AO103" i="8" s="1"/>
  <c r="AX275" i="8"/>
  <c r="AX179" i="8"/>
  <c r="AX115" i="8"/>
  <c r="AX51" i="8"/>
  <c r="AL273" i="8"/>
  <c r="AL257" i="8"/>
  <c r="AL241" i="8"/>
  <c r="AL225" i="8"/>
  <c r="AL209" i="8"/>
  <c r="AL161" i="8"/>
  <c r="AO281" i="8" a="1"/>
  <c r="AO281" i="8" s="1"/>
  <c r="AO205" i="8" a="1"/>
  <c r="AO205" i="8" s="1"/>
  <c r="AO190" i="8" a="1"/>
  <c r="AO190" i="8" s="1"/>
  <c r="AO117" i="8" a="1"/>
  <c r="AO117" i="8" s="1"/>
  <c r="AX274" i="8"/>
  <c r="AX242" i="8"/>
  <c r="AX178" i="8"/>
  <c r="AX146" i="8"/>
  <c r="AX82" i="8"/>
  <c r="AL256" i="8"/>
  <c r="AL240" i="8"/>
  <c r="AL224" i="8"/>
  <c r="AL160" i="8"/>
  <c r="AL112" i="8"/>
  <c r="AO280" i="8" a="1"/>
  <c r="AO280" i="8" s="1"/>
  <c r="AO204" i="8" a="1"/>
  <c r="AO204" i="8" s="1"/>
  <c r="AO132" i="8" a="1"/>
  <c r="AO132" i="8" s="1"/>
  <c r="AO27" i="8" a="1"/>
  <c r="AO27" i="8" s="1"/>
  <c r="AX273" i="8"/>
  <c r="AX241" i="8"/>
  <c r="AX209" i="8"/>
  <c r="AX177" i="8"/>
  <c r="AX145" i="8"/>
  <c r="AX113" i="8"/>
  <c r="AX81" i="8"/>
  <c r="AX49" i="8"/>
  <c r="AO279" i="8" a="1"/>
  <c r="AO279" i="8" s="1"/>
  <c r="AO265" i="8" a="1"/>
  <c r="AO265" i="8" s="1"/>
  <c r="AO249" i="8" a="1"/>
  <c r="AO249" i="8" s="1"/>
  <c r="AO233" i="8" a="1"/>
  <c r="AO233" i="8" s="1"/>
  <c r="AO203" i="8" a="1"/>
  <c r="AO203" i="8" s="1"/>
  <c r="AO188" i="8" a="1"/>
  <c r="AO188" i="8" s="1"/>
  <c r="AO145" i="8" a="1"/>
  <c r="AO145" i="8" s="1"/>
  <c r="AO131" i="8" a="1"/>
  <c r="AO131" i="8" s="1"/>
  <c r="AX271" i="8"/>
  <c r="AX239" i="8"/>
  <c r="AX207" i="8"/>
  <c r="AX175" i="8"/>
  <c r="AX47" i="8"/>
  <c r="AL286" i="8"/>
  <c r="AL238" i="8"/>
  <c r="AL158" i="8"/>
  <c r="AL142" i="8"/>
  <c r="AO248" i="8" a="1"/>
  <c r="AO248" i="8" s="1"/>
  <c r="AO232" i="8" a="1"/>
  <c r="AO232" i="8" s="1"/>
  <c r="AO217" i="8" a="1"/>
  <c r="AO217" i="8" s="1"/>
  <c r="AO158" i="8" a="1"/>
  <c r="AO158" i="8" s="1"/>
  <c r="AO144" i="8" a="1"/>
  <c r="AO144" i="8" s="1"/>
  <c r="AO130" i="8" a="1"/>
  <c r="AO130" i="8" s="1"/>
  <c r="AO114" i="8" a="1"/>
  <c r="AO114" i="8" s="1"/>
  <c r="AX238" i="8"/>
  <c r="AX174" i="8"/>
  <c r="AX142" i="8"/>
  <c r="AX110" i="8"/>
  <c r="AX46" i="8"/>
  <c r="AL237" i="8"/>
  <c r="AL173" i="8"/>
  <c r="AO292" i="8" a="1"/>
  <c r="AO292" i="8" s="1"/>
  <c r="AO263" i="8" a="1"/>
  <c r="AO263" i="8" s="1"/>
  <c r="AO247" i="8" a="1"/>
  <c r="AO247" i="8" s="1"/>
  <c r="AO231" i="8" a="1"/>
  <c r="AO231" i="8" s="1"/>
  <c r="AO216" i="8" a="1"/>
  <c r="AO216" i="8" s="1"/>
  <c r="AO201" i="8" a="1"/>
  <c r="AO201" i="8" s="1"/>
  <c r="AO186" i="8" a="1"/>
  <c r="AO186" i="8" s="1"/>
  <c r="AX269" i="8"/>
  <c r="AX237" i="8"/>
  <c r="AX205" i="8"/>
  <c r="AX173" i="8"/>
  <c r="AX141" i="8"/>
  <c r="AX109" i="8"/>
  <c r="AL300" i="8"/>
  <c r="AL284" i="8"/>
  <c r="AL268" i="8"/>
  <c r="AL252" i="8"/>
  <c r="AL236" i="8"/>
  <c r="AL220" i="8"/>
  <c r="AL156" i="8"/>
  <c r="AL140" i="8"/>
  <c r="AL108" i="8"/>
  <c r="AO276" i="8" a="1"/>
  <c r="AO276" i="8" s="1"/>
  <c r="AO262" i="8" a="1"/>
  <c r="AO262" i="8" s="1"/>
  <c r="AO246" i="8" a="1"/>
  <c r="AO246" i="8" s="1"/>
  <c r="AO230" i="8" a="1"/>
  <c r="AO230" i="8" s="1"/>
  <c r="AO200" i="8" a="1"/>
  <c r="AO200" i="8" s="1"/>
  <c r="AO156" i="8" a="1"/>
  <c r="AO156" i="8" s="1"/>
  <c r="AO143" i="8" a="1"/>
  <c r="AO143" i="8" s="1"/>
  <c r="AO128" i="8" a="1"/>
  <c r="AO128" i="8" s="1"/>
  <c r="AO97" i="8" a="1"/>
  <c r="AO97" i="8" s="1"/>
  <c r="AO68" i="8" a="1"/>
  <c r="AO68" i="8" s="1"/>
  <c r="AX48" i="8"/>
  <c r="AX278" i="8"/>
  <c r="AX262" i="8"/>
  <c r="AX246" i="8"/>
  <c r="AX230" i="8"/>
  <c r="AX214" i="8"/>
  <c r="AX198" i="8"/>
  <c r="AX166" i="8"/>
  <c r="AX150" i="8"/>
  <c r="AX118" i="8"/>
  <c r="AX102" i="8"/>
  <c r="AX70" i="8"/>
  <c r="AX22" i="8"/>
  <c r="AX64" i="8"/>
  <c r="AX293" i="8"/>
  <c r="AX277" i="8"/>
  <c r="AX261" i="8"/>
  <c r="AX245" i="8"/>
  <c r="AX229" i="8"/>
  <c r="AX197" i="8"/>
  <c r="AX181" i="8"/>
  <c r="AX165" i="8"/>
  <c r="AX149" i="8"/>
  <c r="AX133" i="8"/>
  <c r="AX85" i="8"/>
  <c r="AX69" i="8"/>
  <c r="AX53" i="8"/>
  <c r="AX37" i="8"/>
  <c r="AX21" i="8"/>
  <c r="AX300" i="8"/>
  <c r="AY300" i="8" s="1"/>
  <c r="AX284" i="8"/>
  <c r="AX268" i="8"/>
  <c r="AX252" i="8"/>
  <c r="AX236" i="8"/>
  <c r="AX220" i="8"/>
  <c r="AX204" i="8"/>
  <c r="AX188" i="8"/>
  <c r="AX172" i="8"/>
  <c r="AX156" i="8"/>
  <c r="AX140" i="8"/>
  <c r="AX124" i="8"/>
  <c r="AX108" i="8"/>
  <c r="AX92" i="8"/>
  <c r="AX76" i="8"/>
  <c r="AX60" i="8"/>
  <c r="AX44" i="8"/>
  <c r="AX28" i="8"/>
  <c r="AX299" i="8"/>
  <c r="AY299" i="8" s="1"/>
  <c r="AX283" i="8"/>
  <c r="AX267" i="8"/>
  <c r="AX251" i="8"/>
  <c r="AX235" i="8"/>
  <c r="AX219" i="8"/>
  <c r="AX203" i="8"/>
  <c r="AX187" i="8"/>
  <c r="AX171" i="8"/>
  <c r="AX155" i="8"/>
  <c r="AX139" i="8"/>
  <c r="AX123" i="8"/>
  <c r="AX91" i="8"/>
  <c r="AX59" i="8"/>
  <c r="AX43" i="8"/>
  <c r="AX27" i="8"/>
  <c r="AX208" i="8"/>
  <c r="AX297" i="8"/>
  <c r="AY297" i="8" s="1"/>
  <c r="AX281" i="8"/>
  <c r="AX265" i="8"/>
  <c r="AX249" i="8"/>
  <c r="AX233" i="8"/>
  <c r="AX217" i="8"/>
  <c r="AX201" i="8"/>
  <c r="AX153" i="8"/>
  <c r="AX137" i="8"/>
  <c r="AX89" i="8"/>
  <c r="AX57" i="8"/>
  <c r="AX41" i="8"/>
  <c r="AX25" i="8"/>
  <c r="AX288" i="8"/>
  <c r="AX272" i="8"/>
  <c r="AX256" i="8"/>
  <c r="AX240" i="8"/>
  <c r="AX224" i="8"/>
  <c r="AX192" i="8"/>
  <c r="AX176" i="8"/>
  <c r="AX160" i="8"/>
  <c r="AX144" i="8"/>
  <c r="AX128" i="8"/>
  <c r="AX112" i="8"/>
  <c r="AX32" i="8"/>
  <c r="AX280" i="8"/>
  <c r="AX248" i="8"/>
  <c r="AX232" i="8"/>
  <c r="AX200" i="8"/>
  <c r="AX168" i="8"/>
  <c r="AX136" i="8"/>
  <c r="AX120" i="8"/>
  <c r="AX88" i="8"/>
  <c r="AX72" i="8"/>
  <c r="AX80" i="8"/>
  <c r="AX295" i="8"/>
  <c r="AY295" i="8" s="1"/>
  <c r="AX279" i="8"/>
  <c r="AX263" i="8"/>
  <c r="AX247" i="8"/>
  <c r="AX231" i="8"/>
  <c r="AX199" i="8"/>
  <c r="AX183" i="8"/>
  <c r="AX167" i="8"/>
  <c r="AX119" i="8"/>
  <c r="AX103" i="8"/>
  <c r="AX71" i="8"/>
  <c r="AX55" i="8"/>
  <c r="N268" i="4"/>
  <c r="L250" i="8"/>
  <c r="N268" i="5"/>
  <c r="N258" i="4"/>
  <c r="L240" i="8"/>
  <c r="N258" i="5"/>
  <c r="O284" i="4"/>
  <c r="O284" i="5"/>
  <c r="K283" i="4"/>
  <c r="K283" i="5"/>
  <c r="BE264" i="8"/>
  <c r="H282" i="5"/>
  <c r="M278" i="4"/>
  <c r="AA260" i="8"/>
  <c r="R278" i="5" s="1"/>
  <c r="M278" i="5"/>
  <c r="BF259" i="8"/>
  <c r="I277" i="5"/>
  <c r="N273" i="4"/>
  <c r="L255" i="8"/>
  <c r="N273" i="5"/>
  <c r="AP254" i="8" a="1"/>
  <c r="AP254" i="8" s="1"/>
  <c r="AQ254" i="8" s="1"/>
  <c r="J272" i="5"/>
  <c r="O268" i="4"/>
  <c r="O268" i="5"/>
  <c r="K267" i="4"/>
  <c r="K267" i="5"/>
  <c r="BE248" i="8"/>
  <c r="H266" i="5"/>
  <c r="AA244" i="8"/>
  <c r="R262" i="5" s="1"/>
  <c r="M262" i="5"/>
  <c r="N257" i="4"/>
  <c r="L239" i="8"/>
  <c r="N257" i="5"/>
  <c r="AP238" i="8" a="1"/>
  <c r="AP238" i="8" s="1"/>
  <c r="AQ238" i="8" s="1"/>
  <c r="J256" i="5"/>
  <c r="O252" i="4"/>
  <c r="O252" i="5"/>
  <c r="K251" i="4"/>
  <c r="K251" i="5"/>
  <c r="M246" i="4"/>
  <c r="AA228" i="8"/>
  <c r="R246" i="5" s="1"/>
  <c r="M246" i="5"/>
  <c r="N241" i="4"/>
  <c r="L223" i="8"/>
  <c r="N241" i="5"/>
  <c r="AP222" i="8" a="1"/>
  <c r="AP222" i="8" s="1"/>
  <c r="AQ222" i="8" s="1"/>
  <c r="J240" i="5"/>
  <c r="O236" i="4"/>
  <c r="O236" i="5"/>
  <c r="K235" i="4"/>
  <c r="K235" i="5"/>
  <c r="M230" i="4"/>
  <c r="AA212" i="8"/>
  <c r="R230" i="5" s="1"/>
  <c r="M230" i="5"/>
  <c r="BJ207" i="8"/>
  <c r="L207" i="8"/>
  <c r="N225" i="5"/>
  <c r="O220" i="4"/>
  <c r="O220" i="5"/>
  <c r="K219" i="4"/>
  <c r="K219" i="5"/>
  <c r="M214" i="4"/>
  <c r="AA196" i="8"/>
  <c r="R214" i="5" s="1"/>
  <c r="M214" i="5"/>
  <c r="N209" i="4"/>
  <c r="L191" i="8"/>
  <c r="N209" i="5"/>
  <c r="K203" i="4"/>
  <c r="K203" i="5"/>
  <c r="AA180" i="8"/>
  <c r="R198" i="5" s="1"/>
  <c r="M198" i="5"/>
  <c r="N193" i="4"/>
  <c r="L175" i="8"/>
  <c r="N193" i="5"/>
  <c r="O188" i="4"/>
  <c r="O188" i="5"/>
  <c r="K187" i="4"/>
  <c r="K187" i="5"/>
  <c r="AA164" i="8"/>
  <c r="R182" i="5" s="1"/>
  <c r="M182" i="5"/>
  <c r="N177" i="4"/>
  <c r="L159" i="8"/>
  <c r="N177" i="5"/>
  <c r="K294" i="4"/>
  <c r="K294" i="5"/>
  <c r="O263" i="4"/>
  <c r="O263" i="5"/>
  <c r="AV216" i="8" a="1"/>
  <c r="AV216" i="8" s="1"/>
  <c r="G234" i="5"/>
  <c r="BF206" i="8"/>
  <c r="I224" i="5"/>
  <c r="AA191" i="8"/>
  <c r="R209" i="5" s="1"/>
  <c r="M209" i="5"/>
  <c r="AD292" i="8"/>
  <c r="U310" i="5" s="1"/>
  <c r="J310" i="5"/>
  <c r="O306" i="4"/>
  <c r="O306" i="5"/>
  <c r="M300" i="4"/>
  <c r="AA282" i="8"/>
  <c r="R300" i="5" s="1"/>
  <c r="M300" i="5"/>
  <c r="K273" i="4"/>
  <c r="K273" i="5"/>
  <c r="G261" i="5"/>
  <c r="BE238" i="8"/>
  <c r="H256" i="5"/>
  <c r="AA234" i="8"/>
  <c r="R252" i="5" s="1"/>
  <c r="M252" i="5"/>
  <c r="K241" i="4"/>
  <c r="K241" i="5"/>
  <c r="O178" i="4"/>
  <c r="O178" i="5"/>
  <c r="M156" i="4"/>
  <c r="AA138" i="8"/>
  <c r="R156" i="5" s="1"/>
  <c r="M156" i="5"/>
  <c r="AA106" i="8"/>
  <c r="R124" i="5" s="1"/>
  <c r="M124" i="5"/>
  <c r="L101" i="8"/>
  <c r="N119" i="5"/>
  <c r="BB267" i="8" a="1"/>
  <c r="BB267" i="8" s="1"/>
  <c r="N287" i="7" s="1"/>
  <c r="O285" i="5"/>
  <c r="AV190" i="8" a="1"/>
  <c r="AV190" i="8" s="1"/>
  <c r="G208" i="5"/>
  <c r="O205" i="4"/>
  <c r="O205" i="5"/>
  <c r="M199" i="4"/>
  <c r="AA181" i="8"/>
  <c r="R199" i="5" s="1"/>
  <c r="M199" i="5"/>
  <c r="K188" i="4"/>
  <c r="K188" i="5"/>
  <c r="M183" i="4"/>
  <c r="AA165" i="8"/>
  <c r="R183" i="5" s="1"/>
  <c r="M183" i="5"/>
  <c r="K311" i="4"/>
  <c r="K311" i="5"/>
  <c r="BF287" i="8"/>
  <c r="I305" i="5"/>
  <c r="N301" i="4"/>
  <c r="L283" i="8"/>
  <c r="N301" i="5"/>
  <c r="J300" i="4"/>
  <c r="J300" i="5"/>
  <c r="O296" i="4"/>
  <c r="O296" i="5"/>
  <c r="AA272" i="8"/>
  <c r="R290" i="5" s="1"/>
  <c r="M290" i="5"/>
  <c r="BF271" i="8"/>
  <c r="I289" i="5"/>
  <c r="N285" i="4"/>
  <c r="L267" i="8"/>
  <c r="N285" i="5"/>
  <c r="BJ300" i="8"/>
  <c r="L300" i="8"/>
  <c r="AI300" i="8" s="1"/>
  <c r="BD295" i="8"/>
  <c r="O313" i="5"/>
  <c r="K312" i="4"/>
  <c r="K312" i="5"/>
  <c r="BE293" i="8"/>
  <c r="H311" i="5"/>
  <c r="M307" i="4"/>
  <c r="AA289" i="8"/>
  <c r="R307" i="5" s="1"/>
  <c r="M307" i="5"/>
  <c r="BF288" i="8"/>
  <c r="I306" i="5"/>
  <c r="N302" i="4"/>
  <c r="L284" i="8"/>
  <c r="N302" i="5"/>
  <c r="AP283" i="8" a="1"/>
  <c r="AP283" i="8" s="1"/>
  <c r="AQ283" i="8" s="1"/>
  <c r="J301" i="5"/>
  <c r="G300" i="5"/>
  <c r="K310" i="4"/>
  <c r="K310" i="5"/>
  <c r="K278" i="4"/>
  <c r="K278" i="5"/>
  <c r="BF238" i="8"/>
  <c r="I256" i="5"/>
  <c r="K246" i="4"/>
  <c r="K246" i="5"/>
  <c r="BF222" i="8"/>
  <c r="I240" i="5"/>
  <c r="L186" i="8"/>
  <c r="N204" i="5"/>
  <c r="BE286" i="8"/>
  <c r="H304" i="5"/>
  <c r="BE270" i="8"/>
  <c r="H288" i="5"/>
  <c r="AZ256" i="8" a="1"/>
  <c r="AZ256" i="8" s="1"/>
  <c r="Q275" i="6" s="1"/>
  <c r="O274" i="5"/>
  <c r="BF249" i="8"/>
  <c r="I267" i="5"/>
  <c r="N247" i="4"/>
  <c r="L229" i="8"/>
  <c r="N247" i="5"/>
  <c r="M220" i="4"/>
  <c r="AA202" i="8"/>
  <c r="R220" i="5" s="1"/>
  <c r="M220" i="5"/>
  <c r="N199" i="4"/>
  <c r="L181" i="8"/>
  <c r="N199" i="5"/>
  <c r="O194" i="4"/>
  <c r="O194" i="5"/>
  <c r="O130" i="4"/>
  <c r="O130" i="5"/>
  <c r="N306" i="4"/>
  <c r="L288" i="8"/>
  <c r="N306" i="5"/>
  <c r="K300" i="4"/>
  <c r="K300" i="5"/>
  <c r="N290" i="4"/>
  <c r="L272" i="8"/>
  <c r="N290" i="5"/>
  <c r="AA245" i="8"/>
  <c r="R263" i="5" s="1"/>
  <c r="M263" i="4"/>
  <c r="M263" i="5"/>
  <c r="K252" i="4"/>
  <c r="K252" i="5"/>
  <c r="L208" i="8"/>
  <c r="N226" i="5"/>
  <c r="K220" i="4"/>
  <c r="K220" i="5"/>
  <c r="N210" i="4"/>
  <c r="L192" i="8"/>
  <c r="N210" i="5"/>
  <c r="O189" i="4"/>
  <c r="O189" i="5"/>
  <c r="K295" i="4"/>
  <c r="K295" i="5"/>
  <c r="J299" i="4"/>
  <c r="J299" i="5"/>
  <c r="BF254" i="8"/>
  <c r="I272" i="5"/>
  <c r="K262" i="4"/>
  <c r="K262" i="5"/>
  <c r="N252" i="4"/>
  <c r="L234" i="8"/>
  <c r="N252" i="5"/>
  <c r="AA223" i="8"/>
  <c r="R241" i="5" s="1"/>
  <c r="M241" i="5"/>
  <c r="J235" i="4"/>
  <c r="J235" i="5"/>
  <c r="K230" i="4"/>
  <c r="K230" i="5"/>
  <c r="O183" i="4"/>
  <c r="O183" i="5"/>
  <c r="BF281" i="8"/>
  <c r="I299" i="5"/>
  <c r="AV259" i="8" a="1"/>
  <c r="AV259" i="8" s="1"/>
  <c r="G277" i="5"/>
  <c r="AP244" i="8" a="1"/>
  <c r="AP244" i="8" s="1"/>
  <c r="AQ244" i="8" s="1"/>
  <c r="J262" i="5"/>
  <c r="O226" i="4"/>
  <c r="O226" i="5"/>
  <c r="M172" i="4"/>
  <c r="AA154" i="8"/>
  <c r="R172" i="5" s="1"/>
  <c r="M172" i="5"/>
  <c r="AV147" i="8" a="1"/>
  <c r="AV147" i="8" s="1"/>
  <c r="G165" i="5"/>
  <c r="M140" i="4"/>
  <c r="AA122" i="8"/>
  <c r="R140" i="5" s="1"/>
  <c r="M140" i="5"/>
  <c r="AV99" i="8" a="1"/>
  <c r="AV99" i="8" s="1"/>
  <c r="G117" i="5"/>
  <c r="BF292" i="8"/>
  <c r="I310" i="5"/>
  <c r="AP271" i="8" a="1"/>
  <c r="AP271" i="8" s="1"/>
  <c r="AQ271" i="8" s="1"/>
  <c r="J289" i="5"/>
  <c r="BE265" i="8"/>
  <c r="H283" i="5"/>
  <c r="BE249" i="8"/>
  <c r="H267" i="5"/>
  <c r="J257" i="4"/>
  <c r="J257" i="5"/>
  <c r="M231" i="4"/>
  <c r="AA213" i="8"/>
  <c r="R231" i="5" s="1"/>
  <c r="M231" i="5"/>
  <c r="N178" i="4"/>
  <c r="L160" i="8"/>
  <c r="N178" i="5"/>
  <c r="AA288" i="8"/>
  <c r="R306" i="5" s="1"/>
  <c r="M306" i="5"/>
  <c r="O282" i="4"/>
  <c r="O282" i="5"/>
  <c r="K281" i="4"/>
  <c r="K281" i="5"/>
  <c r="BE262" i="8"/>
  <c r="H280" i="5"/>
  <c r="M276" i="4"/>
  <c r="AA258" i="8"/>
  <c r="R276" i="5" s="1"/>
  <c r="M276" i="5"/>
  <c r="BF257" i="8"/>
  <c r="I275" i="5"/>
  <c r="AC301" i="8"/>
  <c r="AA301" i="8"/>
  <c r="AP295" i="8" a="1"/>
  <c r="AP295" i="8" s="1"/>
  <c r="AQ295" i="8" s="1"/>
  <c r="J313" i="5"/>
  <c r="G312" i="5"/>
  <c r="O309" i="4"/>
  <c r="O309" i="5"/>
  <c r="K308" i="4"/>
  <c r="K308" i="5"/>
  <c r="BE289" i="8"/>
  <c r="H307" i="5"/>
  <c r="AC285" i="8"/>
  <c r="T303" i="5" s="1"/>
  <c r="AA285" i="8"/>
  <c r="R303" i="5" s="1"/>
  <c r="M303" i="5"/>
  <c r="BF284" i="8"/>
  <c r="I302" i="5"/>
  <c r="BG280" i="8"/>
  <c r="S300" i="7" s="1"/>
  <c r="L280" i="8"/>
  <c r="N298" i="5"/>
  <c r="AP279" i="8" a="1"/>
  <c r="AP279" i="8" s="1"/>
  <c r="AQ279" i="8" s="1"/>
  <c r="J297" i="5"/>
  <c r="O293" i="4"/>
  <c r="O293" i="5"/>
  <c r="K292" i="4"/>
  <c r="K292" i="5"/>
  <c r="BE273" i="8"/>
  <c r="H291" i="5"/>
  <c r="BF268" i="8"/>
  <c r="I286" i="5"/>
  <c r="M305" i="4"/>
  <c r="AA287" i="8"/>
  <c r="R305" i="5" s="1"/>
  <c r="M305" i="5"/>
  <c r="BB277" i="8" a="1"/>
  <c r="BB277" i="8" s="1"/>
  <c r="N297" i="7" s="1"/>
  <c r="O295" i="5"/>
  <c r="BE275" i="8"/>
  <c r="H293" i="5"/>
  <c r="BF270" i="8"/>
  <c r="I288" i="5"/>
  <c r="G282" i="5"/>
  <c r="BD261" i="8"/>
  <c r="O279" i="5"/>
  <c r="AA255" i="8"/>
  <c r="R273" i="5" s="1"/>
  <c r="M273" i="5"/>
  <c r="J267" i="4"/>
  <c r="J267" i="5"/>
  <c r="J251" i="4"/>
  <c r="J251" i="5"/>
  <c r="O231" i="4"/>
  <c r="O231" i="5"/>
  <c r="AA207" i="8"/>
  <c r="R225" i="5" s="1"/>
  <c r="M225" i="5"/>
  <c r="O199" i="4"/>
  <c r="O199" i="5"/>
  <c r="N172" i="4"/>
  <c r="L154" i="8"/>
  <c r="N172" i="5"/>
  <c r="BM293" i="8"/>
  <c r="L293" i="8"/>
  <c r="N311" i="5"/>
  <c r="N295" i="4"/>
  <c r="L277" i="8"/>
  <c r="N295" i="5"/>
  <c r="AE276" i="8"/>
  <c r="J294" i="5"/>
  <c r="O290" i="4"/>
  <c r="O290" i="5"/>
  <c r="AA266" i="8"/>
  <c r="R284" i="5" s="1"/>
  <c r="M284" i="5"/>
  <c r="AH266" i="8"/>
  <c r="AP260" i="8" a="1"/>
  <c r="AP260" i="8" s="1"/>
  <c r="AQ260" i="8" s="1"/>
  <c r="J278" i="5"/>
  <c r="M268" i="4"/>
  <c r="AA250" i="8"/>
  <c r="R268" i="5" s="1"/>
  <c r="M268" i="5"/>
  <c r="N263" i="4"/>
  <c r="L245" i="8"/>
  <c r="N263" i="5"/>
  <c r="O242" i="4"/>
  <c r="O242" i="5"/>
  <c r="AV211" i="8" a="1"/>
  <c r="AV211" i="8" s="1"/>
  <c r="G229" i="5"/>
  <c r="K225" i="4"/>
  <c r="K225" i="5"/>
  <c r="O210" i="4"/>
  <c r="O210" i="5"/>
  <c r="AA186" i="8"/>
  <c r="R204" i="5" s="1"/>
  <c r="M204" i="5"/>
  <c r="K193" i="4"/>
  <c r="K193" i="5"/>
  <c r="G149" i="5"/>
  <c r="K145" i="4"/>
  <c r="K145" i="5"/>
  <c r="AA293" i="8"/>
  <c r="R311" i="5" s="1"/>
  <c r="M311" i="4"/>
  <c r="M311" i="5"/>
  <c r="J305" i="4"/>
  <c r="J305" i="5"/>
  <c r="BE281" i="8"/>
  <c r="H299" i="5"/>
  <c r="BF276" i="8"/>
  <c r="I294" i="5"/>
  <c r="F270" i="8"/>
  <c r="G288" i="5"/>
  <c r="K284" i="4"/>
  <c r="K284" i="5"/>
  <c r="M279" i="4"/>
  <c r="AA261" i="8"/>
  <c r="R279" i="5" s="1"/>
  <c r="M279" i="5"/>
  <c r="N274" i="4"/>
  <c r="L256" i="8"/>
  <c r="N274" i="5"/>
  <c r="K268" i="4"/>
  <c r="K268" i="5"/>
  <c r="BF244" i="8"/>
  <c r="I262" i="5"/>
  <c r="O253" i="4"/>
  <c r="O253" i="5"/>
  <c r="AA229" i="8"/>
  <c r="R247" i="5" s="1"/>
  <c r="M247" i="5"/>
  <c r="N242" i="4"/>
  <c r="L224" i="8"/>
  <c r="N242" i="5"/>
  <c r="K236" i="4"/>
  <c r="K236" i="5"/>
  <c r="BF212" i="8"/>
  <c r="I230" i="5"/>
  <c r="G224" i="5"/>
  <c r="AA197" i="8"/>
  <c r="R215" i="5" s="1"/>
  <c r="M215" i="5"/>
  <c r="J209" i="4"/>
  <c r="J209" i="5"/>
  <c r="K204" i="4"/>
  <c r="K204" i="5"/>
  <c r="J177" i="4"/>
  <c r="J177" i="5"/>
  <c r="O312" i="4"/>
  <c r="O312" i="5"/>
  <c r="BE292" i="8"/>
  <c r="H310" i="5"/>
  <c r="AA269" i="8"/>
  <c r="R287" i="5" s="1"/>
  <c r="M287" i="5"/>
  <c r="O311" i="4"/>
  <c r="O311" i="5"/>
  <c r="BF286" i="8"/>
  <c r="I304" i="5"/>
  <c r="AC271" i="8"/>
  <c r="T289" i="5" s="1"/>
  <c r="AA271" i="8"/>
  <c r="R289" i="5" s="1"/>
  <c r="M289" i="5"/>
  <c r="J283" i="4"/>
  <c r="J283" i="5"/>
  <c r="BE259" i="8"/>
  <c r="H277" i="5"/>
  <c r="AA239" i="8"/>
  <c r="R257" i="5" s="1"/>
  <c r="M257" i="5"/>
  <c r="O247" i="4"/>
  <c r="O247" i="5"/>
  <c r="K214" i="4"/>
  <c r="K214" i="5"/>
  <c r="N188" i="4"/>
  <c r="L170" i="8"/>
  <c r="N188" i="5"/>
  <c r="J171" i="4"/>
  <c r="J171" i="5"/>
  <c r="K305" i="4"/>
  <c r="K305" i="5"/>
  <c r="K289" i="4"/>
  <c r="K289" i="5"/>
  <c r="BF265" i="8"/>
  <c r="I283" i="5"/>
  <c r="BE254" i="8"/>
  <c r="H272" i="5"/>
  <c r="K257" i="4"/>
  <c r="K257" i="5"/>
  <c r="N231" i="4"/>
  <c r="L213" i="8"/>
  <c r="N231" i="5"/>
  <c r="N215" i="4"/>
  <c r="L197" i="8"/>
  <c r="N215" i="5"/>
  <c r="M188" i="4"/>
  <c r="AA170" i="8"/>
  <c r="R188" i="5" s="1"/>
  <c r="M188" i="5"/>
  <c r="L165" i="8"/>
  <c r="N183" i="5"/>
  <c r="K177" i="4"/>
  <c r="K177" i="5"/>
  <c r="N167" i="4"/>
  <c r="L149" i="8"/>
  <c r="N167" i="5"/>
  <c r="N151" i="4"/>
  <c r="L133" i="8"/>
  <c r="N151" i="5"/>
  <c r="K129" i="4"/>
  <c r="K129" i="5"/>
  <c r="AA277" i="8"/>
  <c r="R295" i="5" s="1"/>
  <c r="M295" i="5"/>
  <c r="M295" i="4"/>
  <c r="BF260" i="8"/>
  <c r="I278" i="5"/>
  <c r="AZ251" i="8" a="1"/>
  <c r="AZ251" i="8" s="1"/>
  <c r="Q270" i="6" s="1"/>
  <c r="O269" i="5"/>
  <c r="O237" i="4"/>
  <c r="O237" i="5"/>
  <c r="N194" i="4"/>
  <c r="L176" i="8"/>
  <c r="N194" i="5"/>
  <c r="BE276" i="8"/>
  <c r="H294" i="5"/>
  <c r="H294" i="4"/>
  <c r="BE291" i="8"/>
  <c r="H309" i="5"/>
  <c r="N300" i="4"/>
  <c r="L282" i="8"/>
  <c r="N300" i="5"/>
  <c r="N284" i="4"/>
  <c r="L266" i="8"/>
  <c r="N284" i="5"/>
  <c r="N236" i="4"/>
  <c r="L218" i="8"/>
  <c r="N236" i="5"/>
  <c r="N220" i="4"/>
  <c r="L202" i="8"/>
  <c r="N220" i="5"/>
  <c r="O215" i="4"/>
  <c r="O215" i="5"/>
  <c r="G202" i="5"/>
  <c r="K198" i="4"/>
  <c r="K198" i="5"/>
  <c r="AA175" i="8"/>
  <c r="R193" i="5" s="1"/>
  <c r="M193" i="5"/>
  <c r="K182" i="4"/>
  <c r="K182" i="5"/>
  <c r="M177" i="4"/>
  <c r="AA159" i="8"/>
  <c r="R177" i="5" s="1"/>
  <c r="M177" i="5"/>
  <c r="N279" i="4"/>
  <c r="L261" i="8"/>
  <c r="N279" i="5"/>
  <c r="O258" i="4"/>
  <c r="O258" i="5"/>
  <c r="M236" i="4"/>
  <c r="AA218" i="8"/>
  <c r="R236" i="5" s="1"/>
  <c r="M236" i="5"/>
  <c r="K209" i="4"/>
  <c r="K209" i="5"/>
  <c r="K161" i="4"/>
  <c r="K161" i="5"/>
  <c r="N135" i="4"/>
  <c r="L117" i="8"/>
  <c r="N135" i="5"/>
  <c r="O301" i="4"/>
  <c r="O301" i="5"/>
  <c r="AP255" i="8" a="1"/>
  <c r="AP255" i="8" s="1"/>
  <c r="AQ255" i="8" s="1"/>
  <c r="J273" i="5"/>
  <c r="BF228" i="8"/>
  <c r="I246" i="5"/>
  <c r="BF196" i="8"/>
  <c r="I214" i="5"/>
  <c r="M280" i="4"/>
  <c r="AA262" i="8"/>
  <c r="R280" i="5" s="1"/>
  <c r="N275" i="4"/>
  <c r="L257" i="8"/>
  <c r="L275" i="4" s="1"/>
  <c r="AA246" i="8"/>
  <c r="R264" i="5" s="1"/>
  <c r="K237" i="4"/>
  <c r="K237" i="5"/>
  <c r="M232" i="4"/>
  <c r="AA214" i="8"/>
  <c r="R232" i="5" s="1"/>
  <c r="M216" i="4"/>
  <c r="AA198" i="8"/>
  <c r="R216" i="5" s="1"/>
  <c r="M216" i="5"/>
  <c r="L193" i="8"/>
  <c r="N211" i="5"/>
  <c r="G209" i="5"/>
  <c r="K205" i="4"/>
  <c r="K205" i="5"/>
  <c r="N195" i="4"/>
  <c r="L177" i="8"/>
  <c r="N195" i="5"/>
  <c r="O190" i="4"/>
  <c r="O190" i="5"/>
  <c r="BJ301" i="8"/>
  <c r="L301" i="8"/>
  <c r="AI301" i="8" s="1"/>
  <c r="M308" i="4"/>
  <c r="AA290" i="8"/>
  <c r="R308" i="5" s="1"/>
  <c r="N303" i="4"/>
  <c r="L285" i="8"/>
  <c r="AH274" i="8"/>
  <c r="AA274" i="8"/>
  <c r="R292" i="5" s="1"/>
  <c r="BJ269" i="8"/>
  <c r="L269" i="8"/>
  <c r="M281" i="4"/>
  <c r="AA263" i="8"/>
  <c r="R281" i="5" s="1"/>
  <c r="N276" i="4"/>
  <c r="L258" i="8"/>
  <c r="N260" i="4"/>
  <c r="L242" i="8"/>
  <c r="N244" i="4"/>
  <c r="L226" i="8"/>
  <c r="N244" i="5"/>
  <c r="AP225" i="8" a="1"/>
  <c r="AP225" i="8" s="1"/>
  <c r="AQ225" i="8" s="1"/>
  <c r="J243" i="5"/>
  <c r="M233" i="4"/>
  <c r="AA215" i="8"/>
  <c r="R233" i="5" s="1"/>
  <c r="M233" i="5"/>
  <c r="N228" i="4"/>
  <c r="L210" i="8"/>
  <c r="K222" i="4"/>
  <c r="K222" i="5"/>
  <c r="M217" i="4"/>
  <c r="AA199" i="8"/>
  <c r="R217" i="5" s="1"/>
  <c r="L194" i="8"/>
  <c r="N212" i="5"/>
  <c r="AE193" i="8"/>
  <c r="J211" i="5"/>
  <c r="O207" i="4"/>
  <c r="O207" i="5"/>
  <c r="M201" i="4"/>
  <c r="AA183" i="8"/>
  <c r="R201" i="5" s="1"/>
  <c r="N196" i="4"/>
  <c r="L178" i="8"/>
  <c r="N196" i="5"/>
  <c r="O191" i="4"/>
  <c r="O191" i="5"/>
  <c r="K190" i="4"/>
  <c r="K190" i="5"/>
  <c r="BE171" i="8"/>
  <c r="H189" i="5"/>
  <c r="AA167" i="8"/>
  <c r="R185" i="5" s="1"/>
  <c r="M185" i="5"/>
  <c r="BG162" i="8"/>
  <c r="S182" i="7" s="1"/>
  <c r="L162" i="8"/>
  <c r="N180" i="5"/>
  <c r="O175" i="4"/>
  <c r="O175" i="5"/>
  <c r="K174" i="4"/>
  <c r="K174" i="5"/>
  <c r="AA151" i="8"/>
  <c r="R169" i="5" s="1"/>
  <c r="M169" i="5"/>
  <c r="N164" i="4"/>
  <c r="L146" i="8"/>
  <c r="K158" i="4"/>
  <c r="K158" i="5"/>
  <c r="M153" i="4"/>
  <c r="AA135" i="8"/>
  <c r="R153" i="5" s="1"/>
  <c r="M153" i="5"/>
  <c r="N148" i="4"/>
  <c r="L130" i="8"/>
  <c r="N148" i="5"/>
  <c r="K142" i="4"/>
  <c r="K142" i="5"/>
  <c r="M137" i="4"/>
  <c r="AA119" i="8"/>
  <c r="R137" i="5" s="1"/>
  <c r="N132" i="4"/>
  <c r="L114" i="8"/>
  <c r="N132" i="5"/>
  <c r="AP113" i="8" a="1"/>
  <c r="AP113" i="8" s="1"/>
  <c r="AQ113" i="8" s="1"/>
  <c r="J131" i="5"/>
  <c r="AA103" i="8"/>
  <c r="R121" i="5" s="1"/>
  <c r="M121" i="5"/>
  <c r="N116" i="4"/>
  <c r="L98" i="8"/>
  <c r="N116" i="5"/>
  <c r="AV96" i="8" a="1"/>
  <c r="AV96" i="8" s="1"/>
  <c r="G114" i="5"/>
  <c r="O111" i="4"/>
  <c r="O111" i="5"/>
  <c r="K110" i="4"/>
  <c r="K110" i="5"/>
  <c r="AA87" i="8"/>
  <c r="R105" i="5" s="1"/>
  <c r="M105" i="5"/>
  <c r="N100" i="4"/>
  <c r="L82" i="8"/>
  <c r="N100" i="5"/>
  <c r="O95" i="4"/>
  <c r="O95" i="5"/>
  <c r="K94" i="4"/>
  <c r="K94" i="5"/>
  <c r="AA71" i="8"/>
  <c r="R89" i="5" s="1"/>
  <c r="M89" i="5"/>
  <c r="N84" i="4"/>
  <c r="N84" i="5"/>
  <c r="L66" i="8"/>
  <c r="O79" i="4"/>
  <c r="O79" i="5"/>
  <c r="K78" i="4"/>
  <c r="K78" i="5"/>
  <c r="AA55" i="8"/>
  <c r="R73" i="5" s="1"/>
  <c r="M73" i="5"/>
  <c r="N68" i="4"/>
  <c r="L50" i="8"/>
  <c r="N68" i="5"/>
  <c r="O63" i="4"/>
  <c r="O63" i="5"/>
  <c r="K62" i="4"/>
  <c r="K62" i="5"/>
  <c r="AA39" i="8"/>
  <c r="R57" i="5" s="1"/>
  <c r="M57" i="5"/>
  <c r="N52" i="4"/>
  <c r="N52" i="5"/>
  <c r="L34" i="8"/>
  <c r="O47" i="4"/>
  <c r="O47" i="5"/>
  <c r="K46" i="4"/>
  <c r="K46" i="5"/>
  <c r="M41" i="4"/>
  <c r="AA23" i="8"/>
  <c r="R41" i="5" s="1"/>
  <c r="M41" i="5"/>
  <c r="N36" i="4"/>
  <c r="L18" i="8"/>
  <c r="N36" i="5"/>
  <c r="O31" i="4"/>
  <c r="O31" i="5"/>
  <c r="K30" i="4"/>
  <c r="K30" i="5"/>
  <c r="M25" i="4"/>
  <c r="M25" i="5"/>
  <c r="I312" i="5"/>
  <c r="M308" i="5"/>
  <c r="O304" i="5"/>
  <c r="O302" i="5"/>
  <c r="G301" i="5"/>
  <c r="H290" i="5"/>
  <c r="J284" i="5"/>
  <c r="K282" i="5"/>
  <c r="M280" i="5"/>
  <c r="O278" i="5"/>
  <c r="J275" i="5"/>
  <c r="J271" i="5"/>
  <c r="K269" i="5"/>
  <c r="G264" i="5"/>
  <c r="K260" i="5"/>
  <c r="M254" i="5"/>
  <c r="O250" i="5"/>
  <c r="K240" i="5"/>
  <c r="H227" i="5"/>
  <c r="K202" i="5"/>
  <c r="K154" i="5"/>
  <c r="K233" i="4"/>
  <c r="K233" i="5"/>
  <c r="O202" i="4"/>
  <c r="O202" i="5"/>
  <c r="AA130" i="8"/>
  <c r="R148" i="5" s="1"/>
  <c r="M148" i="5"/>
  <c r="O138" i="4"/>
  <c r="O138" i="5"/>
  <c r="G125" i="5"/>
  <c r="N111" i="4"/>
  <c r="L93" i="8"/>
  <c r="N111" i="5"/>
  <c r="O106" i="4"/>
  <c r="O106" i="5"/>
  <c r="K105" i="4"/>
  <c r="K105" i="5"/>
  <c r="M100" i="4"/>
  <c r="AA82" i="8"/>
  <c r="R100" i="5" s="1"/>
  <c r="M100" i="5"/>
  <c r="N95" i="4"/>
  <c r="L77" i="8"/>
  <c r="N95" i="5"/>
  <c r="G93" i="5"/>
  <c r="O90" i="4"/>
  <c r="O90" i="5"/>
  <c r="K89" i="4"/>
  <c r="K89" i="5"/>
  <c r="M84" i="5"/>
  <c r="AA66" i="8"/>
  <c r="R84" i="5" s="1"/>
  <c r="N79" i="4"/>
  <c r="L61" i="8"/>
  <c r="N79" i="5"/>
  <c r="O74" i="4"/>
  <c r="O74" i="5"/>
  <c r="K73" i="4"/>
  <c r="K73" i="5"/>
  <c r="M68" i="4"/>
  <c r="AA50" i="8"/>
  <c r="R68" i="5" s="1"/>
  <c r="M68" i="5"/>
  <c r="N63" i="4"/>
  <c r="L45" i="8"/>
  <c r="N63" i="5"/>
  <c r="J62" i="4"/>
  <c r="J62" i="5"/>
  <c r="O58" i="4"/>
  <c r="O58" i="5"/>
  <c r="K57" i="4"/>
  <c r="K57" i="5"/>
  <c r="M52" i="4"/>
  <c r="M52" i="5"/>
  <c r="AA34" i="8"/>
  <c r="R52" i="5" s="1"/>
  <c r="N47" i="4"/>
  <c r="L29" i="8"/>
  <c r="N47" i="5"/>
  <c r="O42" i="4"/>
  <c r="O42" i="5"/>
  <c r="K41" i="4"/>
  <c r="K41" i="5"/>
  <c r="M36" i="5"/>
  <c r="N31" i="4"/>
  <c r="N31" i="5"/>
  <c r="L13" i="8"/>
  <c r="H312" i="5"/>
  <c r="O300" i="5"/>
  <c r="I297" i="5"/>
  <c r="O291" i="5"/>
  <c r="H286" i="5"/>
  <c r="I284" i="5"/>
  <c r="J282" i="5"/>
  <c r="I273" i="5"/>
  <c r="J269" i="5"/>
  <c r="M265" i="5"/>
  <c r="H262" i="5"/>
  <c r="J260" i="5"/>
  <c r="K258" i="5"/>
  <c r="K256" i="5"/>
  <c r="O248" i="5"/>
  <c r="O243" i="5"/>
  <c r="G227" i="5"/>
  <c r="O213" i="5"/>
  <c r="M201" i="5"/>
  <c r="H184" i="5"/>
  <c r="G172" i="5"/>
  <c r="O148" i="5"/>
  <c r="J142" i="5"/>
  <c r="K136" i="5"/>
  <c r="M228" i="4"/>
  <c r="AA210" i="8"/>
  <c r="R228" i="5" s="1"/>
  <c r="J190" i="4"/>
  <c r="J190" i="5"/>
  <c r="J158" i="4"/>
  <c r="J158" i="5"/>
  <c r="O26" i="4"/>
  <c r="O26" i="5"/>
  <c r="N309" i="4"/>
  <c r="L291" i="8"/>
  <c r="AC280" i="8"/>
  <c r="T298" i="5" s="1"/>
  <c r="AA280" i="8"/>
  <c r="R298" i="5" s="1"/>
  <c r="N293" i="4"/>
  <c r="L275" i="8"/>
  <c r="N282" i="4"/>
  <c r="L264" i="8"/>
  <c r="AA253" i="8"/>
  <c r="R271" i="5" s="1"/>
  <c r="N266" i="4"/>
  <c r="L248" i="8"/>
  <c r="N250" i="4"/>
  <c r="L232" i="8"/>
  <c r="O245" i="4"/>
  <c r="O245" i="5"/>
  <c r="BE225" i="8"/>
  <c r="H243" i="5"/>
  <c r="M239" i="4"/>
  <c r="AA221" i="8"/>
  <c r="R239" i="5" s="1"/>
  <c r="N234" i="4"/>
  <c r="L216" i="8"/>
  <c r="O229" i="4"/>
  <c r="O229" i="5"/>
  <c r="K228" i="4"/>
  <c r="K228" i="5"/>
  <c r="M223" i="4"/>
  <c r="AA205" i="8"/>
  <c r="R223" i="5" s="1"/>
  <c r="L200" i="8"/>
  <c r="N218" i="5"/>
  <c r="K212" i="4"/>
  <c r="K212" i="5"/>
  <c r="AA189" i="8"/>
  <c r="R207" i="5" s="1"/>
  <c r="M207" i="5"/>
  <c r="N202" i="4"/>
  <c r="L184" i="8"/>
  <c r="N202" i="5"/>
  <c r="G200" i="5"/>
  <c r="O197" i="4"/>
  <c r="O197" i="5"/>
  <c r="K196" i="4"/>
  <c r="K196" i="5"/>
  <c r="N186" i="4"/>
  <c r="L168" i="8"/>
  <c r="O181" i="4"/>
  <c r="O181" i="5"/>
  <c r="AA157" i="8"/>
  <c r="R175" i="5" s="1"/>
  <c r="M175" i="5"/>
  <c r="N170" i="4"/>
  <c r="L152" i="8"/>
  <c r="N170" i="5"/>
  <c r="O165" i="4"/>
  <c r="O165" i="5"/>
  <c r="AA141" i="8"/>
  <c r="R159" i="5" s="1"/>
  <c r="M159" i="5"/>
  <c r="N154" i="4"/>
  <c r="L136" i="8"/>
  <c r="N154" i="5"/>
  <c r="G152" i="5"/>
  <c r="K148" i="4"/>
  <c r="K148" i="5"/>
  <c r="M143" i="4"/>
  <c r="AA125" i="8"/>
  <c r="R143" i="5" s="1"/>
  <c r="M143" i="5"/>
  <c r="N138" i="4"/>
  <c r="L120" i="8"/>
  <c r="N138" i="5"/>
  <c r="O133" i="4"/>
  <c r="O133" i="5"/>
  <c r="M127" i="4"/>
  <c r="AA109" i="8"/>
  <c r="R127" i="5" s="1"/>
  <c r="M127" i="5"/>
  <c r="N122" i="4"/>
  <c r="L104" i="8"/>
  <c r="N122" i="5"/>
  <c r="O117" i="4"/>
  <c r="O117" i="5"/>
  <c r="K116" i="4"/>
  <c r="K116" i="5"/>
  <c r="AA93" i="8"/>
  <c r="R111" i="5" s="1"/>
  <c r="M111" i="5"/>
  <c r="N106" i="4"/>
  <c r="L88" i="8"/>
  <c r="N106" i="5"/>
  <c r="G104" i="5"/>
  <c r="O101" i="4"/>
  <c r="O101" i="5"/>
  <c r="K100" i="4"/>
  <c r="K100" i="5"/>
  <c r="M95" i="5"/>
  <c r="AA77" i="8"/>
  <c r="R95" i="5" s="1"/>
  <c r="N90" i="4"/>
  <c r="N90" i="5"/>
  <c r="L72" i="8"/>
  <c r="O85" i="4"/>
  <c r="O85" i="5"/>
  <c r="K84" i="4"/>
  <c r="K84" i="5"/>
  <c r="AA61" i="8"/>
  <c r="R79" i="5" s="1"/>
  <c r="M79" i="5"/>
  <c r="N74" i="4"/>
  <c r="N74" i="5"/>
  <c r="L56" i="8"/>
  <c r="G72" i="5"/>
  <c r="O69" i="4"/>
  <c r="O69" i="5"/>
  <c r="K68" i="4"/>
  <c r="K68" i="5"/>
  <c r="M63" i="4"/>
  <c r="M63" i="5"/>
  <c r="AA45" i="8"/>
  <c r="R63" i="5" s="1"/>
  <c r="N58" i="4"/>
  <c r="N58" i="5"/>
  <c r="L40" i="8"/>
  <c r="G56" i="5"/>
  <c r="K52" i="4"/>
  <c r="K52" i="5"/>
  <c r="M47" i="4"/>
  <c r="AA29" i="8"/>
  <c r="R47" i="5" s="1"/>
  <c r="M47" i="5"/>
  <c r="N42" i="4"/>
  <c r="L24" i="8"/>
  <c r="N42" i="5"/>
  <c r="O37" i="4"/>
  <c r="O37" i="5"/>
  <c r="K36" i="4"/>
  <c r="K36" i="5"/>
  <c r="M31" i="5"/>
  <c r="N26" i="4"/>
  <c r="N26" i="5"/>
  <c r="L8" i="8"/>
  <c r="F6" i="8"/>
  <c r="G24" i="5"/>
  <c r="O21" i="4"/>
  <c r="O21" i="5"/>
  <c r="O298" i="5"/>
  <c r="H297" i="5"/>
  <c r="J295" i="5"/>
  <c r="O289" i="5"/>
  <c r="O287" i="5"/>
  <c r="H284" i="5"/>
  <c r="I282" i="5"/>
  <c r="K280" i="5"/>
  <c r="O276" i="5"/>
  <c r="H275" i="5"/>
  <c r="H273" i="5"/>
  <c r="H271" i="5"/>
  <c r="I269" i="5"/>
  <c r="G262" i="5"/>
  <c r="I260" i="5"/>
  <c r="J258" i="5"/>
  <c r="K254" i="5"/>
  <c r="O222" i="5"/>
  <c r="M189" i="5"/>
  <c r="G184" i="5"/>
  <c r="K130" i="5"/>
  <c r="N271" i="4"/>
  <c r="L253" i="8"/>
  <c r="N255" i="4"/>
  <c r="L237" i="8"/>
  <c r="AA226" i="8"/>
  <c r="R244" i="5" s="1"/>
  <c r="N239" i="4"/>
  <c r="L221" i="8"/>
  <c r="N223" i="4"/>
  <c r="L205" i="8"/>
  <c r="AH194" i="8"/>
  <c r="AA194" i="8"/>
  <c r="R212" i="5" s="1"/>
  <c r="N207" i="4"/>
  <c r="L189" i="8"/>
  <c r="N207" i="5"/>
  <c r="M164" i="4"/>
  <c r="AA146" i="8"/>
  <c r="R164" i="5" s="1"/>
  <c r="M164" i="5"/>
  <c r="K121" i="4"/>
  <c r="K121" i="5"/>
  <c r="AC291" i="8"/>
  <c r="T309" i="5" s="1"/>
  <c r="AA291" i="8"/>
  <c r="R309" i="5" s="1"/>
  <c r="N304" i="4"/>
  <c r="L286" i="8"/>
  <c r="AA275" i="8"/>
  <c r="R293" i="5" s="1"/>
  <c r="N288" i="4"/>
  <c r="L270" i="8"/>
  <c r="M282" i="4"/>
  <c r="AA264" i="8"/>
  <c r="R282" i="5" s="1"/>
  <c r="N277" i="4"/>
  <c r="L259" i="8"/>
  <c r="AC248" i="8"/>
  <c r="T266" i="5" s="1"/>
  <c r="AA248" i="8"/>
  <c r="R266" i="5" s="1"/>
  <c r="N261" i="4"/>
  <c r="L243" i="8"/>
  <c r="AC232" i="8"/>
  <c r="T250" i="5" s="1"/>
  <c r="AA232" i="8"/>
  <c r="R250" i="5" s="1"/>
  <c r="N245" i="4"/>
  <c r="L227" i="8"/>
  <c r="G243" i="5"/>
  <c r="O240" i="4"/>
  <c r="O240" i="5"/>
  <c r="K239" i="4"/>
  <c r="K239" i="5"/>
  <c r="AA216" i="8"/>
  <c r="R234" i="5" s="1"/>
  <c r="N229" i="4"/>
  <c r="L211" i="8"/>
  <c r="N229" i="5"/>
  <c r="K223" i="4"/>
  <c r="K223" i="5"/>
  <c r="AA200" i="8"/>
  <c r="R218" i="5" s="1"/>
  <c r="M218" i="5"/>
  <c r="N213" i="4"/>
  <c r="L195" i="8"/>
  <c r="AV193" i="8" a="1"/>
  <c r="AV193" i="8" s="1"/>
  <c r="G211" i="5"/>
  <c r="K207" i="4"/>
  <c r="K207" i="5"/>
  <c r="N197" i="4"/>
  <c r="L179" i="8"/>
  <c r="O192" i="4"/>
  <c r="O192" i="5"/>
  <c r="AA168" i="8"/>
  <c r="R186" i="5" s="1"/>
  <c r="M186" i="5"/>
  <c r="N181" i="4"/>
  <c r="L163" i="8"/>
  <c r="N181" i="5"/>
  <c r="J180" i="4"/>
  <c r="J180" i="5"/>
  <c r="AV161" i="8" a="1"/>
  <c r="AV161" i="8" s="1"/>
  <c r="G179" i="5"/>
  <c r="K175" i="4"/>
  <c r="K175" i="5"/>
  <c r="M170" i="4"/>
  <c r="AA152" i="8"/>
  <c r="R170" i="5" s="1"/>
  <c r="M170" i="5"/>
  <c r="N165" i="4"/>
  <c r="L147" i="8"/>
  <c r="O160" i="4"/>
  <c r="O160" i="5"/>
  <c r="K159" i="4"/>
  <c r="K159" i="5"/>
  <c r="AA136" i="8"/>
  <c r="R154" i="5" s="1"/>
  <c r="M154" i="5"/>
  <c r="N149" i="4"/>
  <c r="L131" i="8"/>
  <c r="N149" i="5"/>
  <c r="O144" i="4"/>
  <c r="O144" i="5"/>
  <c r="K143" i="4"/>
  <c r="K143" i="5"/>
  <c r="M138" i="4"/>
  <c r="AA120" i="8"/>
  <c r="R138" i="5" s="1"/>
  <c r="M138" i="5"/>
  <c r="N133" i="4"/>
  <c r="L115" i="8"/>
  <c r="N133" i="5"/>
  <c r="M122" i="4"/>
  <c r="AA104" i="8"/>
  <c r="R122" i="5" s="1"/>
  <c r="M122" i="5"/>
  <c r="N117" i="4"/>
  <c r="L99" i="8"/>
  <c r="N117" i="5"/>
  <c r="AV97" i="8" a="1"/>
  <c r="AV97" i="8" s="1"/>
  <c r="G115" i="5"/>
  <c r="O112" i="4"/>
  <c r="O112" i="5"/>
  <c r="K111" i="4"/>
  <c r="K111" i="5"/>
  <c r="AA88" i="8"/>
  <c r="R106" i="5" s="1"/>
  <c r="M106" i="5"/>
  <c r="N101" i="4"/>
  <c r="L83" i="8"/>
  <c r="N101" i="5"/>
  <c r="O96" i="4"/>
  <c r="O96" i="5"/>
  <c r="K95" i="4"/>
  <c r="K95" i="5"/>
  <c r="AA72" i="8"/>
  <c r="R90" i="5" s="1"/>
  <c r="M90" i="5"/>
  <c r="N85" i="4"/>
  <c r="L67" i="8"/>
  <c r="N85" i="5"/>
  <c r="O80" i="4"/>
  <c r="O80" i="5"/>
  <c r="K79" i="4"/>
  <c r="K79" i="5"/>
  <c r="M74" i="5"/>
  <c r="AA56" i="8"/>
  <c r="R74" i="5" s="1"/>
  <c r="N69" i="4"/>
  <c r="N69" i="5"/>
  <c r="L51" i="8"/>
  <c r="O64" i="4"/>
  <c r="O64" i="5"/>
  <c r="K63" i="4"/>
  <c r="K63" i="5"/>
  <c r="AA40" i="8"/>
  <c r="R58" i="5" s="1"/>
  <c r="M58" i="5"/>
  <c r="N53" i="4"/>
  <c r="L35" i="8"/>
  <c r="N53" i="5"/>
  <c r="F33" i="8"/>
  <c r="G51" i="5"/>
  <c r="K47" i="4"/>
  <c r="K47" i="5"/>
  <c r="AA24" i="8"/>
  <c r="R42" i="5" s="1"/>
  <c r="M42" i="5"/>
  <c r="N37" i="4"/>
  <c r="N37" i="5"/>
  <c r="L19" i="8"/>
  <c r="G35" i="5"/>
  <c r="O32" i="4"/>
  <c r="O32" i="5"/>
  <c r="K31" i="4"/>
  <c r="K31" i="5"/>
  <c r="M26" i="4"/>
  <c r="M26" i="5"/>
  <c r="L3" i="8"/>
  <c r="N21" i="5"/>
  <c r="J308" i="5"/>
  <c r="K306" i="5"/>
  <c r="K304" i="5"/>
  <c r="I295" i="5"/>
  <c r="K293" i="5"/>
  <c r="M291" i="5"/>
  <c r="N287" i="5"/>
  <c r="J280" i="5"/>
  <c r="N276" i="5"/>
  <c r="G273" i="5"/>
  <c r="H269" i="5"/>
  <c r="K265" i="5"/>
  <c r="O261" i="5"/>
  <c r="H260" i="5"/>
  <c r="J254" i="5"/>
  <c r="M248" i="5"/>
  <c r="H233" i="5"/>
  <c r="M229" i="5"/>
  <c r="O200" i="5"/>
  <c r="K195" i="5"/>
  <c r="K189" i="5"/>
  <c r="O159" i="5"/>
  <c r="K153" i="5"/>
  <c r="K141" i="5"/>
  <c r="O135" i="5"/>
  <c r="BF225" i="8"/>
  <c r="I243" i="5"/>
  <c r="J238" i="4"/>
  <c r="J238" i="5"/>
  <c r="K201" i="4"/>
  <c r="K201" i="5"/>
  <c r="N191" i="4"/>
  <c r="L173" i="8"/>
  <c r="N191" i="5"/>
  <c r="O186" i="4"/>
  <c r="O186" i="5"/>
  <c r="K169" i="4"/>
  <c r="K169" i="5"/>
  <c r="N159" i="4"/>
  <c r="L141" i="8"/>
  <c r="N159" i="5"/>
  <c r="K137" i="4"/>
  <c r="K137" i="5"/>
  <c r="AA114" i="8"/>
  <c r="R132" i="5" s="1"/>
  <c r="M132" i="5"/>
  <c r="L109" i="8"/>
  <c r="N127" i="5"/>
  <c r="J126" i="4"/>
  <c r="J126" i="5"/>
  <c r="M116" i="4"/>
  <c r="AA98" i="8"/>
  <c r="R116" i="5" s="1"/>
  <c r="M116" i="5"/>
  <c r="K25" i="4"/>
  <c r="K25" i="5"/>
  <c r="AA286" i="8"/>
  <c r="R304" i="5" s="1"/>
  <c r="N299" i="4"/>
  <c r="L281" i="8"/>
  <c r="M288" i="4"/>
  <c r="AA270" i="8"/>
  <c r="R288" i="5" s="1"/>
  <c r="M277" i="4"/>
  <c r="AA259" i="8"/>
  <c r="R277" i="5" s="1"/>
  <c r="N272" i="4"/>
  <c r="L254" i="8"/>
  <c r="AH243" i="8"/>
  <c r="AA243" i="8"/>
  <c r="R261" i="5" s="1"/>
  <c r="N256" i="4"/>
  <c r="L238" i="8"/>
  <c r="L256" i="4" s="1"/>
  <c r="N240" i="4"/>
  <c r="L222" i="8"/>
  <c r="N224" i="4"/>
  <c r="L206" i="8"/>
  <c r="N224" i="5"/>
  <c r="K218" i="4"/>
  <c r="K218" i="5"/>
  <c r="BE199" i="8"/>
  <c r="H217" i="5"/>
  <c r="M213" i="4"/>
  <c r="AA195" i="8"/>
  <c r="R213" i="5" s="1"/>
  <c r="M213" i="5"/>
  <c r="N208" i="4"/>
  <c r="L190" i="8"/>
  <c r="N208" i="5"/>
  <c r="J207" i="4"/>
  <c r="J207" i="5"/>
  <c r="O203" i="4"/>
  <c r="O203" i="5"/>
  <c r="AA179" i="8"/>
  <c r="R197" i="5" s="1"/>
  <c r="M197" i="5"/>
  <c r="N192" i="4"/>
  <c r="L174" i="8"/>
  <c r="N192" i="5"/>
  <c r="AA163" i="8"/>
  <c r="R181" i="5" s="1"/>
  <c r="M181" i="5"/>
  <c r="N176" i="4"/>
  <c r="L158" i="8"/>
  <c r="O171" i="4"/>
  <c r="O171" i="5"/>
  <c r="K170" i="4"/>
  <c r="K170" i="5"/>
  <c r="M165" i="4"/>
  <c r="AA147" i="8"/>
  <c r="R165" i="5" s="1"/>
  <c r="N160" i="4"/>
  <c r="L142" i="8"/>
  <c r="N160" i="5"/>
  <c r="O155" i="4"/>
  <c r="O155" i="5"/>
  <c r="AA131" i="8"/>
  <c r="R149" i="5" s="1"/>
  <c r="M149" i="5"/>
  <c r="N144" i="4"/>
  <c r="L126" i="8"/>
  <c r="N144" i="5"/>
  <c r="O139" i="4"/>
  <c r="O139" i="5"/>
  <c r="K138" i="4"/>
  <c r="K138" i="5"/>
  <c r="AA115" i="8"/>
  <c r="R133" i="5" s="1"/>
  <c r="M133" i="5"/>
  <c r="N128" i="4"/>
  <c r="L110" i="8"/>
  <c r="N128" i="5"/>
  <c r="O123" i="4"/>
  <c r="O123" i="5"/>
  <c r="K122" i="4"/>
  <c r="K122" i="5"/>
  <c r="M117" i="4"/>
  <c r="AA99" i="8"/>
  <c r="R117" i="5" s="1"/>
  <c r="M117" i="5"/>
  <c r="N112" i="4"/>
  <c r="L94" i="8"/>
  <c r="N112" i="5"/>
  <c r="K106" i="4"/>
  <c r="K106" i="5"/>
  <c r="AA83" i="8"/>
  <c r="R101" i="5" s="1"/>
  <c r="M101" i="5"/>
  <c r="N96" i="4"/>
  <c r="L78" i="8"/>
  <c r="N96" i="5"/>
  <c r="O91" i="4"/>
  <c r="O91" i="5"/>
  <c r="K90" i="4"/>
  <c r="K90" i="5"/>
  <c r="M85" i="4"/>
  <c r="AA67" i="8"/>
  <c r="R85" i="5" s="1"/>
  <c r="M85" i="5"/>
  <c r="N80" i="4"/>
  <c r="L62" i="8"/>
  <c r="N80" i="5"/>
  <c r="O75" i="4"/>
  <c r="O75" i="5"/>
  <c r="K74" i="4"/>
  <c r="K74" i="5"/>
  <c r="M69" i="5"/>
  <c r="AA51" i="8"/>
  <c r="R69" i="5" s="1"/>
  <c r="N64" i="4"/>
  <c r="L46" i="8"/>
  <c r="N64" i="5"/>
  <c r="J63" i="4"/>
  <c r="J63" i="5"/>
  <c r="O59" i="4"/>
  <c r="O59" i="5"/>
  <c r="K58" i="4"/>
  <c r="K58" i="5"/>
  <c r="M53" i="5"/>
  <c r="AA35" i="8"/>
  <c r="R53" i="5" s="1"/>
  <c r="N48" i="4"/>
  <c r="N48" i="5"/>
  <c r="L30" i="8"/>
  <c r="O43" i="4"/>
  <c r="O43" i="5"/>
  <c r="K42" i="4"/>
  <c r="K42" i="5"/>
  <c r="M37" i="5"/>
  <c r="N32" i="4"/>
  <c r="L14" i="8"/>
  <c r="N32" i="5"/>
  <c r="J31" i="4"/>
  <c r="J31" i="5"/>
  <c r="G30" i="5"/>
  <c r="O27" i="4"/>
  <c r="O27" i="5"/>
  <c r="K26" i="4"/>
  <c r="K26" i="5"/>
  <c r="M21" i="4"/>
  <c r="M21" i="5"/>
  <c r="I308" i="5"/>
  <c r="J306" i="5"/>
  <c r="J304" i="5"/>
  <c r="K302" i="5"/>
  <c r="M298" i="5"/>
  <c r="H295" i="5"/>
  <c r="J293" i="5"/>
  <c r="O283" i="5"/>
  <c r="I280" i="5"/>
  <c r="O272" i="5"/>
  <c r="O270" i="5"/>
  <c r="N261" i="5"/>
  <c r="J252" i="5"/>
  <c r="K250" i="5"/>
  <c r="K248" i="5"/>
  <c r="H246" i="5"/>
  <c r="O239" i="5"/>
  <c r="J236" i="5"/>
  <c r="G233" i="5"/>
  <c r="K229" i="5"/>
  <c r="M212" i="5"/>
  <c r="K206" i="5"/>
  <c r="O182" i="5"/>
  <c r="O176" i="5"/>
  <c r="G171" i="5"/>
  <c r="K185" i="4"/>
  <c r="K185" i="5"/>
  <c r="N143" i="4"/>
  <c r="L125" i="8"/>
  <c r="N143" i="5"/>
  <c r="J30" i="4"/>
  <c r="J30" i="5"/>
  <c r="N310" i="4"/>
  <c r="L292" i="8"/>
  <c r="AA281" i="8"/>
  <c r="R299" i="5" s="1"/>
  <c r="N294" i="4"/>
  <c r="L276" i="8"/>
  <c r="N283" i="4"/>
  <c r="L265" i="8"/>
  <c r="AA254" i="8"/>
  <c r="R272" i="5" s="1"/>
  <c r="N267" i="4"/>
  <c r="L249" i="8"/>
  <c r="AA238" i="8"/>
  <c r="R256" i="5" s="1"/>
  <c r="N251" i="4"/>
  <c r="L233" i="8"/>
  <c r="AP232" i="8" a="1"/>
  <c r="AP232" i="8" s="1"/>
  <c r="AQ232" i="8" s="1"/>
  <c r="J250" i="5"/>
  <c r="O246" i="4"/>
  <c r="O246" i="5"/>
  <c r="M240" i="4"/>
  <c r="AA222" i="8"/>
  <c r="R240" i="5" s="1"/>
  <c r="N235" i="4"/>
  <c r="L217" i="8"/>
  <c r="L235" i="4" s="1"/>
  <c r="N235" i="5"/>
  <c r="M224" i="4"/>
  <c r="AA206" i="8"/>
  <c r="R224" i="5" s="1"/>
  <c r="M224" i="5"/>
  <c r="N219" i="4"/>
  <c r="L201" i="8"/>
  <c r="N219" i="5"/>
  <c r="O214" i="4"/>
  <c r="O214" i="5"/>
  <c r="K213" i="4"/>
  <c r="K213" i="5"/>
  <c r="M208" i="4"/>
  <c r="AA190" i="8"/>
  <c r="R208" i="5" s="1"/>
  <c r="M208" i="5"/>
  <c r="N203" i="4"/>
  <c r="L185" i="8"/>
  <c r="N203" i="5"/>
  <c r="K197" i="4"/>
  <c r="K197" i="5"/>
  <c r="AA174" i="8"/>
  <c r="R192" i="5" s="1"/>
  <c r="M192" i="5"/>
  <c r="N187" i="4"/>
  <c r="L169" i="8"/>
  <c r="BF157" i="8"/>
  <c r="I175" i="5"/>
  <c r="N171" i="4"/>
  <c r="L153" i="8"/>
  <c r="N171" i="5"/>
  <c r="G169" i="5"/>
  <c r="O166" i="4"/>
  <c r="O166" i="5"/>
  <c r="K165" i="4"/>
  <c r="K165" i="5"/>
  <c r="M160" i="4"/>
  <c r="AA142" i="8"/>
  <c r="R160" i="5" s="1"/>
  <c r="N155" i="4"/>
  <c r="L137" i="8"/>
  <c r="N155" i="5"/>
  <c r="G153" i="5"/>
  <c r="K149" i="4"/>
  <c r="K149" i="5"/>
  <c r="M144" i="4"/>
  <c r="AA126" i="8"/>
  <c r="R144" i="5" s="1"/>
  <c r="M144" i="5"/>
  <c r="N139" i="4"/>
  <c r="L121" i="8"/>
  <c r="N139" i="5"/>
  <c r="O134" i="4"/>
  <c r="O134" i="5"/>
  <c r="K133" i="4"/>
  <c r="K133" i="5"/>
  <c r="M128" i="4"/>
  <c r="AA110" i="8"/>
  <c r="R128" i="5" s="1"/>
  <c r="N123" i="4"/>
  <c r="L105" i="8"/>
  <c r="N123" i="5"/>
  <c r="O118" i="4"/>
  <c r="O118" i="5"/>
  <c r="K117" i="4"/>
  <c r="K117" i="5"/>
  <c r="AA94" i="8"/>
  <c r="R112" i="5" s="1"/>
  <c r="M112" i="5"/>
  <c r="BF93" i="8"/>
  <c r="I111" i="5"/>
  <c r="L89" i="8"/>
  <c r="N107" i="5"/>
  <c r="G105" i="5"/>
  <c r="O102" i="4"/>
  <c r="O102" i="5"/>
  <c r="K101" i="4"/>
  <c r="K101" i="5"/>
  <c r="M96" i="4"/>
  <c r="AA78" i="8"/>
  <c r="R96" i="5" s="1"/>
  <c r="M96" i="5"/>
  <c r="N91" i="4"/>
  <c r="N91" i="5"/>
  <c r="L73" i="8"/>
  <c r="K85" i="4"/>
  <c r="K85" i="5"/>
  <c r="M80" i="4"/>
  <c r="M80" i="5"/>
  <c r="AA62" i="8"/>
  <c r="R80" i="5" s="1"/>
  <c r="N75" i="4"/>
  <c r="L57" i="8"/>
  <c r="N75" i="5"/>
  <c r="K69" i="4"/>
  <c r="K69" i="5"/>
  <c r="AA46" i="8"/>
  <c r="R64" i="5" s="1"/>
  <c r="M64" i="5"/>
  <c r="N59" i="4"/>
  <c r="N59" i="5"/>
  <c r="L41" i="8"/>
  <c r="G57" i="5"/>
  <c r="O54" i="4"/>
  <c r="O54" i="5"/>
  <c r="K53" i="4"/>
  <c r="K53" i="5"/>
  <c r="M48" i="5"/>
  <c r="AA30" i="8"/>
  <c r="R48" i="5" s="1"/>
  <c r="N43" i="4"/>
  <c r="N43" i="5"/>
  <c r="L25" i="8"/>
  <c r="G41" i="5"/>
  <c r="K37" i="4"/>
  <c r="K37" i="5"/>
  <c r="M32" i="4"/>
  <c r="M32" i="5"/>
  <c r="N27" i="4"/>
  <c r="L9" i="8"/>
  <c r="N27" i="5"/>
  <c r="G25" i="5"/>
  <c r="O22" i="4"/>
  <c r="O22" i="5"/>
  <c r="K21" i="4"/>
  <c r="K21" i="5"/>
  <c r="K313" i="5"/>
  <c r="H308" i="5"/>
  <c r="J302" i="5"/>
  <c r="G295" i="5"/>
  <c r="I293" i="5"/>
  <c r="K291" i="5"/>
  <c r="K287" i="5"/>
  <c r="N283" i="5"/>
  <c r="O281" i="5"/>
  <c r="N272" i="5"/>
  <c r="I265" i="5"/>
  <c r="K263" i="5"/>
  <c r="M261" i="5"/>
  <c r="O259" i="5"/>
  <c r="I252" i="5"/>
  <c r="N239" i="5"/>
  <c r="O232" i="5"/>
  <c r="M217" i="5"/>
  <c r="M200" i="5"/>
  <c r="K194" i="5"/>
  <c r="J188" i="5"/>
  <c r="N176" i="5"/>
  <c r="O170" i="5"/>
  <c r="N164" i="5"/>
  <c r="G135" i="5"/>
  <c r="AA178" i="8"/>
  <c r="R196" i="5" s="1"/>
  <c r="M196" i="5"/>
  <c r="N175" i="4"/>
  <c r="L157" i="8"/>
  <c r="G29" i="5"/>
  <c r="N305" i="4"/>
  <c r="L287" i="8"/>
  <c r="M294" i="4"/>
  <c r="AA276" i="8"/>
  <c r="R294" i="5" s="1"/>
  <c r="N289" i="4"/>
  <c r="L271" i="8"/>
  <c r="M283" i="4"/>
  <c r="AA265" i="8"/>
  <c r="R283" i="5" s="1"/>
  <c r="N278" i="4"/>
  <c r="L260" i="8"/>
  <c r="M267" i="4"/>
  <c r="AA249" i="8"/>
  <c r="R267" i="5" s="1"/>
  <c r="N262" i="4"/>
  <c r="L244" i="8"/>
  <c r="M251" i="4"/>
  <c r="AA233" i="8"/>
  <c r="R251" i="5" s="1"/>
  <c r="N246" i="4"/>
  <c r="L228" i="8"/>
  <c r="N246" i="5"/>
  <c r="AA217" i="8"/>
  <c r="R235" i="5" s="1"/>
  <c r="M235" i="5"/>
  <c r="N230" i="4"/>
  <c r="L212" i="8"/>
  <c r="G228" i="5"/>
  <c r="O225" i="4"/>
  <c r="O225" i="5"/>
  <c r="K224" i="4"/>
  <c r="K224" i="5"/>
  <c r="M219" i="4"/>
  <c r="AA201" i="8"/>
  <c r="R219" i="5" s="1"/>
  <c r="M219" i="5"/>
  <c r="N214" i="4"/>
  <c r="L196" i="8"/>
  <c r="O209" i="4"/>
  <c r="O209" i="5"/>
  <c r="K208" i="4"/>
  <c r="K208" i="5"/>
  <c r="M203" i="4"/>
  <c r="AA185" i="8"/>
  <c r="R203" i="5" s="1"/>
  <c r="M203" i="5"/>
  <c r="N198" i="4"/>
  <c r="L180" i="8"/>
  <c r="N198" i="5"/>
  <c r="O193" i="4"/>
  <c r="O193" i="5"/>
  <c r="N182" i="4"/>
  <c r="L164" i="8"/>
  <c r="N182" i="5"/>
  <c r="J181" i="4"/>
  <c r="J181" i="5"/>
  <c r="O177" i="4"/>
  <c r="O177" i="5"/>
  <c r="K176" i="4"/>
  <c r="K176" i="5"/>
  <c r="M171" i="4"/>
  <c r="AA153" i="8"/>
  <c r="R171" i="5" s="1"/>
  <c r="N166" i="4"/>
  <c r="L148" i="8"/>
  <c r="N166" i="5"/>
  <c r="K160" i="4"/>
  <c r="K160" i="5"/>
  <c r="AA137" i="8"/>
  <c r="R155" i="5" s="1"/>
  <c r="M155" i="5"/>
  <c r="N150" i="4"/>
  <c r="L132" i="8"/>
  <c r="G148" i="5"/>
  <c r="K144" i="4"/>
  <c r="K144" i="5"/>
  <c r="M139" i="4"/>
  <c r="AA121" i="8"/>
  <c r="R139" i="5" s="1"/>
  <c r="N134" i="4"/>
  <c r="L116" i="8"/>
  <c r="N134" i="5"/>
  <c r="AV114" i="8" a="1"/>
  <c r="AV114" i="8" s="1"/>
  <c r="G132" i="5"/>
  <c r="O129" i="4"/>
  <c r="O129" i="5"/>
  <c r="M123" i="4"/>
  <c r="AA105" i="8"/>
  <c r="R123" i="5" s="1"/>
  <c r="M123" i="5"/>
  <c r="N118" i="4"/>
  <c r="L100" i="8"/>
  <c r="N118" i="5"/>
  <c r="J117" i="4"/>
  <c r="J117" i="5"/>
  <c r="K112" i="4"/>
  <c r="K112" i="5"/>
  <c r="AA89" i="8"/>
  <c r="R107" i="5" s="1"/>
  <c r="M107" i="5"/>
  <c r="N102" i="4"/>
  <c r="L84" i="8"/>
  <c r="L102" i="4" s="1"/>
  <c r="N102" i="5"/>
  <c r="O97" i="4"/>
  <c r="O97" i="5"/>
  <c r="K96" i="4"/>
  <c r="K96" i="5"/>
  <c r="BE77" i="8"/>
  <c r="H95" i="5"/>
  <c r="AA73" i="8"/>
  <c r="R91" i="5" s="1"/>
  <c r="M91" i="5"/>
  <c r="N86" i="4"/>
  <c r="N86" i="5"/>
  <c r="L68" i="8"/>
  <c r="O81" i="4"/>
  <c r="O81" i="5"/>
  <c r="K80" i="4"/>
  <c r="K80" i="5"/>
  <c r="AA57" i="8"/>
  <c r="R75" i="5" s="1"/>
  <c r="M75" i="5"/>
  <c r="N70" i="4"/>
  <c r="L52" i="8"/>
  <c r="N70" i="5"/>
  <c r="AV50" i="8" a="1"/>
  <c r="AV50" i="8" s="1"/>
  <c r="G68" i="5"/>
  <c r="K64" i="4"/>
  <c r="K64" i="5"/>
  <c r="M59" i="4"/>
  <c r="AA41" i="8"/>
  <c r="R59" i="5" s="1"/>
  <c r="M59" i="5"/>
  <c r="N54" i="4"/>
  <c r="N54" i="5"/>
  <c r="L36" i="8"/>
  <c r="J53" i="4"/>
  <c r="J53" i="5"/>
  <c r="G52" i="5"/>
  <c r="O49" i="4"/>
  <c r="O49" i="5"/>
  <c r="K48" i="4"/>
  <c r="K48" i="5"/>
  <c r="AA25" i="8"/>
  <c r="R43" i="5" s="1"/>
  <c r="M43" i="5"/>
  <c r="N38" i="4"/>
  <c r="L20" i="8"/>
  <c r="N38" i="5"/>
  <c r="O33" i="4"/>
  <c r="O33" i="5"/>
  <c r="K32" i="4"/>
  <c r="K32" i="5"/>
  <c r="M27" i="4"/>
  <c r="M27" i="5"/>
  <c r="N22" i="5"/>
  <c r="L4" i="8"/>
  <c r="J21" i="4"/>
  <c r="J21" i="5"/>
  <c r="N309" i="5"/>
  <c r="H306" i="5"/>
  <c r="K298" i="5"/>
  <c r="O294" i="5"/>
  <c r="J291" i="5"/>
  <c r="J287" i="5"/>
  <c r="K285" i="5"/>
  <c r="M283" i="5"/>
  <c r="K276" i="5"/>
  <c r="M272" i="5"/>
  <c r="O266" i="5"/>
  <c r="H265" i="5"/>
  <c r="J263" i="5"/>
  <c r="O257" i="5"/>
  <c r="O255" i="5"/>
  <c r="N245" i="5"/>
  <c r="M239" i="5"/>
  <c r="M232" i="5"/>
  <c r="K221" i="5"/>
  <c r="H194" i="5"/>
  <c r="O187" i="5"/>
  <c r="M176" i="5"/>
  <c r="K164" i="5"/>
  <c r="K140" i="5"/>
  <c r="M128" i="5"/>
  <c r="K171" i="4"/>
  <c r="K171" i="5"/>
  <c r="AA148" i="8"/>
  <c r="R166" i="5" s="1"/>
  <c r="M166" i="5"/>
  <c r="N161" i="4"/>
  <c r="L143" i="8"/>
  <c r="N161" i="5"/>
  <c r="O156" i="4"/>
  <c r="O156" i="5"/>
  <c r="K155" i="4"/>
  <c r="K155" i="5"/>
  <c r="N145" i="4"/>
  <c r="L127" i="8"/>
  <c r="N145" i="5"/>
  <c r="AV125" i="8" a="1"/>
  <c r="AV125" i="8" s="1"/>
  <c r="G143" i="5"/>
  <c r="O140" i="4"/>
  <c r="O140" i="5"/>
  <c r="M134" i="4"/>
  <c r="AA116" i="8"/>
  <c r="R134" i="5" s="1"/>
  <c r="N129" i="4"/>
  <c r="L111" i="8"/>
  <c r="N129" i="5"/>
  <c r="O124" i="4"/>
  <c r="O124" i="5"/>
  <c r="K123" i="4"/>
  <c r="K123" i="5"/>
  <c r="M118" i="4"/>
  <c r="AA100" i="8"/>
  <c r="R118" i="5" s="1"/>
  <c r="M118" i="5"/>
  <c r="N113" i="4"/>
  <c r="L95" i="8"/>
  <c r="N113" i="5"/>
  <c r="J112" i="4"/>
  <c r="J112" i="5"/>
  <c r="AV93" i="8" a="1"/>
  <c r="AV93" i="8" s="1"/>
  <c r="G111" i="5"/>
  <c r="O108" i="4"/>
  <c r="O108" i="5"/>
  <c r="K107" i="4"/>
  <c r="K107" i="5"/>
  <c r="AA84" i="8"/>
  <c r="R102" i="5" s="1"/>
  <c r="M102" i="5"/>
  <c r="N97" i="4"/>
  <c r="L79" i="8"/>
  <c r="N97" i="5"/>
  <c r="J96" i="4"/>
  <c r="J96" i="5"/>
  <c r="AV77" i="8" a="1"/>
  <c r="AV77" i="8" s="1"/>
  <c r="G95" i="5"/>
  <c r="O92" i="4"/>
  <c r="O92" i="5"/>
  <c r="K91" i="4"/>
  <c r="K91" i="5"/>
  <c r="AA68" i="8"/>
  <c r="R86" i="5" s="1"/>
  <c r="M86" i="5"/>
  <c r="N81" i="4"/>
  <c r="L63" i="8"/>
  <c r="N81" i="5"/>
  <c r="J80" i="4"/>
  <c r="J80" i="5"/>
  <c r="O76" i="4"/>
  <c r="O76" i="5"/>
  <c r="K75" i="4"/>
  <c r="K75" i="5"/>
  <c r="M70" i="4"/>
  <c r="AA52" i="8"/>
  <c r="R70" i="5" s="1"/>
  <c r="M70" i="5"/>
  <c r="N65" i="4"/>
  <c r="N65" i="5"/>
  <c r="L47" i="8"/>
  <c r="AV45" i="8" a="1"/>
  <c r="AV45" i="8" s="1"/>
  <c r="G63" i="5"/>
  <c r="O60" i="4"/>
  <c r="O60" i="5"/>
  <c r="K59" i="4"/>
  <c r="K59" i="5"/>
  <c r="M54" i="4"/>
  <c r="M54" i="5"/>
  <c r="AA36" i="8"/>
  <c r="R54" i="5" s="1"/>
  <c r="N49" i="4"/>
  <c r="L31" i="8"/>
  <c r="N49" i="5"/>
  <c r="J48" i="4"/>
  <c r="J48" i="5"/>
  <c r="O44" i="4"/>
  <c r="O44" i="5"/>
  <c r="K43" i="4"/>
  <c r="K43" i="5"/>
  <c r="M38" i="5"/>
  <c r="N33" i="5"/>
  <c r="L15" i="8"/>
  <c r="G31" i="5"/>
  <c r="O28" i="4"/>
  <c r="O28" i="5"/>
  <c r="K27" i="4"/>
  <c r="K27" i="5"/>
  <c r="M22" i="4"/>
  <c r="M22" i="5"/>
  <c r="K301" i="4"/>
  <c r="I313" i="5"/>
  <c r="M309" i="5"/>
  <c r="O307" i="5"/>
  <c r="H302" i="5"/>
  <c r="I300" i="5"/>
  <c r="J298" i="5"/>
  <c r="N294" i="5"/>
  <c r="I291" i="5"/>
  <c r="I287" i="5"/>
  <c r="J285" i="5"/>
  <c r="M281" i="5"/>
  <c r="H278" i="5"/>
  <c r="J276" i="5"/>
  <c r="K274" i="5"/>
  <c r="K272" i="5"/>
  <c r="N266" i="5"/>
  <c r="G265" i="5"/>
  <c r="I263" i="5"/>
  <c r="K261" i="5"/>
  <c r="M259" i="5"/>
  <c r="N255" i="5"/>
  <c r="M245" i="5"/>
  <c r="K242" i="5"/>
  <c r="J221" i="5"/>
  <c r="K217" i="5"/>
  <c r="G212" i="5"/>
  <c r="N187" i="5"/>
  <c r="N175" i="5"/>
  <c r="G164" i="5"/>
  <c r="K152" i="5"/>
  <c r="K128" i="5"/>
  <c r="G170" i="5"/>
  <c r="O167" i="4"/>
  <c r="O167" i="5"/>
  <c r="K166" i="4"/>
  <c r="K166" i="5"/>
  <c r="M161" i="4"/>
  <c r="AA143" i="8"/>
  <c r="R161" i="5" s="1"/>
  <c r="M161" i="5"/>
  <c r="N156" i="4"/>
  <c r="L138" i="8"/>
  <c r="J155" i="4"/>
  <c r="J155" i="5"/>
  <c r="O151" i="4"/>
  <c r="O151" i="5"/>
  <c r="K150" i="4"/>
  <c r="K150" i="5"/>
  <c r="M145" i="4"/>
  <c r="AA127" i="8"/>
  <c r="R145" i="5" s="1"/>
  <c r="M145" i="5"/>
  <c r="N140" i="4"/>
  <c r="L122" i="8"/>
  <c r="N140" i="5"/>
  <c r="K134" i="4"/>
  <c r="K134" i="5"/>
  <c r="AA111" i="8"/>
  <c r="R129" i="5" s="1"/>
  <c r="M129" i="5"/>
  <c r="N124" i="4"/>
  <c r="L106" i="8"/>
  <c r="N124" i="5"/>
  <c r="J123" i="4"/>
  <c r="J123" i="5"/>
  <c r="G122" i="5"/>
  <c r="O119" i="4"/>
  <c r="O119" i="5"/>
  <c r="K118" i="4"/>
  <c r="K118" i="5"/>
  <c r="AA95" i="8"/>
  <c r="R113" i="5" s="1"/>
  <c r="M113" i="5"/>
  <c r="N108" i="4"/>
  <c r="L90" i="8"/>
  <c r="N108" i="5"/>
  <c r="O103" i="4"/>
  <c r="O103" i="5"/>
  <c r="K102" i="4"/>
  <c r="K102" i="5"/>
  <c r="M97" i="4"/>
  <c r="M97" i="5"/>
  <c r="AA79" i="8"/>
  <c r="R97" i="5" s="1"/>
  <c r="N92" i="5"/>
  <c r="L74" i="8"/>
  <c r="J91" i="4"/>
  <c r="J91" i="5"/>
  <c r="O87" i="4"/>
  <c r="O87" i="5"/>
  <c r="K86" i="4"/>
  <c r="K86" i="5"/>
  <c r="AA63" i="8"/>
  <c r="R81" i="5" s="1"/>
  <c r="M81" i="5"/>
  <c r="N76" i="4"/>
  <c r="N76" i="5"/>
  <c r="L58" i="8"/>
  <c r="AV56" i="8" a="1"/>
  <c r="AV56" i="8" s="1"/>
  <c r="G74" i="5"/>
  <c r="O71" i="4"/>
  <c r="O71" i="5"/>
  <c r="K70" i="4"/>
  <c r="K70" i="5"/>
  <c r="M65" i="4"/>
  <c r="M65" i="5"/>
  <c r="AA47" i="8"/>
  <c r="R65" i="5" s="1"/>
  <c r="N60" i="4"/>
  <c r="N60" i="5"/>
  <c r="L42" i="8"/>
  <c r="J59" i="4"/>
  <c r="J59" i="5"/>
  <c r="G58" i="5"/>
  <c r="O55" i="4"/>
  <c r="O55" i="5"/>
  <c r="K54" i="4"/>
  <c r="K54" i="5"/>
  <c r="AA31" i="8"/>
  <c r="R49" i="5" s="1"/>
  <c r="M49" i="5"/>
  <c r="N44" i="4"/>
  <c r="N44" i="5"/>
  <c r="L26" i="8"/>
  <c r="J43" i="4"/>
  <c r="J43" i="5"/>
  <c r="AV24" i="8" a="1"/>
  <c r="AV24" i="8" s="1"/>
  <c r="G42" i="5"/>
  <c r="O39" i="4"/>
  <c r="O39" i="5"/>
  <c r="K38" i="4"/>
  <c r="K38" i="5"/>
  <c r="M33" i="4"/>
  <c r="M33" i="5"/>
  <c r="N28" i="4"/>
  <c r="N28" i="5"/>
  <c r="L10" i="8"/>
  <c r="G26" i="5"/>
  <c r="O23" i="4"/>
  <c r="O23" i="5"/>
  <c r="K22" i="4"/>
  <c r="K22" i="5"/>
  <c r="H313" i="5"/>
  <c r="J311" i="5"/>
  <c r="O305" i="5"/>
  <c r="O303" i="5"/>
  <c r="H300" i="5"/>
  <c r="I298" i="5"/>
  <c r="K296" i="5"/>
  <c r="M294" i="5"/>
  <c r="O292" i="5"/>
  <c r="H289" i="5"/>
  <c r="H287" i="5"/>
  <c r="I285" i="5"/>
  <c r="I276" i="5"/>
  <c r="J274" i="5"/>
  <c r="K270" i="5"/>
  <c r="M266" i="5"/>
  <c r="O264" i="5"/>
  <c r="H263" i="5"/>
  <c r="J261" i="5"/>
  <c r="M255" i="5"/>
  <c r="O251" i="5"/>
  <c r="O249" i="5"/>
  <c r="M238" i="5"/>
  <c r="O235" i="5"/>
  <c r="K232" i="5"/>
  <c r="O228" i="5"/>
  <c r="G205" i="5"/>
  <c r="H199" i="5"/>
  <c r="M187" i="5"/>
  <c r="K181" i="5"/>
  <c r="J175" i="5"/>
  <c r="O145" i="5"/>
  <c r="M139" i="5"/>
  <c r="K113" i="4"/>
  <c r="K113" i="5"/>
  <c r="AA90" i="8"/>
  <c r="R108" i="5" s="1"/>
  <c r="M108" i="5"/>
  <c r="N103" i="4"/>
  <c r="L85" i="8"/>
  <c r="N103" i="5"/>
  <c r="G101" i="5"/>
  <c r="O98" i="4"/>
  <c r="O98" i="5"/>
  <c r="K97" i="4"/>
  <c r="K97" i="5"/>
  <c r="M92" i="4"/>
  <c r="AA74" i="8"/>
  <c r="R92" i="5" s="1"/>
  <c r="M92" i="5"/>
  <c r="N87" i="4"/>
  <c r="N87" i="5"/>
  <c r="L69" i="8"/>
  <c r="AV67" i="8" a="1"/>
  <c r="AV67" i="8" s="1"/>
  <c r="G85" i="5"/>
  <c r="O82" i="4"/>
  <c r="O82" i="5"/>
  <c r="K81" i="4"/>
  <c r="K81" i="5"/>
  <c r="AA58" i="8"/>
  <c r="R76" i="5" s="1"/>
  <c r="M76" i="5"/>
  <c r="N71" i="4"/>
  <c r="N71" i="5"/>
  <c r="L53" i="8"/>
  <c r="O66" i="4"/>
  <c r="O66" i="5"/>
  <c r="K65" i="4"/>
  <c r="K65" i="5"/>
  <c r="M60" i="4"/>
  <c r="AA42" i="8"/>
  <c r="R60" i="5" s="1"/>
  <c r="M60" i="5"/>
  <c r="N55" i="4"/>
  <c r="L37" i="8"/>
  <c r="N55" i="5"/>
  <c r="G53" i="5"/>
  <c r="O50" i="4"/>
  <c r="O50" i="5"/>
  <c r="K49" i="4"/>
  <c r="K49" i="5"/>
  <c r="M44" i="4"/>
  <c r="AA26" i="8"/>
  <c r="R44" i="5" s="1"/>
  <c r="M44" i="5"/>
  <c r="N39" i="4"/>
  <c r="N39" i="5"/>
  <c r="L21" i="8"/>
  <c r="O34" i="4"/>
  <c r="O34" i="5"/>
  <c r="K33" i="4"/>
  <c r="K33" i="5"/>
  <c r="M28" i="5"/>
  <c r="L5" i="8"/>
  <c r="N23" i="5"/>
  <c r="J22" i="4"/>
  <c r="J22" i="5"/>
  <c r="F3" i="8"/>
  <c r="G21" i="5"/>
  <c r="I311" i="5"/>
  <c r="K309" i="5"/>
  <c r="N305" i="5"/>
  <c r="N303" i="5"/>
  <c r="H298" i="5"/>
  <c r="J296" i="5"/>
  <c r="H285" i="5"/>
  <c r="O277" i="5"/>
  <c r="H276" i="5"/>
  <c r="I274" i="5"/>
  <c r="J270" i="5"/>
  <c r="K259" i="5"/>
  <c r="K255" i="5"/>
  <c r="M253" i="5"/>
  <c r="N251" i="5"/>
  <c r="K245" i="5"/>
  <c r="G235" i="5"/>
  <c r="N228" i="5"/>
  <c r="G225" i="5"/>
  <c r="N186" i="5"/>
  <c r="O174" i="5"/>
  <c r="J145" i="5"/>
  <c r="K139" i="5"/>
  <c r="G134" i="5"/>
  <c r="K127" i="5"/>
  <c r="K172" i="4"/>
  <c r="K172" i="5"/>
  <c r="AA149" i="8"/>
  <c r="R167" i="5" s="1"/>
  <c r="M167" i="5"/>
  <c r="N162" i="4"/>
  <c r="L144" i="8"/>
  <c r="N162" i="5"/>
  <c r="O157" i="4"/>
  <c r="O157" i="5"/>
  <c r="K156" i="4"/>
  <c r="K156" i="5"/>
  <c r="M151" i="4"/>
  <c r="AA133" i="8"/>
  <c r="R151" i="5" s="1"/>
  <c r="N146" i="4"/>
  <c r="L128" i="8"/>
  <c r="N146" i="5"/>
  <c r="AV126" i="8" a="1"/>
  <c r="AV126" i="8" s="1"/>
  <c r="G144" i="5"/>
  <c r="O141" i="4"/>
  <c r="O141" i="5"/>
  <c r="AA117" i="8"/>
  <c r="R135" i="5" s="1"/>
  <c r="M135" i="5"/>
  <c r="N130" i="4"/>
  <c r="L112" i="8"/>
  <c r="N130" i="5"/>
  <c r="O125" i="4"/>
  <c r="O125" i="5"/>
  <c r="K124" i="4"/>
  <c r="K124" i="5"/>
  <c r="AA101" i="8"/>
  <c r="R119" i="5" s="1"/>
  <c r="M119" i="5"/>
  <c r="N114" i="4"/>
  <c r="L96" i="8"/>
  <c r="N114" i="5"/>
  <c r="O109" i="4"/>
  <c r="O109" i="5"/>
  <c r="K108" i="4"/>
  <c r="K108" i="5"/>
  <c r="AA85" i="8"/>
  <c r="R103" i="5" s="1"/>
  <c r="M103" i="5"/>
  <c r="N98" i="4"/>
  <c r="L80" i="8"/>
  <c r="N98" i="5"/>
  <c r="J97" i="4"/>
  <c r="J97" i="5"/>
  <c r="AV78" i="8" a="1"/>
  <c r="AV78" i="8" s="1"/>
  <c r="G96" i="5"/>
  <c r="K92" i="4"/>
  <c r="K92" i="5"/>
  <c r="M87" i="4"/>
  <c r="AA69" i="8"/>
  <c r="R87" i="5" s="1"/>
  <c r="M87" i="5"/>
  <c r="N82" i="4"/>
  <c r="N82" i="5"/>
  <c r="L64" i="8"/>
  <c r="J81" i="4"/>
  <c r="J81" i="5"/>
  <c r="G80" i="5"/>
  <c r="O77" i="4"/>
  <c r="O77" i="5"/>
  <c r="K76" i="4"/>
  <c r="K76" i="5"/>
  <c r="M71" i="4"/>
  <c r="AA53" i="8"/>
  <c r="R71" i="5" s="1"/>
  <c r="M71" i="5"/>
  <c r="N66" i="4"/>
  <c r="L48" i="8"/>
  <c r="N66" i="5"/>
  <c r="O61" i="4"/>
  <c r="O61" i="5"/>
  <c r="K60" i="4"/>
  <c r="K60" i="5"/>
  <c r="M55" i="5"/>
  <c r="AA37" i="8"/>
  <c r="R55" i="5" s="1"/>
  <c r="N50" i="4"/>
  <c r="N50" i="5"/>
  <c r="L32" i="8"/>
  <c r="J49" i="4"/>
  <c r="J49" i="5"/>
  <c r="K44" i="4"/>
  <c r="K44" i="5"/>
  <c r="M39" i="5"/>
  <c r="AA21" i="8"/>
  <c r="R39" i="5" s="1"/>
  <c r="L16" i="8"/>
  <c r="N34" i="5"/>
  <c r="G32" i="5"/>
  <c r="O29" i="4"/>
  <c r="O29" i="5"/>
  <c r="K28" i="4"/>
  <c r="K28" i="5"/>
  <c r="M23" i="4"/>
  <c r="M23" i="5"/>
  <c r="J309" i="5"/>
  <c r="O299" i="5"/>
  <c r="I296" i="5"/>
  <c r="M292" i="5"/>
  <c r="O288" i="5"/>
  <c r="O286" i="5"/>
  <c r="J281" i="5"/>
  <c r="N277" i="5"/>
  <c r="H274" i="5"/>
  <c r="I270" i="5"/>
  <c r="J268" i="5"/>
  <c r="K266" i="5"/>
  <c r="M264" i="5"/>
  <c r="O262" i="5"/>
  <c r="J259" i="5"/>
  <c r="K253" i="5"/>
  <c r="M251" i="5"/>
  <c r="M249" i="5"/>
  <c r="J245" i="5"/>
  <c r="K238" i="5"/>
  <c r="O234" i="5"/>
  <c r="M228" i="5"/>
  <c r="O224" i="5"/>
  <c r="O198" i="5"/>
  <c r="K192" i="5"/>
  <c r="K186" i="5"/>
  <c r="M180" i="5"/>
  <c r="G163" i="5"/>
  <c r="N156" i="5"/>
  <c r="O150" i="5"/>
  <c r="I145" i="5"/>
  <c r="J139" i="5"/>
  <c r="M242" i="4"/>
  <c r="AA224" i="8"/>
  <c r="R242" i="5" s="1"/>
  <c r="N237" i="4"/>
  <c r="L219" i="8"/>
  <c r="M226" i="4"/>
  <c r="AA208" i="8"/>
  <c r="R226" i="5" s="1"/>
  <c r="M226" i="5"/>
  <c r="N221" i="4"/>
  <c r="L203" i="8"/>
  <c r="J220" i="4"/>
  <c r="J220" i="5"/>
  <c r="K215" i="4"/>
  <c r="K215" i="5"/>
  <c r="AA192" i="8"/>
  <c r="R210" i="5" s="1"/>
  <c r="M210" i="5"/>
  <c r="N205" i="4"/>
  <c r="L187" i="8"/>
  <c r="N205" i="5"/>
  <c r="AV185" i="8" a="1"/>
  <c r="AV185" i="8" s="1"/>
  <c r="G203" i="5"/>
  <c r="K199" i="4"/>
  <c r="K199" i="5"/>
  <c r="AA176" i="8"/>
  <c r="R194" i="5" s="1"/>
  <c r="M194" i="5"/>
  <c r="N189" i="4"/>
  <c r="L171" i="8"/>
  <c r="G187" i="5"/>
  <c r="O184" i="4"/>
  <c r="O184" i="5"/>
  <c r="K183" i="4"/>
  <c r="K183" i="5"/>
  <c r="M178" i="4"/>
  <c r="AA160" i="8"/>
  <c r="R178" i="5" s="1"/>
  <c r="N173" i="4"/>
  <c r="L155" i="8"/>
  <c r="N173" i="5"/>
  <c r="J172" i="4"/>
  <c r="J172" i="5"/>
  <c r="O168" i="4"/>
  <c r="O168" i="5"/>
  <c r="M162" i="4"/>
  <c r="AA144" i="8"/>
  <c r="R162" i="5" s="1"/>
  <c r="N157" i="4"/>
  <c r="L139" i="8"/>
  <c r="N157" i="5"/>
  <c r="O152" i="4"/>
  <c r="O152" i="5"/>
  <c r="K151" i="4"/>
  <c r="K151" i="5"/>
  <c r="AA128" i="8"/>
  <c r="R146" i="5" s="1"/>
  <c r="M146" i="5"/>
  <c r="N141" i="4"/>
  <c r="L123" i="8"/>
  <c r="N141" i="5"/>
  <c r="J140" i="4"/>
  <c r="J140" i="5"/>
  <c r="AV121" i="8" a="1"/>
  <c r="AV121" i="8" s="1"/>
  <c r="G139" i="5"/>
  <c r="O136" i="4"/>
  <c r="O136" i="5"/>
  <c r="K135" i="4"/>
  <c r="K135" i="5"/>
  <c r="M130" i="4"/>
  <c r="AA112" i="8"/>
  <c r="R130" i="5" s="1"/>
  <c r="N125" i="4"/>
  <c r="L107" i="8"/>
  <c r="N125" i="5"/>
  <c r="J124" i="4"/>
  <c r="J124" i="5"/>
  <c r="G123" i="5"/>
  <c r="O120" i="4"/>
  <c r="O120" i="5"/>
  <c r="K119" i="4"/>
  <c r="K119" i="5"/>
  <c r="AA96" i="8"/>
  <c r="R114" i="5" s="1"/>
  <c r="M114" i="5"/>
  <c r="N109" i="4"/>
  <c r="L91" i="8"/>
  <c r="N109" i="5"/>
  <c r="J108" i="4"/>
  <c r="J108" i="5"/>
  <c r="O104" i="4"/>
  <c r="O104" i="5"/>
  <c r="K103" i="4"/>
  <c r="K103" i="5"/>
  <c r="M98" i="4"/>
  <c r="AA80" i="8"/>
  <c r="R98" i="5" s="1"/>
  <c r="M98" i="5"/>
  <c r="N93" i="4"/>
  <c r="N93" i="5"/>
  <c r="L75" i="8"/>
  <c r="J92" i="4"/>
  <c r="J92" i="5"/>
  <c r="AV73" i="8" a="1"/>
  <c r="AV73" i="8" s="1"/>
  <c r="G91" i="5"/>
  <c r="O88" i="4"/>
  <c r="O88" i="5"/>
  <c r="K87" i="4"/>
  <c r="K87" i="5"/>
  <c r="M82" i="4"/>
  <c r="M82" i="5"/>
  <c r="AA64" i="8"/>
  <c r="R82" i="5" s="1"/>
  <c r="N77" i="4"/>
  <c r="N77" i="5"/>
  <c r="L59" i="8"/>
  <c r="O72" i="4"/>
  <c r="O72" i="5"/>
  <c r="K71" i="4"/>
  <c r="K71" i="5"/>
  <c r="AA48" i="8"/>
  <c r="R66" i="5" s="1"/>
  <c r="M66" i="5"/>
  <c r="N61" i="4"/>
  <c r="N61" i="5"/>
  <c r="L43" i="8"/>
  <c r="O56" i="4"/>
  <c r="O56" i="5"/>
  <c r="K55" i="4"/>
  <c r="K55" i="5"/>
  <c r="M50" i="5"/>
  <c r="AA32" i="8"/>
  <c r="R50" i="5" s="1"/>
  <c r="N45" i="4"/>
  <c r="N45" i="5"/>
  <c r="L27" i="8"/>
  <c r="J44" i="4"/>
  <c r="J44" i="5"/>
  <c r="O40" i="4"/>
  <c r="O40" i="5"/>
  <c r="K39" i="4"/>
  <c r="K39" i="5"/>
  <c r="M34" i="5"/>
  <c r="N29" i="4"/>
  <c r="L11" i="8"/>
  <c r="N29" i="5"/>
  <c r="G27" i="5"/>
  <c r="O24" i="4"/>
  <c r="O24" i="5"/>
  <c r="K23" i="4"/>
  <c r="K23" i="5"/>
  <c r="I309" i="5"/>
  <c r="K307" i="5"/>
  <c r="K303" i="5"/>
  <c r="N299" i="5"/>
  <c r="O297" i="5"/>
  <c r="H296" i="5"/>
  <c r="N288" i="5"/>
  <c r="G283" i="5"/>
  <c r="I281" i="5"/>
  <c r="K279" i="5"/>
  <c r="M277" i="5"/>
  <c r="O275" i="5"/>
  <c r="H270" i="5"/>
  <c r="I268" i="5"/>
  <c r="J266" i="5"/>
  <c r="N262" i="5"/>
  <c r="I259" i="5"/>
  <c r="J253" i="5"/>
  <c r="M244" i="5"/>
  <c r="O241" i="5"/>
  <c r="N234" i="5"/>
  <c r="K231" i="5"/>
  <c r="M174" i="5"/>
  <c r="M162" i="5"/>
  <c r="N150" i="5"/>
  <c r="O132" i="5"/>
  <c r="N312" i="4"/>
  <c r="L294" i="8"/>
  <c r="M301" i="4"/>
  <c r="AA283" i="8"/>
  <c r="R301" i="5" s="1"/>
  <c r="N296" i="4"/>
  <c r="L278" i="8"/>
  <c r="AA267" i="8"/>
  <c r="R285" i="5" s="1"/>
  <c r="AA256" i="8"/>
  <c r="R274" i="5" s="1"/>
  <c r="N269" i="4"/>
  <c r="L251" i="8"/>
  <c r="AH240" i="8"/>
  <c r="AA240" i="8"/>
  <c r="R258" i="5" s="1"/>
  <c r="N253" i="4"/>
  <c r="L235" i="8"/>
  <c r="AA294" i="8"/>
  <c r="R312" i="5" s="1"/>
  <c r="N307" i="4"/>
  <c r="L289" i="8"/>
  <c r="M296" i="4"/>
  <c r="AA278" i="8"/>
  <c r="R296" i="5" s="1"/>
  <c r="N291" i="4"/>
  <c r="L273" i="8"/>
  <c r="N280" i="4"/>
  <c r="L262" i="8"/>
  <c r="AA251" i="8"/>
  <c r="R269" i="5" s="1"/>
  <c r="N264" i="4"/>
  <c r="L246" i="8"/>
  <c r="N248" i="4"/>
  <c r="L230" i="8"/>
  <c r="AA219" i="8"/>
  <c r="R237" i="5" s="1"/>
  <c r="M237" i="5"/>
  <c r="N232" i="4"/>
  <c r="L214" i="8"/>
  <c r="N232" i="5"/>
  <c r="G230" i="5"/>
  <c r="K226" i="4"/>
  <c r="K226" i="5"/>
  <c r="M221" i="4"/>
  <c r="AA203" i="8"/>
  <c r="R221" i="5" s="1"/>
  <c r="M221" i="5"/>
  <c r="N216" i="4"/>
  <c r="L198" i="8"/>
  <c r="N216" i="5"/>
  <c r="O211" i="4"/>
  <c r="O211" i="5"/>
  <c r="K210" i="4"/>
  <c r="K210" i="5"/>
  <c r="M205" i="4"/>
  <c r="AA187" i="8"/>
  <c r="R205" i="5" s="1"/>
  <c r="M205" i="5"/>
  <c r="N200" i="4"/>
  <c r="L182" i="8"/>
  <c r="O195" i="4"/>
  <c r="O195" i="5"/>
  <c r="N184" i="4"/>
  <c r="L166" i="8"/>
  <c r="N184" i="5"/>
  <c r="O179" i="4"/>
  <c r="O179" i="5"/>
  <c r="K178" i="4"/>
  <c r="K178" i="5"/>
  <c r="AA155" i="8"/>
  <c r="R173" i="5" s="1"/>
  <c r="M173" i="5"/>
  <c r="N168" i="4"/>
  <c r="L150" i="8"/>
  <c r="N168" i="5"/>
  <c r="G166" i="5"/>
  <c r="K162" i="4"/>
  <c r="K162" i="5"/>
  <c r="AA139" i="8"/>
  <c r="R157" i="5" s="1"/>
  <c r="M157" i="5"/>
  <c r="N152" i="4"/>
  <c r="L134" i="8"/>
  <c r="N152" i="5"/>
  <c r="O147" i="4"/>
  <c r="O147" i="5"/>
  <c r="K146" i="4"/>
  <c r="K146" i="5"/>
  <c r="M141" i="4"/>
  <c r="AA123" i="8"/>
  <c r="R141" i="5" s="1"/>
  <c r="M141" i="5"/>
  <c r="N136" i="4"/>
  <c r="L118" i="8"/>
  <c r="O131" i="4"/>
  <c r="O131" i="5"/>
  <c r="M125" i="4"/>
  <c r="AA107" i="8"/>
  <c r="R125" i="5" s="1"/>
  <c r="L102" i="8"/>
  <c r="N120" i="5"/>
  <c r="K114" i="4"/>
  <c r="K114" i="5"/>
  <c r="M109" i="4"/>
  <c r="AA91" i="8"/>
  <c r="R109" i="5" s="1"/>
  <c r="M109" i="5"/>
  <c r="N104" i="4"/>
  <c r="L86" i="8"/>
  <c r="N104" i="5"/>
  <c r="O99" i="4"/>
  <c r="O99" i="5"/>
  <c r="K98" i="4"/>
  <c r="K98" i="5"/>
  <c r="M93" i="5"/>
  <c r="AA75" i="8"/>
  <c r="R93" i="5" s="1"/>
  <c r="N88" i="4"/>
  <c r="L70" i="8"/>
  <c r="N88" i="5"/>
  <c r="G86" i="5"/>
  <c r="O83" i="4"/>
  <c r="O83" i="5"/>
  <c r="K82" i="4"/>
  <c r="K82" i="5"/>
  <c r="AA59" i="8"/>
  <c r="R77" i="5" s="1"/>
  <c r="M77" i="5"/>
  <c r="N72" i="4"/>
  <c r="N72" i="5"/>
  <c r="L54" i="8"/>
  <c r="O67" i="4"/>
  <c r="O67" i="5"/>
  <c r="K66" i="4"/>
  <c r="K66" i="5"/>
  <c r="M61" i="4"/>
  <c r="M61" i="5"/>
  <c r="AA43" i="8"/>
  <c r="R61" i="5" s="1"/>
  <c r="N56" i="4"/>
  <c r="N56" i="5"/>
  <c r="L38" i="8"/>
  <c r="O51" i="4"/>
  <c r="O51" i="5"/>
  <c r="K50" i="4"/>
  <c r="K50" i="5"/>
  <c r="AA27" i="8"/>
  <c r="R45" i="5" s="1"/>
  <c r="M45" i="5"/>
  <c r="N40" i="4"/>
  <c r="L22" i="8"/>
  <c r="N40" i="5"/>
  <c r="O35" i="4"/>
  <c r="O35" i="5"/>
  <c r="K34" i="4"/>
  <c r="K34" i="5"/>
  <c r="M29" i="5"/>
  <c r="N24" i="5"/>
  <c r="L6" i="8"/>
  <c r="J23" i="4"/>
  <c r="J23" i="5"/>
  <c r="F4" i="8"/>
  <c r="G22" i="5"/>
  <c r="M312" i="5"/>
  <c r="O310" i="5"/>
  <c r="J307" i="5"/>
  <c r="J303" i="5"/>
  <c r="M299" i="5"/>
  <c r="M288" i="5"/>
  <c r="H281" i="5"/>
  <c r="J279" i="5"/>
  <c r="N275" i="5"/>
  <c r="O273" i="5"/>
  <c r="O271" i="5"/>
  <c r="H268" i="5"/>
  <c r="I266" i="5"/>
  <c r="K264" i="5"/>
  <c r="O260" i="5"/>
  <c r="H259" i="5"/>
  <c r="H255" i="5"/>
  <c r="I253" i="5"/>
  <c r="K249" i="5"/>
  <c r="K247" i="5"/>
  <c r="M234" i="5"/>
  <c r="N223" i="5"/>
  <c r="N197" i="5"/>
  <c r="M191" i="5"/>
  <c r="O185" i="5"/>
  <c r="K180" i="5"/>
  <c r="O173" i="5"/>
  <c r="G168" i="5"/>
  <c r="M150" i="5"/>
  <c r="K132" i="5"/>
  <c r="AA150" i="8"/>
  <c r="R168" i="5" s="1"/>
  <c r="M168" i="5"/>
  <c r="N163" i="4"/>
  <c r="L145" i="8"/>
  <c r="K157" i="4"/>
  <c r="K157" i="5"/>
  <c r="M152" i="4"/>
  <c r="AA134" i="8"/>
  <c r="R152" i="5" s="1"/>
  <c r="N147" i="4"/>
  <c r="L129" i="8"/>
  <c r="J146" i="4"/>
  <c r="J146" i="5"/>
  <c r="O142" i="4"/>
  <c r="O142" i="5"/>
  <c r="M136" i="4"/>
  <c r="AA118" i="8"/>
  <c r="R136" i="5" s="1"/>
  <c r="M136" i="5"/>
  <c r="N131" i="4"/>
  <c r="L113" i="8"/>
  <c r="N131" i="5"/>
  <c r="G129" i="5"/>
  <c r="O126" i="4"/>
  <c r="O126" i="5"/>
  <c r="K125" i="4"/>
  <c r="K125" i="5"/>
  <c r="AA102" i="8"/>
  <c r="R120" i="5" s="1"/>
  <c r="M120" i="5"/>
  <c r="N115" i="4"/>
  <c r="L97" i="8"/>
  <c r="N115" i="5"/>
  <c r="O110" i="4"/>
  <c r="O110" i="5"/>
  <c r="K109" i="4"/>
  <c r="K109" i="5"/>
  <c r="M104" i="4"/>
  <c r="AA86" i="8"/>
  <c r="R104" i="5" s="1"/>
  <c r="M104" i="5"/>
  <c r="N99" i="4"/>
  <c r="L81" i="8"/>
  <c r="N99" i="5"/>
  <c r="AV79" i="8" a="1"/>
  <c r="AV79" i="8" s="1"/>
  <c r="G97" i="5"/>
  <c r="K93" i="4"/>
  <c r="K93" i="5"/>
  <c r="M88" i="4"/>
  <c r="M88" i="5"/>
  <c r="AA70" i="8"/>
  <c r="R88" i="5" s="1"/>
  <c r="L65" i="8"/>
  <c r="N83" i="5"/>
  <c r="O78" i="4"/>
  <c r="O78" i="5"/>
  <c r="K77" i="4"/>
  <c r="K77" i="5"/>
  <c r="AA54" i="8"/>
  <c r="R72" i="5" s="1"/>
  <c r="M72" i="5"/>
  <c r="N67" i="4"/>
  <c r="N67" i="5"/>
  <c r="L49" i="8"/>
  <c r="K61" i="4"/>
  <c r="K61" i="5"/>
  <c r="M56" i="4"/>
  <c r="M56" i="5"/>
  <c r="AA38" i="8"/>
  <c r="R56" i="5" s="1"/>
  <c r="N51" i="4"/>
  <c r="L33" i="8"/>
  <c r="N51" i="5"/>
  <c r="O46" i="4"/>
  <c r="O46" i="5"/>
  <c r="K45" i="4"/>
  <c r="K45" i="5"/>
  <c r="M40" i="5"/>
  <c r="AA22" i="8"/>
  <c r="R40" i="5" s="1"/>
  <c r="N35" i="4"/>
  <c r="N35" i="5"/>
  <c r="L17" i="8"/>
  <c r="O30" i="4"/>
  <c r="O30" i="5"/>
  <c r="K29" i="4"/>
  <c r="K29" i="5"/>
  <c r="M24" i="4"/>
  <c r="M24" i="5"/>
  <c r="N310" i="5"/>
  <c r="I307" i="5"/>
  <c r="I303" i="5"/>
  <c r="K299" i="5"/>
  <c r="J292" i="5"/>
  <c r="K290" i="5"/>
  <c r="K288" i="5"/>
  <c r="N282" i="5"/>
  <c r="G281" i="5"/>
  <c r="I279" i="5"/>
  <c r="K277" i="5"/>
  <c r="N271" i="5"/>
  <c r="J264" i="5"/>
  <c r="N260" i="5"/>
  <c r="G257" i="5"/>
  <c r="J249" i="5"/>
  <c r="K244" i="5"/>
  <c r="G238" i="5"/>
  <c r="K234" i="5"/>
  <c r="M223" i="5"/>
  <c r="O219" i="5"/>
  <c r="J197" i="5"/>
  <c r="K191" i="5"/>
  <c r="M179" i="5"/>
  <c r="K173" i="5"/>
  <c r="G162" i="5"/>
  <c r="O149" i="5"/>
  <c r="O143" i="5"/>
  <c r="K126" i="5"/>
  <c r="N286" i="4"/>
  <c r="L268" i="8"/>
  <c r="G241" i="5"/>
  <c r="N227" i="4"/>
  <c r="L209" i="8"/>
  <c r="N227" i="5"/>
  <c r="N179" i="4"/>
  <c r="L161" i="8"/>
  <c r="N179" i="5"/>
  <c r="N313" i="4"/>
  <c r="L295" i="8"/>
  <c r="M302" i="4"/>
  <c r="AA284" i="8"/>
  <c r="R302" i="5" s="1"/>
  <c r="N297" i="4"/>
  <c r="L279" i="8"/>
  <c r="M286" i="4"/>
  <c r="AA268" i="8"/>
  <c r="R286" i="5" s="1"/>
  <c r="AA257" i="8"/>
  <c r="R275" i="5" s="1"/>
  <c r="N270" i="4"/>
  <c r="L252" i="8"/>
  <c r="N254" i="4"/>
  <c r="L236" i="8"/>
  <c r="M243" i="4"/>
  <c r="AA225" i="8"/>
  <c r="R243" i="5" s="1"/>
  <c r="N238" i="4"/>
  <c r="L220" i="8"/>
  <c r="AP219" i="8" a="1"/>
  <c r="AP219" i="8" s="1"/>
  <c r="AQ219" i="8" s="1"/>
  <c r="J237" i="5"/>
  <c r="O233" i="4"/>
  <c r="O233" i="5"/>
  <c r="M227" i="4"/>
  <c r="AA209" i="8"/>
  <c r="R227" i="5" s="1"/>
  <c r="N222" i="4"/>
  <c r="L204" i="8"/>
  <c r="N222" i="5"/>
  <c r="O217" i="4"/>
  <c r="O217" i="5"/>
  <c r="K216" i="4"/>
  <c r="K216" i="5"/>
  <c r="AA193" i="8"/>
  <c r="R211" i="5" s="1"/>
  <c r="M211" i="5"/>
  <c r="N206" i="4"/>
  <c r="L188" i="8"/>
  <c r="N206" i="5"/>
  <c r="O201" i="4"/>
  <c r="O201" i="5"/>
  <c r="K200" i="4"/>
  <c r="K200" i="5"/>
  <c r="AA177" i="8"/>
  <c r="R195" i="5" s="1"/>
  <c r="M195" i="5"/>
  <c r="N190" i="4"/>
  <c r="L172" i="8"/>
  <c r="N190" i="5"/>
  <c r="J189" i="4"/>
  <c r="J189" i="5"/>
  <c r="K184" i="4"/>
  <c r="K184" i="5"/>
  <c r="N174" i="4"/>
  <c r="L156" i="8"/>
  <c r="J173" i="4"/>
  <c r="J173" i="5"/>
  <c r="O169" i="4"/>
  <c r="O169" i="5"/>
  <c r="K168" i="4"/>
  <c r="K168" i="5"/>
  <c r="M163" i="4"/>
  <c r="AA145" i="8"/>
  <c r="R163" i="5" s="1"/>
  <c r="M163" i="5"/>
  <c r="N158" i="4"/>
  <c r="L140" i="8"/>
  <c r="N158" i="5"/>
  <c r="O153" i="4"/>
  <c r="O153" i="5"/>
  <c r="AA129" i="8"/>
  <c r="R147" i="5" s="1"/>
  <c r="M147" i="5"/>
  <c r="N142" i="4"/>
  <c r="L124" i="8"/>
  <c r="N142" i="5"/>
  <c r="G140" i="5"/>
  <c r="O137" i="4"/>
  <c r="O137" i="5"/>
  <c r="AA113" i="8"/>
  <c r="R131" i="5" s="1"/>
  <c r="M131" i="5"/>
  <c r="N126" i="4"/>
  <c r="L108" i="8"/>
  <c r="N126" i="5"/>
  <c r="J125" i="4"/>
  <c r="J125" i="5"/>
  <c r="K120" i="4"/>
  <c r="K120" i="5"/>
  <c r="M115" i="4"/>
  <c r="AA97" i="8"/>
  <c r="R115" i="5" s="1"/>
  <c r="M115" i="5"/>
  <c r="N110" i="4"/>
  <c r="L92" i="8"/>
  <c r="N110" i="5"/>
  <c r="J109" i="4"/>
  <c r="J109" i="5"/>
  <c r="O105" i="4"/>
  <c r="O105" i="5"/>
  <c r="K104" i="4"/>
  <c r="K104" i="5"/>
  <c r="M99" i="4"/>
  <c r="M99" i="5"/>
  <c r="AA81" i="8"/>
  <c r="R99" i="5" s="1"/>
  <c r="N94" i="4"/>
  <c r="L76" i="8"/>
  <c r="N94" i="5"/>
  <c r="O89" i="4"/>
  <c r="O89" i="5"/>
  <c r="K88" i="4"/>
  <c r="K88" i="5"/>
  <c r="M83" i="4"/>
  <c r="AA65" i="8"/>
  <c r="R83" i="5" s="1"/>
  <c r="M83" i="5"/>
  <c r="N78" i="4"/>
  <c r="L60" i="8"/>
  <c r="N78" i="5"/>
  <c r="G76" i="5"/>
  <c r="O73" i="4"/>
  <c r="O73" i="5"/>
  <c r="K72" i="4"/>
  <c r="K72" i="5"/>
  <c r="M67" i="4"/>
  <c r="M67" i="5"/>
  <c r="AA49" i="8"/>
  <c r="R67" i="5" s="1"/>
  <c r="N62" i="4"/>
  <c r="L44" i="8"/>
  <c r="N62" i="5"/>
  <c r="O57" i="4"/>
  <c r="O57" i="5"/>
  <c r="K56" i="4"/>
  <c r="K56" i="5"/>
  <c r="M51" i="5"/>
  <c r="AA33" i="8"/>
  <c r="R51" i="5" s="1"/>
  <c r="N46" i="4"/>
  <c r="L28" i="8"/>
  <c r="N46" i="5"/>
  <c r="J45" i="4"/>
  <c r="J45" i="5"/>
  <c r="O41" i="4"/>
  <c r="O41" i="5"/>
  <c r="K40" i="4"/>
  <c r="K40" i="5"/>
  <c r="M35" i="5"/>
  <c r="N30" i="4"/>
  <c r="L12" i="8"/>
  <c r="N30" i="5"/>
  <c r="O25" i="4"/>
  <c r="O25" i="5"/>
  <c r="K24" i="4"/>
  <c r="K24" i="5"/>
  <c r="M310" i="5"/>
  <c r="O308" i="5"/>
  <c r="H305" i="5"/>
  <c r="H303" i="5"/>
  <c r="I301" i="5"/>
  <c r="I292" i="5"/>
  <c r="J290" i="5"/>
  <c r="J288" i="5"/>
  <c r="K286" i="5"/>
  <c r="M282" i="5"/>
  <c r="O280" i="5"/>
  <c r="H279" i="5"/>
  <c r="J277" i="5"/>
  <c r="M271" i="5"/>
  <c r="N269" i="5"/>
  <c r="O267" i="5"/>
  <c r="I264" i="5"/>
  <c r="M260" i="5"/>
  <c r="O256" i="5"/>
  <c r="O254" i="5"/>
  <c r="J244" i="5"/>
  <c r="N240" i="5"/>
  <c r="O230" i="5"/>
  <c r="J227" i="5"/>
  <c r="J223" i="5"/>
  <c r="N214" i="5"/>
  <c r="O208" i="5"/>
  <c r="M202" i="5"/>
  <c r="K167" i="5"/>
  <c r="J143" i="5"/>
  <c r="M137" i="5"/>
  <c r="M125" i="5"/>
  <c r="N259" i="4"/>
  <c r="L241" i="8"/>
  <c r="N243" i="4"/>
  <c r="L225" i="8"/>
  <c r="O238" i="4"/>
  <c r="O238" i="5"/>
  <c r="J226" i="4"/>
  <c r="J226" i="5"/>
  <c r="AH295" i="8"/>
  <c r="AA295" i="8"/>
  <c r="R313" i="5" s="1"/>
  <c r="N308" i="4"/>
  <c r="L290" i="8"/>
  <c r="M297" i="4"/>
  <c r="AA279" i="8"/>
  <c r="R297" i="5" s="1"/>
  <c r="N292" i="4"/>
  <c r="L274" i="8"/>
  <c r="N281" i="4"/>
  <c r="L263" i="8"/>
  <c r="M270" i="4"/>
  <c r="AA252" i="8"/>
  <c r="R270" i="5" s="1"/>
  <c r="N265" i="4"/>
  <c r="L247" i="8"/>
  <c r="N249" i="4"/>
  <c r="L231" i="8"/>
  <c r="O244" i="4"/>
  <c r="O244" i="5"/>
  <c r="K243" i="4"/>
  <c r="K243" i="5"/>
  <c r="N233" i="4"/>
  <c r="L215" i="8"/>
  <c r="N233" i="5"/>
  <c r="AV213" i="8" a="1"/>
  <c r="AV213" i="8" s="1"/>
  <c r="G231" i="5"/>
  <c r="K227" i="4"/>
  <c r="K227" i="5"/>
  <c r="M222" i="4"/>
  <c r="AA204" i="8"/>
  <c r="R222" i="5" s="1"/>
  <c r="M222" i="5"/>
  <c r="N217" i="4"/>
  <c r="L199" i="8"/>
  <c r="N217" i="5"/>
  <c r="O212" i="4"/>
  <c r="O212" i="5"/>
  <c r="K211" i="4"/>
  <c r="K211" i="5"/>
  <c r="M206" i="4"/>
  <c r="AA188" i="8"/>
  <c r="R206" i="5" s="1"/>
  <c r="M206" i="5"/>
  <c r="N201" i="4"/>
  <c r="L183" i="8"/>
  <c r="N201" i="5"/>
  <c r="O196" i="4"/>
  <c r="O196" i="5"/>
  <c r="AA172" i="8"/>
  <c r="R190" i="5" s="1"/>
  <c r="M190" i="5"/>
  <c r="N185" i="4"/>
  <c r="L167" i="8"/>
  <c r="O180" i="4"/>
  <c r="O180" i="5"/>
  <c r="K179" i="4"/>
  <c r="K179" i="5"/>
  <c r="N169" i="4"/>
  <c r="L151" i="8"/>
  <c r="O164" i="4"/>
  <c r="O164" i="5"/>
  <c r="K163" i="4"/>
  <c r="K163" i="5"/>
  <c r="M158" i="4"/>
  <c r="AA140" i="8"/>
  <c r="R158" i="5" s="1"/>
  <c r="N153" i="4"/>
  <c r="L135" i="8"/>
  <c r="N153" i="5"/>
  <c r="K147" i="4"/>
  <c r="K147" i="5"/>
  <c r="AA124" i="8"/>
  <c r="R142" i="5" s="1"/>
  <c r="M142" i="5"/>
  <c r="N137" i="4"/>
  <c r="L119" i="8"/>
  <c r="M126" i="4"/>
  <c r="AA108" i="8"/>
  <c r="R126" i="5" s="1"/>
  <c r="N121" i="4"/>
  <c r="L103" i="8"/>
  <c r="N121" i="5"/>
  <c r="G119" i="5"/>
  <c r="O116" i="4"/>
  <c r="O116" i="5"/>
  <c r="K115" i="4"/>
  <c r="K115" i="5"/>
  <c r="AA92" i="8"/>
  <c r="R110" i="5" s="1"/>
  <c r="M110" i="5"/>
  <c r="L87" i="8"/>
  <c r="N105" i="5"/>
  <c r="O100" i="4"/>
  <c r="O100" i="5"/>
  <c r="K99" i="4"/>
  <c r="K99" i="5"/>
  <c r="AA76" i="8"/>
  <c r="R94" i="5" s="1"/>
  <c r="M94" i="5"/>
  <c r="N89" i="4"/>
  <c r="N89" i="5"/>
  <c r="L71" i="8"/>
  <c r="K83" i="4"/>
  <c r="K83" i="5"/>
  <c r="M78" i="5"/>
  <c r="AA60" i="8"/>
  <c r="R78" i="5" s="1"/>
  <c r="N73" i="4"/>
  <c r="L55" i="8"/>
  <c r="N73" i="5"/>
  <c r="O68" i="4"/>
  <c r="O68" i="5"/>
  <c r="K67" i="4"/>
  <c r="K67" i="5"/>
  <c r="AA44" i="8"/>
  <c r="R62" i="5" s="1"/>
  <c r="M62" i="5"/>
  <c r="N57" i="4"/>
  <c r="N57" i="5"/>
  <c r="L39" i="8"/>
  <c r="O52" i="4"/>
  <c r="O52" i="5"/>
  <c r="K51" i="4"/>
  <c r="K51" i="5"/>
  <c r="M46" i="5"/>
  <c r="AA28" i="8"/>
  <c r="R46" i="5" s="1"/>
  <c r="N41" i="4"/>
  <c r="N41" i="5"/>
  <c r="L23" i="8"/>
  <c r="K35" i="4"/>
  <c r="K35" i="5"/>
  <c r="M30" i="5"/>
  <c r="N25" i="4"/>
  <c r="L7" i="8"/>
  <c r="N25" i="5"/>
  <c r="J24" i="4"/>
  <c r="J24" i="5"/>
  <c r="F5" i="8"/>
  <c r="G23" i="5"/>
  <c r="J312" i="5"/>
  <c r="N308" i="5"/>
  <c r="G307" i="5"/>
  <c r="G305" i="5"/>
  <c r="G303" i="5"/>
  <c r="H301" i="5"/>
  <c r="K297" i="5"/>
  <c r="H292" i="5"/>
  <c r="I290" i="5"/>
  <c r="J286" i="5"/>
  <c r="N280" i="5"/>
  <c r="G279" i="5"/>
  <c r="K275" i="5"/>
  <c r="K271" i="5"/>
  <c r="M269" i="5"/>
  <c r="N267" i="5"/>
  <c r="O265" i="5"/>
  <c r="N256" i="5"/>
  <c r="N254" i="5"/>
  <c r="H249" i="5"/>
  <c r="M240" i="5"/>
  <c r="N237" i="5"/>
  <c r="N230" i="5"/>
  <c r="M184" i="5"/>
  <c r="O172" i="5"/>
  <c r="G161" i="5"/>
  <c r="O154" i="5"/>
  <c r="K131" i="5"/>
  <c r="H272" i="4"/>
  <c r="AC266" i="8"/>
  <c r="T284" i="5" s="1"/>
  <c r="AC255" i="8"/>
  <c r="T273" i="5" s="1"/>
  <c r="I291" i="4"/>
  <c r="J249" i="4"/>
  <c r="H310" i="4"/>
  <c r="H278" i="4"/>
  <c r="I307" i="4"/>
  <c r="I214" i="4"/>
  <c r="I275" i="4"/>
  <c r="S272" i="8"/>
  <c r="AP247" i="8" a="1"/>
  <c r="AP247" i="8" s="1"/>
  <c r="AQ247" i="8" s="1"/>
  <c r="J265" i="4"/>
  <c r="AH237" i="8"/>
  <c r="M255" i="4"/>
  <c r="BF236" i="8"/>
  <c r="I254" i="4"/>
  <c r="BF220" i="8"/>
  <c r="I238" i="4"/>
  <c r="AP215" i="8" a="1"/>
  <c r="AP215" i="8" s="1"/>
  <c r="AQ215" i="8" s="1"/>
  <c r="J233" i="4"/>
  <c r="BF204" i="8"/>
  <c r="I222" i="4"/>
  <c r="BG200" i="8"/>
  <c r="S220" i="7" s="1"/>
  <c r="N218" i="4"/>
  <c r="AP199" i="8" a="1"/>
  <c r="AP199" i="8" s="1"/>
  <c r="AQ199" i="8" s="1"/>
  <c r="J217" i="4"/>
  <c r="BE193" i="8"/>
  <c r="H211" i="4"/>
  <c r="M207" i="4"/>
  <c r="BF188" i="8"/>
  <c r="I206" i="4"/>
  <c r="AP183" i="8" a="1"/>
  <c r="AP183" i="8" s="1"/>
  <c r="AQ183" i="8" s="1"/>
  <c r="J201" i="4"/>
  <c r="BE177" i="8"/>
  <c r="H195" i="4"/>
  <c r="AH173" i="8"/>
  <c r="M191" i="4"/>
  <c r="BF172" i="8"/>
  <c r="I190" i="4"/>
  <c r="AP167" i="8" a="1"/>
  <c r="AP167" i="8" s="1"/>
  <c r="AQ167" i="8" s="1"/>
  <c r="J185" i="4"/>
  <c r="BE161" i="8"/>
  <c r="H179" i="4"/>
  <c r="M175" i="4"/>
  <c r="BF156" i="8"/>
  <c r="I174" i="4"/>
  <c r="AD151" i="8"/>
  <c r="U169" i="5" s="1"/>
  <c r="J169" i="4"/>
  <c r="BE145" i="8"/>
  <c r="H163" i="4"/>
  <c r="AH141" i="8"/>
  <c r="M159" i="4"/>
  <c r="BF140" i="8"/>
  <c r="I158" i="4"/>
  <c r="AP135" i="8" a="1"/>
  <c r="AP135" i="8" s="1"/>
  <c r="AQ135" i="8" s="1"/>
  <c r="J153" i="4"/>
  <c r="BE129" i="8"/>
  <c r="H147" i="4"/>
  <c r="BF124" i="8"/>
  <c r="I142" i="4"/>
  <c r="AE119" i="8"/>
  <c r="J137" i="4"/>
  <c r="BE113" i="8"/>
  <c r="H131" i="4"/>
  <c r="BF108" i="8"/>
  <c r="I126" i="4"/>
  <c r="AP103" i="8" a="1"/>
  <c r="AP103" i="8" s="1"/>
  <c r="AQ103" i="8" s="1"/>
  <c r="J121" i="4"/>
  <c r="BE97" i="8"/>
  <c r="H115" i="4"/>
  <c r="M111" i="4"/>
  <c r="BF92" i="8"/>
  <c r="I110" i="4"/>
  <c r="AP87" i="8" a="1"/>
  <c r="AP87" i="8" s="1"/>
  <c r="AQ87" i="8" s="1"/>
  <c r="J105" i="4"/>
  <c r="BE81" i="8"/>
  <c r="H99" i="4"/>
  <c r="M95" i="4"/>
  <c r="BF76" i="8"/>
  <c r="I94" i="4"/>
  <c r="AP71" i="8" a="1"/>
  <c r="AP71" i="8" s="1"/>
  <c r="AQ71" i="8" s="1"/>
  <c r="J89" i="4"/>
  <c r="BE65" i="8"/>
  <c r="H83" i="4"/>
  <c r="AH61" i="8"/>
  <c r="M79" i="4"/>
  <c r="BF60" i="8"/>
  <c r="I78" i="4"/>
  <c r="AP55" i="8" a="1"/>
  <c r="AP55" i="8" s="1"/>
  <c r="AQ55" i="8" s="1"/>
  <c r="J73" i="4"/>
  <c r="BE49" i="8"/>
  <c r="H67" i="4"/>
  <c r="BF44" i="8"/>
  <c r="I62" i="4"/>
  <c r="AP39" i="8" a="1"/>
  <c r="AP39" i="8" s="1"/>
  <c r="AQ39" i="8" s="1"/>
  <c r="J57" i="4"/>
  <c r="AZ35" i="8" a="1"/>
  <c r="AZ35" i="8" s="1"/>
  <c r="Q54" i="6" s="1"/>
  <c r="O53" i="4"/>
  <c r="BE33" i="8"/>
  <c r="H51" i="4"/>
  <c r="BF28" i="8"/>
  <c r="I46" i="4"/>
  <c r="AP23" i="8" a="1"/>
  <c r="AP23" i="8" s="1"/>
  <c r="AQ23" i="8" s="1"/>
  <c r="J41" i="4"/>
  <c r="BE17" i="8"/>
  <c r="H35" i="4"/>
  <c r="M31" i="4"/>
  <c r="BF12" i="8"/>
  <c r="I30" i="4"/>
  <c r="J25" i="4"/>
  <c r="I313" i="4"/>
  <c r="J310" i="4"/>
  <c r="H300" i="4"/>
  <c r="N298" i="4"/>
  <c r="I297" i="4"/>
  <c r="O295" i="4"/>
  <c r="J294" i="4"/>
  <c r="M285" i="4"/>
  <c r="H284" i="4"/>
  <c r="I281" i="4"/>
  <c r="O279" i="4"/>
  <c r="J278" i="4"/>
  <c r="J272" i="4"/>
  <c r="H269" i="4"/>
  <c r="H260" i="4"/>
  <c r="J227" i="4"/>
  <c r="BE236" i="8"/>
  <c r="H254" i="4"/>
  <c r="BF231" i="8"/>
  <c r="I249" i="4"/>
  <c r="BE220" i="8"/>
  <c r="H238" i="4"/>
  <c r="BF215" i="8"/>
  <c r="I233" i="4"/>
  <c r="AP210" i="8" a="1"/>
  <c r="AP210" i="8" s="1"/>
  <c r="AQ210" i="8" s="1"/>
  <c r="J228" i="4"/>
  <c r="BE204" i="8"/>
  <c r="H222" i="4"/>
  <c r="BF199" i="8"/>
  <c r="I217" i="4"/>
  <c r="AP194" i="8" a="1"/>
  <c r="AP194" i="8" s="1"/>
  <c r="AQ194" i="8" s="1"/>
  <c r="J212" i="4"/>
  <c r="BE188" i="8"/>
  <c r="H206" i="4"/>
  <c r="M202" i="4"/>
  <c r="BF183" i="8"/>
  <c r="I201" i="4"/>
  <c r="AP178" i="8" a="1"/>
  <c r="AP178" i="8" s="1"/>
  <c r="AQ178" i="8" s="1"/>
  <c r="J196" i="4"/>
  <c r="BE172" i="8"/>
  <c r="H190" i="4"/>
  <c r="M186" i="4"/>
  <c r="BF167" i="8"/>
  <c r="I185" i="4"/>
  <c r="BE156" i="8"/>
  <c r="H174" i="4"/>
  <c r="BF151" i="8"/>
  <c r="I169" i="4"/>
  <c r="AP146" i="8" a="1"/>
  <c r="AP146" i="8" s="1"/>
  <c r="AQ146" i="8" s="1"/>
  <c r="J164" i="4"/>
  <c r="BE140" i="8"/>
  <c r="H158" i="4"/>
  <c r="M154" i="4"/>
  <c r="BF135" i="8"/>
  <c r="I153" i="4"/>
  <c r="AP130" i="8" a="1"/>
  <c r="AP130" i="8" s="1"/>
  <c r="AQ130" i="8" s="1"/>
  <c r="J148" i="4"/>
  <c r="BE124" i="8"/>
  <c r="H142" i="4"/>
  <c r="BF119" i="8"/>
  <c r="I137" i="4"/>
  <c r="AP114" i="8" a="1"/>
  <c r="AP114" i="8" s="1"/>
  <c r="AQ114" i="8" s="1"/>
  <c r="J132" i="4"/>
  <c r="BD110" i="8"/>
  <c r="O128" i="4"/>
  <c r="BE108" i="8"/>
  <c r="H126" i="4"/>
  <c r="BF103" i="8"/>
  <c r="I121" i="4"/>
  <c r="AP98" i="8" a="1"/>
  <c r="AP98" i="8" s="1"/>
  <c r="AQ98" i="8" s="1"/>
  <c r="J116" i="4"/>
  <c r="BE92" i="8"/>
  <c r="H110" i="4"/>
  <c r="M106" i="4"/>
  <c r="BF87" i="8"/>
  <c r="I105" i="4"/>
  <c r="AP82" i="8" a="1"/>
  <c r="AP82" i="8" s="1"/>
  <c r="AQ82" i="8" s="1"/>
  <c r="J100" i="4"/>
  <c r="BE76" i="8"/>
  <c r="H94" i="4"/>
  <c r="M90" i="4"/>
  <c r="BF71" i="8"/>
  <c r="I89" i="4"/>
  <c r="AP66" i="8" a="1"/>
  <c r="AP66" i="8" s="1"/>
  <c r="AQ66" i="8" s="1"/>
  <c r="J84" i="4"/>
  <c r="BE60" i="8"/>
  <c r="H78" i="4"/>
  <c r="AC56" i="8"/>
  <c r="T74" i="5" s="1"/>
  <c r="M74" i="4"/>
  <c r="BF55" i="8"/>
  <c r="I73" i="4"/>
  <c r="AP50" i="8" a="1"/>
  <c r="AP50" i="8" s="1"/>
  <c r="AQ50" i="8" s="1"/>
  <c r="J68" i="4"/>
  <c r="BE44" i="8"/>
  <c r="H62" i="4"/>
  <c r="M58" i="4"/>
  <c r="BF39" i="8"/>
  <c r="I57" i="4"/>
  <c r="AP34" i="8" a="1"/>
  <c r="AP34" i="8" s="1"/>
  <c r="AQ34" i="8" s="1"/>
  <c r="J52" i="4"/>
  <c r="AZ30" i="8" a="1"/>
  <c r="AZ30" i="8" s="1"/>
  <c r="Q49" i="6" s="1"/>
  <c r="O48" i="4"/>
  <c r="BE28" i="8"/>
  <c r="H46" i="4"/>
  <c r="M42" i="4"/>
  <c r="BF23" i="8"/>
  <c r="I41" i="4"/>
  <c r="J36" i="4"/>
  <c r="BE12" i="8"/>
  <c r="H30" i="4"/>
  <c r="BF7" i="8"/>
  <c r="I25" i="4"/>
  <c r="BG3" i="8"/>
  <c r="S23" i="7" s="1"/>
  <c r="N21" i="4"/>
  <c r="H313" i="4"/>
  <c r="N311" i="4"/>
  <c r="I310" i="4"/>
  <c r="J307" i="4"/>
  <c r="M298" i="4"/>
  <c r="H297" i="4"/>
  <c r="I294" i="4"/>
  <c r="O292" i="4"/>
  <c r="J291" i="4"/>
  <c r="H281" i="4"/>
  <c r="I278" i="4"/>
  <c r="J275" i="4"/>
  <c r="I272" i="4"/>
  <c r="J250" i="4"/>
  <c r="H227" i="4"/>
  <c r="H194" i="4"/>
  <c r="AP237" i="8" a="1"/>
  <c r="AP237" i="8" s="1"/>
  <c r="AQ237" i="8" s="1"/>
  <c r="J255" i="4"/>
  <c r="M53" i="4"/>
  <c r="BE23" i="8"/>
  <c r="H41" i="4"/>
  <c r="J288" i="4"/>
  <c r="BF253" i="8"/>
  <c r="I271" i="4"/>
  <c r="BF237" i="8"/>
  <c r="I255" i="4"/>
  <c r="BE226" i="8"/>
  <c r="H244" i="4"/>
  <c r="BF221" i="8"/>
  <c r="I239" i="4"/>
  <c r="AP216" i="8" a="1"/>
  <c r="AP216" i="8" s="1"/>
  <c r="AQ216" i="8" s="1"/>
  <c r="J234" i="4"/>
  <c r="BE210" i="8"/>
  <c r="H228" i="4"/>
  <c r="BF205" i="8"/>
  <c r="I223" i="4"/>
  <c r="AP200" i="8" a="1"/>
  <c r="AP200" i="8" s="1"/>
  <c r="AQ200" i="8" s="1"/>
  <c r="J218" i="4"/>
  <c r="BE194" i="8"/>
  <c r="H212" i="4"/>
  <c r="BF189" i="8"/>
  <c r="I207" i="4"/>
  <c r="AP184" i="8" a="1"/>
  <c r="AP184" i="8" s="1"/>
  <c r="AQ184" i="8" s="1"/>
  <c r="J202" i="4"/>
  <c r="BE178" i="8"/>
  <c r="H196" i="4"/>
  <c r="M192" i="4"/>
  <c r="BF173" i="8"/>
  <c r="I191" i="4"/>
  <c r="AP168" i="8" a="1"/>
  <c r="AP168" i="8" s="1"/>
  <c r="AQ168" i="8" s="1"/>
  <c r="J186" i="4"/>
  <c r="BE162" i="8"/>
  <c r="H180" i="4"/>
  <c r="M176" i="4"/>
  <c r="AP152" i="8" a="1"/>
  <c r="AP152" i="8" s="1"/>
  <c r="AQ152" i="8" s="1"/>
  <c r="J170" i="4"/>
  <c r="BE146" i="8"/>
  <c r="H164" i="4"/>
  <c r="BF141" i="8"/>
  <c r="I159" i="4"/>
  <c r="AP136" i="8" a="1"/>
  <c r="AP136" i="8" s="1"/>
  <c r="AQ136" i="8" s="1"/>
  <c r="J154" i="4"/>
  <c r="BE130" i="8"/>
  <c r="H148" i="4"/>
  <c r="BF125" i="8"/>
  <c r="I143" i="4"/>
  <c r="AP120" i="8" a="1"/>
  <c r="AP120" i="8" s="1"/>
  <c r="AQ120" i="8" s="1"/>
  <c r="J138" i="4"/>
  <c r="BE114" i="8"/>
  <c r="H132" i="4"/>
  <c r="BF109" i="8"/>
  <c r="I127" i="4"/>
  <c r="AP104" i="8" a="1"/>
  <c r="AP104" i="8" s="1"/>
  <c r="AQ104" i="8" s="1"/>
  <c r="J122" i="4"/>
  <c r="BE98" i="8"/>
  <c r="H116" i="4"/>
  <c r="M112" i="4"/>
  <c r="BG89" i="8"/>
  <c r="S109" i="7" s="1"/>
  <c r="N107" i="4"/>
  <c r="AP88" i="8" a="1"/>
  <c r="AP88" i="8" s="1"/>
  <c r="AQ88" i="8" s="1"/>
  <c r="J106" i="4"/>
  <c r="BE82" i="8"/>
  <c r="H100" i="4"/>
  <c r="BF77" i="8"/>
  <c r="I95" i="4"/>
  <c r="AE72" i="8"/>
  <c r="J90" i="4"/>
  <c r="BD68" i="8"/>
  <c r="O86" i="4"/>
  <c r="BE66" i="8"/>
  <c r="H84" i="4"/>
  <c r="BF61" i="8"/>
  <c r="I79" i="4"/>
  <c r="AP56" i="8" a="1"/>
  <c r="AP56" i="8" s="1"/>
  <c r="AQ56" i="8" s="1"/>
  <c r="J74" i="4"/>
  <c r="BB52" i="8" a="1"/>
  <c r="BB52" i="8" s="1"/>
  <c r="N72" i="7" s="1"/>
  <c r="O70" i="4"/>
  <c r="BE50" i="8"/>
  <c r="H68" i="4"/>
  <c r="M64" i="4"/>
  <c r="BF45" i="8"/>
  <c r="I63" i="4"/>
  <c r="AP40" i="8" a="1"/>
  <c r="AP40" i="8" s="1"/>
  <c r="AQ40" i="8" s="1"/>
  <c r="J58" i="4"/>
  <c r="BE34" i="8"/>
  <c r="H52" i="4"/>
  <c r="M48" i="4"/>
  <c r="BF29" i="8"/>
  <c r="I47" i="4"/>
  <c r="AD24" i="8"/>
  <c r="U42" i="5" s="1"/>
  <c r="J42" i="4"/>
  <c r="O38" i="4"/>
  <c r="BE18" i="8"/>
  <c r="H36" i="4"/>
  <c r="BF13" i="8"/>
  <c r="I31" i="4"/>
  <c r="J26" i="4"/>
  <c r="H307" i="4"/>
  <c r="I304" i="4"/>
  <c r="O302" i="4"/>
  <c r="J301" i="4"/>
  <c r="M292" i="4"/>
  <c r="H291" i="4"/>
  <c r="I288" i="4"/>
  <c r="O286" i="4"/>
  <c r="H275" i="4"/>
  <c r="I267" i="4"/>
  <c r="H249" i="4"/>
  <c r="J237" i="4"/>
  <c r="N225" i="4"/>
  <c r="BF162" i="8"/>
  <c r="I180" i="4"/>
  <c r="BF50" i="8"/>
  <c r="I68" i="4"/>
  <c r="M37" i="4"/>
  <c r="BF232" i="8"/>
  <c r="I250" i="4"/>
  <c r="BE221" i="8"/>
  <c r="H239" i="4"/>
  <c r="M235" i="4"/>
  <c r="BF216" i="8"/>
  <c r="I234" i="4"/>
  <c r="AP211" i="8" a="1"/>
  <c r="AP211" i="8" s="1"/>
  <c r="AQ211" i="8" s="1"/>
  <c r="J229" i="4"/>
  <c r="BE205" i="8"/>
  <c r="H223" i="4"/>
  <c r="BF200" i="8"/>
  <c r="I218" i="4"/>
  <c r="AP195" i="8" a="1"/>
  <c r="AP195" i="8" s="1"/>
  <c r="AQ195" i="8" s="1"/>
  <c r="J213" i="4"/>
  <c r="BE189" i="8"/>
  <c r="H207" i="4"/>
  <c r="BF184" i="8"/>
  <c r="I202" i="4"/>
  <c r="BE173" i="8"/>
  <c r="H191" i="4"/>
  <c r="M187" i="4"/>
  <c r="BF168" i="8"/>
  <c r="I186" i="4"/>
  <c r="BE157" i="8"/>
  <c r="H175" i="4"/>
  <c r="BF152" i="8"/>
  <c r="I170" i="4"/>
  <c r="AP147" i="8" a="1"/>
  <c r="AP147" i="8" s="1"/>
  <c r="AQ147" i="8" s="1"/>
  <c r="J165" i="4"/>
  <c r="AZ143" i="8" a="1"/>
  <c r="AZ143" i="8" s="1"/>
  <c r="Q162" i="6" s="1"/>
  <c r="O161" i="4"/>
  <c r="BE141" i="8"/>
  <c r="H159" i="4"/>
  <c r="AC137" i="8"/>
  <c r="T155" i="5" s="1"/>
  <c r="M155" i="4"/>
  <c r="BF136" i="8"/>
  <c r="I154" i="4"/>
  <c r="AP131" i="8" a="1"/>
  <c r="AP131" i="8" s="1"/>
  <c r="AQ131" i="8" s="1"/>
  <c r="J149" i="4"/>
  <c r="BE125" i="8"/>
  <c r="H143" i="4"/>
  <c r="BF120" i="8"/>
  <c r="I138" i="4"/>
  <c r="AP115" i="8" a="1"/>
  <c r="AP115" i="8" s="1"/>
  <c r="AQ115" i="8" s="1"/>
  <c r="J133" i="4"/>
  <c r="BE109" i="8"/>
  <c r="H127" i="4"/>
  <c r="BF104" i="8"/>
  <c r="I122" i="4"/>
  <c r="AZ95" i="8" a="1"/>
  <c r="AZ95" i="8" s="1"/>
  <c r="Q114" i="6" s="1"/>
  <c r="O113" i="4"/>
  <c r="BE93" i="8"/>
  <c r="H111" i="4"/>
  <c r="M107" i="4"/>
  <c r="BF88" i="8"/>
  <c r="I106" i="4"/>
  <c r="AP83" i="8" a="1"/>
  <c r="AP83" i="8" s="1"/>
  <c r="AQ83" i="8" s="1"/>
  <c r="J101" i="4"/>
  <c r="AC73" i="8"/>
  <c r="T91" i="5" s="1"/>
  <c r="M91" i="4"/>
  <c r="BF72" i="8"/>
  <c r="I90" i="4"/>
  <c r="AP67" i="8" a="1"/>
  <c r="AP67" i="8" s="1"/>
  <c r="AQ67" i="8" s="1"/>
  <c r="J85" i="4"/>
  <c r="BE61" i="8"/>
  <c r="H79" i="4"/>
  <c r="M75" i="4"/>
  <c r="BF56" i="8"/>
  <c r="I74" i="4"/>
  <c r="AP51" i="8" a="1"/>
  <c r="AP51" i="8" s="1"/>
  <c r="AQ51" i="8" s="1"/>
  <c r="J69" i="4"/>
  <c r="AZ47" i="8" a="1"/>
  <c r="AZ47" i="8" s="1"/>
  <c r="Q66" i="6" s="1"/>
  <c r="O65" i="4"/>
  <c r="BE45" i="8"/>
  <c r="H63" i="4"/>
  <c r="BF40" i="8"/>
  <c r="I58" i="4"/>
  <c r="BE29" i="8"/>
  <c r="H47" i="4"/>
  <c r="M43" i="4"/>
  <c r="BF24" i="8"/>
  <c r="I42" i="4"/>
  <c r="J37" i="4"/>
  <c r="BE13" i="8"/>
  <c r="H31" i="4"/>
  <c r="BF8" i="8"/>
  <c r="I26" i="4"/>
  <c r="BG4" i="8"/>
  <c r="S24" i="7" s="1"/>
  <c r="N22" i="4"/>
  <c r="H304" i="4"/>
  <c r="I301" i="4"/>
  <c r="J298" i="4"/>
  <c r="M289" i="4"/>
  <c r="H288" i="4"/>
  <c r="I285" i="4"/>
  <c r="J282" i="4"/>
  <c r="M273" i="4"/>
  <c r="H267" i="4"/>
  <c r="I265" i="4"/>
  <c r="M261" i="4"/>
  <c r="M257" i="4"/>
  <c r="M244" i="4"/>
  <c r="H189" i="4"/>
  <c r="BE135" i="8"/>
  <c r="H153" i="4"/>
  <c r="BE119" i="8"/>
  <c r="H137" i="4"/>
  <c r="BE103" i="8"/>
  <c r="H121" i="4"/>
  <c r="BE87" i="8"/>
  <c r="H105" i="4"/>
  <c r="BF18" i="8"/>
  <c r="I36" i="4"/>
  <c r="M262" i="4"/>
  <c r="BF243" i="8"/>
  <c r="I261" i="4"/>
  <c r="BE232" i="8"/>
  <c r="H250" i="4"/>
  <c r="BF227" i="8"/>
  <c r="I245" i="4"/>
  <c r="BE216" i="8"/>
  <c r="H234" i="4"/>
  <c r="BF211" i="8"/>
  <c r="I229" i="4"/>
  <c r="AP206" i="8" a="1"/>
  <c r="AP206" i="8" s="1"/>
  <c r="AQ206" i="8" s="1"/>
  <c r="J224" i="4"/>
  <c r="BE200" i="8"/>
  <c r="H218" i="4"/>
  <c r="BF195" i="8"/>
  <c r="I213" i="4"/>
  <c r="AP190" i="8" a="1"/>
  <c r="AP190" i="8" s="1"/>
  <c r="AQ190" i="8" s="1"/>
  <c r="J208" i="4"/>
  <c r="C186" i="8"/>
  <c r="O204" i="4"/>
  <c r="BE184" i="8"/>
  <c r="H202" i="4"/>
  <c r="M198" i="4"/>
  <c r="BF179" i="8"/>
  <c r="I197" i="4"/>
  <c r="AP174" i="8" a="1"/>
  <c r="AP174" i="8" s="1"/>
  <c r="AQ174" i="8" s="1"/>
  <c r="J192" i="4"/>
  <c r="BE168" i="8"/>
  <c r="H186" i="4"/>
  <c r="M182" i="4"/>
  <c r="BF163" i="8"/>
  <c r="I181" i="4"/>
  <c r="AP158" i="8" a="1"/>
  <c r="AP158" i="8" s="1"/>
  <c r="AQ158" i="8" s="1"/>
  <c r="J176" i="4"/>
  <c r="BE152" i="8"/>
  <c r="H170" i="4"/>
  <c r="M166" i="4"/>
  <c r="BF147" i="8"/>
  <c r="I165" i="4"/>
  <c r="AP142" i="8" a="1"/>
  <c r="AP142" i="8" s="1"/>
  <c r="AQ142" i="8" s="1"/>
  <c r="J160" i="4"/>
  <c r="BE136" i="8"/>
  <c r="H154" i="4"/>
  <c r="AH132" i="8"/>
  <c r="M150" i="4"/>
  <c r="BF131" i="8"/>
  <c r="I149" i="4"/>
  <c r="AP126" i="8" a="1"/>
  <c r="AP126" i="8" s="1"/>
  <c r="AQ126" i="8" s="1"/>
  <c r="J144" i="4"/>
  <c r="BE120" i="8"/>
  <c r="H138" i="4"/>
  <c r="BF115" i="8"/>
  <c r="I133" i="4"/>
  <c r="AP110" i="8" a="1"/>
  <c r="AP110" i="8" s="1"/>
  <c r="AQ110" i="8" s="1"/>
  <c r="J128" i="4"/>
  <c r="BE104" i="8"/>
  <c r="H122" i="4"/>
  <c r="BF99" i="8"/>
  <c r="I117" i="4"/>
  <c r="BE88" i="8"/>
  <c r="H106" i="4"/>
  <c r="M102" i="4"/>
  <c r="BF83" i="8"/>
  <c r="I101" i="4"/>
  <c r="BE72" i="8"/>
  <c r="H90" i="4"/>
  <c r="M86" i="4"/>
  <c r="BF67" i="8"/>
  <c r="I85" i="4"/>
  <c r="BE56" i="8"/>
  <c r="H74" i="4"/>
  <c r="BF51" i="8"/>
  <c r="I69" i="4"/>
  <c r="AP46" i="8" a="1"/>
  <c r="AP46" i="8" s="1"/>
  <c r="AQ46" i="8" s="1"/>
  <c r="J64" i="4"/>
  <c r="BE40" i="8"/>
  <c r="H58" i="4"/>
  <c r="BF35" i="8"/>
  <c r="I53" i="4"/>
  <c r="BE24" i="8"/>
  <c r="H42" i="4"/>
  <c r="M38" i="4"/>
  <c r="BF19" i="8"/>
  <c r="I37" i="4"/>
  <c r="N33" i="4"/>
  <c r="J32" i="4"/>
  <c r="BE8" i="8"/>
  <c r="H26" i="4"/>
  <c r="BF3" i="8"/>
  <c r="I21" i="4"/>
  <c r="J311" i="4"/>
  <c r="H301" i="4"/>
  <c r="I298" i="4"/>
  <c r="J295" i="4"/>
  <c r="H285" i="4"/>
  <c r="I282" i="4"/>
  <c r="J279" i="4"/>
  <c r="I270" i="4"/>
  <c r="H265" i="4"/>
  <c r="J263" i="4"/>
  <c r="J259" i="4"/>
  <c r="J243" i="4"/>
  <c r="I224" i="4"/>
  <c r="M212" i="4"/>
  <c r="I145" i="4"/>
  <c r="BF226" i="8"/>
  <c r="I244" i="4"/>
  <c r="M229" i="4"/>
  <c r="AH179" i="8"/>
  <c r="M197" i="4"/>
  <c r="BE71" i="8"/>
  <c r="H89" i="4"/>
  <c r="BE243" i="8"/>
  <c r="H261" i="4"/>
  <c r="BE227" i="8"/>
  <c r="H245" i="4"/>
  <c r="M241" i="4"/>
  <c r="BE211" i="8"/>
  <c r="H229" i="4"/>
  <c r="M225" i="4"/>
  <c r="AP201" i="8" a="1"/>
  <c r="AP201" i="8" s="1"/>
  <c r="AQ201" i="8" s="1"/>
  <c r="J219" i="4"/>
  <c r="BE195" i="8"/>
  <c r="H213" i="4"/>
  <c r="AC191" i="8"/>
  <c r="T209" i="5" s="1"/>
  <c r="M209" i="4"/>
  <c r="BF190" i="8"/>
  <c r="I208" i="4"/>
  <c r="BG186" i="8"/>
  <c r="S206" i="7" s="1"/>
  <c r="N204" i="4"/>
  <c r="AP185" i="8" a="1"/>
  <c r="AP185" i="8" s="1"/>
  <c r="AQ185" i="8" s="1"/>
  <c r="J203" i="4"/>
  <c r="BE179" i="8"/>
  <c r="H197" i="4"/>
  <c r="M193" i="4"/>
  <c r="BF174" i="8"/>
  <c r="I192" i="4"/>
  <c r="AP169" i="8" a="1"/>
  <c r="AP169" i="8" s="1"/>
  <c r="AQ169" i="8" s="1"/>
  <c r="J187" i="4"/>
  <c r="BE163" i="8"/>
  <c r="H181" i="4"/>
  <c r="BF158" i="8"/>
  <c r="I176" i="4"/>
  <c r="BE147" i="8"/>
  <c r="H165" i="4"/>
  <c r="BF142" i="8"/>
  <c r="I160" i="4"/>
  <c r="BE131" i="8"/>
  <c r="H149" i="4"/>
  <c r="BF126" i="8"/>
  <c r="I144" i="4"/>
  <c r="BE115" i="8"/>
  <c r="H133" i="4"/>
  <c r="AH111" i="8"/>
  <c r="M129" i="4"/>
  <c r="BF110" i="8"/>
  <c r="I128" i="4"/>
  <c r="BE99" i="8"/>
  <c r="H117" i="4"/>
  <c r="M113" i="4"/>
  <c r="BF94" i="8"/>
  <c r="I112" i="4"/>
  <c r="AP89" i="8" a="1"/>
  <c r="AP89" i="8" s="1"/>
  <c r="AQ89" i="8" s="1"/>
  <c r="J107" i="4"/>
  <c r="BE83" i="8"/>
  <c r="H101" i="4"/>
  <c r="BF78" i="8"/>
  <c r="I96" i="4"/>
  <c r="BG74" i="8"/>
  <c r="S94" i="7" s="1"/>
  <c r="N92" i="4"/>
  <c r="BE67" i="8"/>
  <c r="H85" i="4"/>
  <c r="M81" i="4"/>
  <c r="BF62" i="8"/>
  <c r="I80" i="4"/>
  <c r="AP57" i="8" a="1"/>
  <c r="AP57" i="8" s="1"/>
  <c r="AQ57" i="8" s="1"/>
  <c r="J75" i="4"/>
  <c r="BE51" i="8"/>
  <c r="H69" i="4"/>
  <c r="BF46" i="8"/>
  <c r="I64" i="4"/>
  <c r="BE35" i="8"/>
  <c r="H53" i="4"/>
  <c r="M49" i="4"/>
  <c r="BF30" i="8"/>
  <c r="I48" i="4"/>
  <c r="BE19" i="8"/>
  <c r="H37" i="4"/>
  <c r="BF14" i="8"/>
  <c r="I32" i="4"/>
  <c r="J27" i="4"/>
  <c r="BE3" i="8"/>
  <c r="H21" i="4"/>
  <c r="I311" i="4"/>
  <c r="M299" i="4"/>
  <c r="H298" i="4"/>
  <c r="I295" i="4"/>
  <c r="J292" i="4"/>
  <c r="H282" i="4"/>
  <c r="I279" i="4"/>
  <c r="O277" i="4"/>
  <c r="J276" i="4"/>
  <c r="H270" i="4"/>
  <c r="O266" i="4"/>
  <c r="I263" i="4"/>
  <c r="I259" i="4"/>
  <c r="J253" i="4"/>
  <c r="I243" i="4"/>
  <c r="M234" i="4"/>
  <c r="J211" i="4"/>
  <c r="M245" i="4"/>
  <c r="BF178" i="8"/>
  <c r="I196" i="4"/>
  <c r="BF146" i="8"/>
  <c r="I164" i="4"/>
  <c r="AC131" i="8"/>
  <c r="T149" i="5" s="1"/>
  <c r="M149" i="4"/>
  <c r="BF114" i="8"/>
  <c r="I132" i="4"/>
  <c r="BF82" i="8"/>
  <c r="I100" i="4"/>
  <c r="BF34" i="8"/>
  <c r="I52" i="4"/>
  <c r="M252" i="4"/>
  <c r="BF233" i="8"/>
  <c r="I251" i="4"/>
  <c r="AP228" i="8" a="1"/>
  <c r="AP228" i="8" s="1"/>
  <c r="AQ228" i="8" s="1"/>
  <c r="J246" i="4"/>
  <c r="BE222" i="8"/>
  <c r="H240" i="4"/>
  <c r="BF217" i="8"/>
  <c r="I235" i="4"/>
  <c r="AP212" i="8" a="1"/>
  <c r="AP212" i="8" s="1"/>
  <c r="AQ212" i="8" s="1"/>
  <c r="J230" i="4"/>
  <c r="BE206" i="8"/>
  <c r="H224" i="4"/>
  <c r="BF201" i="8"/>
  <c r="I219" i="4"/>
  <c r="AF196" i="8"/>
  <c r="X214" i="5" s="1"/>
  <c r="J214" i="4"/>
  <c r="BE190" i="8"/>
  <c r="H208" i="4"/>
  <c r="AH186" i="8"/>
  <c r="M204" i="4"/>
  <c r="BF185" i="8"/>
  <c r="I203" i="4"/>
  <c r="AP180" i="8" a="1"/>
  <c r="AP180" i="8" s="1"/>
  <c r="AQ180" i="8" s="1"/>
  <c r="J198" i="4"/>
  <c r="BE174" i="8"/>
  <c r="H192" i="4"/>
  <c r="BF169" i="8"/>
  <c r="I187" i="4"/>
  <c r="BJ165" i="8"/>
  <c r="N183" i="4"/>
  <c r="AP164" i="8" a="1"/>
  <c r="AP164" i="8" s="1"/>
  <c r="AQ164" i="8" s="1"/>
  <c r="J182" i="4"/>
  <c r="BE158" i="8"/>
  <c r="H176" i="4"/>
  <c r="BF153" i="8"/>
  <c r="I171" i="4"/>
  <c r="AP148" i="8" a="1"/>
  <c r="AP148" i="8" s="1"/>
  <c r="AQ148" i="8" s="1"/>
  <c r="J166" i="4"/>
  <c r="AZ144" i="8" a="1"/>
  <c r="AZ144" i="8" s="1"/>
  <c r="Q163" i="6" s="1"/>
  <c r="O162" i="4"/>
  <c r="BE142" i="8"/>
  <c r="H160" i="4"/>
  <c r="BF137" i="8"/>
  <c r="I155" i="4"/>
  <c r="AP132" i="8" a="1"/>
  <c r="AP132" i="8" s="1"/>
  <c r="AQ132" i="8" s="1"/>
  <c r="J150" i="4"/>
  <c r="AZ128" i="8" a="1"/>
  <c r="AZ128" i="8" s="1"/>
  <c r="Q147" i="6" s="1"/>
  <c r="O146" i="4"/>
  <c r="BE126" i="8"/>
  <c r="H144" i="4"/>
  <c r="BF121" i="8"/>
  <c r="I139" i="4"/>
  <c r="AP116" i="8" a="1"/>
  <c r="AP116" i="8" s="1"/>
  <c r="AQ116" i="8" s="1"/>
  <c r="J134" i="4"/>
  <c r="BE110" i="8"/>
  <c r="H128" i="4"/>
  <c r="M124" i="4"/>
  <c r="BF105" i="8"/>
  <c r="I123" i="4"/>
  <c r="BJ101" i="8"/>
  <c r="N119" i="4"/>
  <c r="AP100" i="8" a="1"/>
  <c r="AP100" i="8" s="1"/>
  <c r="AQ100" i="8" s="1"/>
  <c r="J118" i="4"/>
  <c r="AZ96" i="8" a="1"/>
  <c r="AZ96" i="8" s="1"/>
  <c r="Q115" i="6" s="1"/>
  <c r="O114" i="4"/>
  <c r="BE94" i="8"/>
  <c r="H112" i="4"/>
  <c r="M108" i="4"/>
  <c r="BF89" i="8"/>
  <c r="I107" i="4"/>
  <c r="AP84" i="8" a="1"/>
  <c r="AP84" i="8" s="1"/>
  <c r="AQ84" i="8" s="1"/>
  <c r="J102" i="4"/>
  <c r="BE78" i="8"/>
  <c r="H96" i="4"/>
  <c r="BF73" i="8"/>
  <c r="I91" i="4"/>
  <c r="AF68" i="8"/>
  <c r="X86" i="5" s="1"/>
  <c r="J86" i="4"/>
  <c r="BE62" i="8"/>
  <c r="H80" i="4"/>
  <c r="M76" i="4"/>
  <c r="BF57" i="8"/>
  <c r="I75" i="4"/>
  <c r="AP52" i="8" a="1"/>
  <c r="AP52" i="8" s="1"/>
  <c r="AQ52" i="8" s="1"/>
  <c r="J70" i="4"/>
  <c r="BE46" i="8"/>
  <c r="H64" i="4"/>
  <c r="BF41" i="8"/>
  <c r="I59" i="4"/>
  <c r="AP36" i="8" a="1"/>
  <c r="AP36" i="8" s="1"/>
  <c r="AQ36" i="8" s="1"/>
  <c r="J54" i="4"/>
  <c r="BE30" i="8"/>
  <c r="H48" i="4"/>
  <c r="BF25" i="8"/>
  <c r="I43" i="4"/>
  <c r="J38" i="4"/>
  <c r="BE14" i="8"/>
  <c r="H32" i="4"/>
  <c r="M28" i="4"/>
  <c r="BF9" i="8"/>
  <c r="I27" i="4"/>
  <c r="BG5" i="8"/>
  <c r="S25" i="7" s="1"/>
  <c r="N23" i="4"/>
  <c r="M312" i="4"/>
  <c r="H311" i="4"/>
  <c r="I308" i="4"/>
  <c r="H295" i="4"/>
  <c r="I292" i="4"/>
  <c r="J289" i="4"/>
  <c r="H279" i="4"/>
  <c r="I276" i="4"/>
  <c r="O274" i="4"/>
  <c r="J273" i="4"/>
  <c r="H263" i="4"/>
  <c r="J261" i="4"/>
  <c r="H259" i="4"/>
  <c r="I253" i="4"/>
  <c r="H243" i="4"/>
  <c r="O222" i="4"/>
  <c r="H184" i="4"/>
  <c r="AP173" i="8" a="1"/>
  <c r="AP173" i="8" s="1"/>
  <c r="AQ173" i="8" s="1"/>
  <c r="J191" i="4"/>
  <c r="BF98" i="8"/>
  <c r="I116" i="4"/>
  <c r="AP77" i="8" a="1"/>
  <c r="AP77" i="8" s="1"/>
  <c r="AQ77" i="8" s="1"/>
  <c r="J95" i="4"/>
  <c r="BF66" i="8"/>
  <c r="I84" i="4"/>
  <c r="BE55" i="8"/>
  <c r="H73" i="4"/>
  <c r="BE233" i="8"/>
  <c r="H251" i="4"/>
  <c r="AP223" i="8" a="1"/>
  <c r="AP223" i="8" s="1"/>
  <c r="AQ223" i="8" s="1"/>
  <c r="J241" i="4"/>
  <c r="BE217" i="8"/>
  <c r="H235" i="4"/>
  <c r="BG208" i="8"/>
  <c r="S228" i="7" s="1"/>
  <c r="N226" i="4"/>
  <c r="AP207" i="8" a="1"/>
  <c r="AP207" i="8" s="1"/>
  <c r="AQ207" i="8" s="1"/>
  <c r="J225" i="4"/>
  <c r="BB203" i="8" a="1"/>
  <c r="BB203" i="8" s="1"/>
  <c r="N223" i="7" s="1"/>
  <c r="O221" i="4"/>
  <c r="BE201" i="8"/>
  <c r="H219" i="4"/>
  <c r="M215" i="4"/>
  <c r="BE185" i="8"/>
  <c r="H203" i="4"/>
  <c r="BF180" i="8"/>
  <c r="I198" i="4"/>
  <c r="AP175" i="8" a="1"/>
  <c r="AP175" i="8" s="1"/>
  <c r="AQ175" i="8" s="1"/>
  <c r="J193" i="4"/>
  <c r="BE169" i="8"/>
  <c r="H187" i="4"/>
  <c r="BF164" i="8"/>
  <c r="I182" i="4"/>
  <c r="BE153" i="8"/>
  <c r="H171" i="4"/>
  <c r="M167" i="4"/>
  <c r="BF148" i="8"/>
  <c r="I166" i="4"/>
  <c r="AP143" i="8" a="1"/>
  <c r="AP143" i="8" s="1"/>
  <c r="AQ143" i="8" s="1"/>
  <c r="J161" i="4"/>
  <c r="BE137" i="8"/>
  <c r="H155" i="4"/>
  <c r="BF132" i="8"/>
  <c r="I150" i="4"/>
  <c r="BE121" i="8"/>
  <c r="H139" i="4"/>
  <c r="M135" i="4"/>
  <c r="BF116" i="8"/>
  <c r="I134" i="4"/>
  <c r="AP111" i="8" a="1"/>
  <c r="AP111" i="8" s="1"/>
  <c r="AQ111" i="8" s="1"/>
  <c r="J129" i="4"/>
  <c r="BE105" i="8"/>
  <c r="H123" i="4"/>
  <c r="M119" i="4"/>
  <c r="BF100" i="8"/>
  <c r="I118" i="4"/>
  <c r="AP95" i="8" a="1"/>
  <c r="AP95" i="8" s="1"/>
  <c r="AQ95" i="8" s="1"/>
  <c r="J113" i="4"/>
  <c r="BE89" i="8"/>
  <c r="H107" i="4"/>
  <c r="AH85" i="8"/>
  <c r="M103" i="4"/>
  <c r="BF84" i="8"/>
  <c r="I102" i="4"/>
  <c r="BB75" i="8" a="1"/>
  <c r="BB75" i="8" s="1"/>
  <c r="N95" i="7" s="1"/>
  <c r="O93" i="4"/>
  <c r="BE73" i="8"/>
  <c r="H91" i="4"/>
  <c r="BF68" i="8"/>
  <c r="I86" i="4"/>
  <c r="BE57" i="8"/>
  <c r="H75" i="4"/>
  <c r="BF52" i="8"/>
  <c r="I70" i="4"/>
  <c r="AP47" i="8" a="1"/>
  <c r="AP47" i="8" s="1"/>
  <c r="AQ47" i="8" s="1"/>
  <c r="J65" i="4"/>
  <c r="BE41" i="8"/>
  <c r="H59" i="4"/>
  <c r="M55" i="4"/>
  <c r="BF36" i="8"/>
  <c r="I54" i="4"/>
  <c r="AZ27" i="8" a="1"/>
  <c r="AZ27" i="8" s="1"/>
  <c r="Q46" i="6" s="1"/>
  <c r="O45" i="4"/>
  <c r="BE25" i="8"/>
  <c r="H43" i="4"/>
  <c r="AC21" i="8"/>
  <c r="T39" i="5" s="1"/>
  <c r="M39" i="4"/>
  <c r="BF20" i="8"/>
  <c r="I38" i="4"/>
  <c r="N34" i="4"/>
  <c r="J33" i="4"/>
  <c r="BE9" i="8"/>
  <c r="H27" i="4"/>
  <c r="BF4" i="8"/>
  <c r="I22" i="4"/>
  <c r="M309" i="4"/>
  <c r="H308" i="4"/>
  <c r="I305" i="4"/>
  <c r="J302" i="4"/>
  <c r="M293" i="4"/>
  <c r="H292" i="4"/>
  <c r="I289" i="4"/>
  <c r="O287" i="4"/>
  <c r="J286" i="4"/>
  <c r="H276" i="4"/>
  <c r="I273" i="4"/>
  <c r="M271" i="4"/>
  <c r="I268" i="4"/>
  <c r="M266" i="4"/>
  <c r="M256" i="4"/>
  <c r="I252" i="4"/>
  <c r="H233" i="4"/>
  <c r="J131" i="4"/>
  <c r="M181" i="4"/>
  <c r="BE151" i="8"/>
  <c r="H169" i="4"/>
  <c r="AP141" i="8" a="1"/>
  <c r="AP141" i="8" s="1"/>
  <c r="AQ141" i="8" s="1"/>
  <c r="J159" i="4"/>
  <c r="BF130" i="8"/>
  <c r="I148" i="4"/>
  <c r="AH115" i="8"/>
  <c r="M133" i="4"/>
  <c r="M69" i="4"/>
  <c r="BF239" i="8"/>
  <c r="I257" i="4"/>
  <c r="BF223" i="8"/>
  <c r="I241" i="4"/>
  <c r="BE212" i="8"/>
  <c r="H230" i="4"/>
  <c r="BF207" i="8"/>
  <c r="I225" i="4"/>
  <c r="BD198" i="8"/>
  <c r="O216" i="4"/>
  <c r="BE196" i="8"/>
  <c r="H214" i="4"/>
  <c r="M210" i="4"/>
  <c r="BF191" i="8"/>
  <c r="I209" i="4"/>
  <c r="AP186" i="8" a="1"/>
  <c r="AP186" i="8" s="1"/>
  <c r="AQ186" i="8" s="1"/>
  <c r="J204" i="4"/>
  <c r="BE180" i="8"/>
  <c r="H198" i="4"/>
  <c r="AC176" i="8"/>
  <c r="T194" i="5" s="1"/>
  <c r="M194" i="4"/>
  <c r="BF175" i="8"/>
  <c r="I193" i="4"/>
  <c r="BE164" i="8"/>
  <c r="H182" i="4"/>
  <c r="BF159" i="8"/>
  <c r="I177" i="4"/>
  <c r="BE148" i="8"/>
  <c r="H166" i="4"/>
  <c r="BF143" i="8"/>
  <c r="I161" i="4"/>
  <c r="AP138" i="8" a="1"/>
  <c r="AP138" i="8" s="1"/>
  <c r="AQ138" i="8" s="1"/>
  <c r="J156" i="4"/>
  <c r="BE132" i="8"/>
  <c r="H150" i="4"/>
  <c r="AC128" i="8"/>
  <c r="T146" i="5" s="1"/>
  <c r="M146" i="4"/>
  <c r="BE116" i="8"/>
  <c r="H134" i="4"/>
  <c r="BF111" i="8"/>
  <c r="I129" i="4"/>
  <c r="BE100" i="8"/>
  <c r="H118" i="4"/>
  <c r="M114" i="4"/>
  <c r="BF95" i="8"/>
  <c r="I113" i="4"/>
  <c r="BE84" i="8"/>
  <c r="H102" i="4"/>
  <c r="BF79" i="8"/>
  <c r="I97" i="4"/>
  <c r="BE68" i="8"/>
  <c r="H86" i="4"/>
  <c r="BF63" i="8"/>
  <c r="I81" i="4"/>
  <c r="AP58" i="8" a="1"/>
  <c r="AP58" i="8" s="1"/>
  <c r="AQ58" i="8" s="1"/>
  <c r="J76" i="4"/>
  <c r="BE52" i="8"/>
  <c r="H70" i="4"/>
  <c r="AC48" i="8"/>
  <c r="T66" i="5" s="1"/>
  <c r="M66" i="4"/>
  <c r="BF47" i="8"/>
  <c r="I65" i="4"/>
  <c r="AP42" i="8" a="1"/>
  <c r="AP42" i="8" s="1"/>
  <c r="AQ42" i="8" s="1"/>
  <c r="J60" i="4"/>
  <c r="BE36" i="8"/>
  <c r="H54" i="4"/>
  <c r="M50" i="4"/>
  <c r="BF31" i="8"/>
  <c r="I49" i="4"/>
  <c r="BE20" i="8"/>
  <c r="H38" i="4"/>
  <c r="M34" i="4"/>
  <c r="BF15" i="8"/>
  <c r="I33" i="4"/>
  <c r="J28" i="4"/>
  <c r="BE4" i="8"/>
  <c r="H22" i="4"/>
  <c r="M306" i="4"/>
  <c r="H305" i="4"/>
  <c r="I302" i="4"/>
  <c r="M290" i="4"/>
  <c r="H289" i="4"/>
  <c r="N287" i="4"/>
  <c r="I286" i="4"/>
  <c r="M274" i="4"/>
  <c r="H273" i="4"/>
  <c r="O269" i="4"/>
  <c r="H268" i="4"/>
  <c r="O264" i="4"/>
  <c r="M247" i="4"/>
  <c r="J221" i="4"/>
  <c r="N180" i="4"/>
  <c r="BE239" i="8"/>
  <c r="H257" i="4"/>
  <c r="M253" i="4"/>
  <c r="AP229" i="8" a="1"/>
  <c r="AP229" i="8" s="1"/>
  <c r="AQ229" i="8" s="1"/>
  <c r="J247" i="4"/>
  <c r="BE223" i="8"/>
  <c r="H241" i="4"/>
  <c r="AH219" i="8"/>
  <c r="M237" i="4"/>
  <c r="BF218" i="8"/>
  <c r="I236" i="4"/>
  <c r="AP213" i="8" a="1"/>
  <c r="AP213" i="8" s="1"/>
  <c r="AQ213" i="8" s="1"/>
  <c r="J231" i="4"/>
  <c r="AZ209" i="8" a="1"/>
  <c r="AZ209" i="8" s="1"/>
  <c r="Q228" i="6" s="1"/>
  <c r="O227" i="4"/>
  <c r="BE207" i="8"/>
  <c r="H225" i="4"/>
  <c r="BF202" i="8"/>
  <c r="I220" i="4"/>
  <c r="AD197" i="8"/>
  <c r="U215" i="5" s="1"/>
  <c r="J215" i="4"/>
  <c r="BE191" i="8"/>
  <c r="H209" i="4"/>
  <c r="BF186" i="8"/>
  <c r="I204" i="4"/>
  <c r="AP181" i="8" a="1"/>
  <c r="AP181" i="8" s="1"/>
  <c r="AQ181" i="8" s="1"/>
  <c r="J199" i="4"/>
  <c r="BE175" i="8"/>
  <c r="H193" i="4"/>
  <c r="M189" i="4"/>
  <c r="BF170" i="8"/>
  <c r="I188" i="4"/>
  <c r="AF165" i="8"/>
  <c r="X183" i="5" s="1"/>
  <c r="J183" i="4"/>
  <c r="BE159" i="8"/>
  <c r="H177" i="4"/>
  <c r="M173" i="4"/>
  <c r="BF154" i="8"/>
  <c r="I172" i="4"/>
  <c r="AD149" i="8"/>
  <c r="U167" i="5" s="1"/>
  <c r="J167" i="4"/>
  <c r="AZ145" i="8" a="1"/>
  <c r="AZ145" i="8" s="1"/>
  <c r="Q164" i="6" s="1"/>
  <c r="O163" i="4"/>
  <c r="BE143" i="8"/>
  <c r="H161" i="4"/>
  <c r="AC139" i="8"/>
  <c r="T157" i="5" s="1"/>
  <c r="M157" i="4"/>
  <c r="BF138" i="8"/>
  <c r="I156" i="4"/>
  <c r="AE133" i="8"/>
  <c r="J151" i="4"/>
  <c r="BE127" i="8"/>
  <c r="H145" i="4"/>
  <c r="BF122" i="8"/>
  <c r="I140" i="4"/>
  <c r="AP117" i="8" a="1"/>
  <c r="AP117" i="8" s="1"/>
  <c r="AQ117" i="8" s="1"/>
  <c r="J135" i="4"/>
  <c r="BE111" i="8"/>
  <c r="H129" i="4"/>
  <c r="BF106" i="8"/>
  <c r="I124" i="4"/>
  <c r="BG102" i="8"/>
  <c r="S122" i="7" s="1"/>
  <c r="N120" i="4"/>
  <c r="AF101" i="8"/>
  <c r="X119" i="5" s="1"/>
  <c r="J119" i="4"/>
  <c r="AZ97" i="8" a="1"/>
  <c r="AZ97" i="8" s="1"/>
  <c r="Q116" i="6" s="1"/>
  <c r="O115" i="4"/>
  <c r="BE95" i="8"/>
  <c r="H113" i="4"/>
  <c r="BF90" i="8"/>
  <c r="I108" i="4"/>
  <c r="AD85" i="8"/>
  <c r="U103" i="5" s="1"/>
  <c r="J103" i="4"/>
  <c r="BE79" i="8"/>
  <c r="H97" i="4"/>
  <c r="M93" i="4"/>
  <c r="BF74" i="8"/>
  <c r="I92" i="4"/>
  <c r="AP69" i="8" a="1"/>
  <c r="AP69" i="8" s="1"/>
  <c r="AQ69" i="8" s="1"/>
  <c r="J87" i="4"/>
  <c r="BE63" i="8"/>
  <c r="H81" i="4"/>
  <c r="M77" i="4"/>
  <c r="BF58" i="8"/>
  <c r="I76" i="4"/>
  <c r="AP53" i="8" a="1"/>
  <c r="AP53" i="8" s="1"/>
  <c r="AQ53" i="8" s="1"/>
  <c r="J71" i="4"/>
  <c r="BE47" i="8"/>
  <c r="H65" i="4"/>
  <c r="BF42" i="8"/>
  <c r="I60" i="4"/>
  <c r="AP37" i="8" a="1"/>
  <c r="AP37" i="8" s="1"/>
  <c r="AQ37" i="8" s="1"/>
  <c r="J55" i="4"/>
  <c r="BE31" i="8"/>
  <c r="H49" i="4"/>
  <c r="M45" i="4"/>
  <c r="BF26" i="8"/>
  <c r="I44" i="4"/>
  <c r="AP21" i="8" a="1"/>
  <c r="AP21" i="8" s="1"/>
  <c r="AQ21" i="8" s="1"/>
  <c r="J39" i="4"/>
  <c r="BE15" i="8"/>
  <c r="H33" i="4"/>
  <c r="AB29" i="4"/>
  <c r="M29" i="4"/>
  <c r="BF10" i="8"/>
  <c r="I28" i="4"/>
  <c r="BG6" i="8"/>
  <c r="S26" i="7" s="1"/>
  <c r="N24" i="4"/>
  <c r="O313" i="4"/>
  <c r="J312" i="4"/>
  <c r="M303" i="4"/>
  <c r="H302" i="4"/>
  <c r="I299" i="4"/>
  <c r="J296" i="4"/>
  <c r="M287" i="4"/>
  <c r="H286" i="4"/>
  <c r="I283" i="4"/>
  <c r="J280" i="4"/>
  <c r="J256" i="4"/>
  <c r="BE234" i="8"/>
  <c r="H252" i="4"/>
  <c r="M248" i="4"/>
  <c r="BF229" i="8"/>
  <c r="I247" i="4"/>
  <c r="AP224" i="8" a="1"/>
  <c r="AP224" i="8" s="1"/>
  <c r="AQ224" i="8" s="1"/>
  <c r="J242" i="4"/>
  <c r="BE218" i="8"/>
  <c r="H236" i="4"/>
  <c r="BF213" i="8"/>
  <c r="I231" i="4"/>
  <c r="BE202" i="8"/>
  <c r="H220" i="4"/>
  <c r="BF197" i="8"/>
  <c r="I215" i="4"/>
  <c r="BJ193" i="8"/>
  <c r="N211" i="4"/>
  <c r="AP192" i="8" a="1"/>
  <c r="AP192" i="8" s="1"/>
  <c r="AQ192" i="8" s="1"/>
  <c r="J210" i="4"/>
  <c r="AZ188" i="8" a="1"/>
  <c r="AZ188" i="8" s="1"/>
  <c r="Q207" i="6" s="1"/>
  <c r="O206" i="4"/>
  <c r="BE186" i="8"/>
  <c r="H204" i="4"/>
  <c r="M200" i="4"/>
  <c r="BF181" i="8"/>
  <c r="I199" i="4"/>
  <c r="AP176" i="8" a="1"/>
  <c r="AP176" i="8" s="1"/>
  <c r="AQ176" i="8" s="1"/>
  <c r="J194" i="4"/>
  <c r="BE170" i="8"/>
  <c r="H188" i="4"/>
  <c r="M184" i="4"/>
  <c r="BF165" i="8"/>
  <c r="I183" i="4"/>
  <c r="AP160" i="8" a="1"/>
  <c r="AP160" i="8" s="1"/>
  <c r="AQ160" i="8" s="1"/>
  <c r="J178" i="4"/>
  <c r="BE154" i="8"/>
  <c r="H172" i="4"/>
  <c r="AC150" i="8"/>
  <c r="T168" i="5" s="1"/>
  <c r="M168" i="4"/>
  <c r="BF149" i="8"/>
  <c r="I167" i="4"/>
  <c r="AP144" i="8" a="1"/>
  <c r="AP144" i="8" s="1"/>
  <c r="AQ144" i="8" s="1"/>
  <c r="J162" i="4"/>
  <c r="BB140" i="8" a="1"/>
  <c r="BB140" i="8" s="1"/>
  <c r="N160" i="7" s="1"/>
  <c r="O158" i="4"/>
  <c r="BE138" i="8"/>
  <c r="H156" i="4"/>
  <c r="BF133" i="8"/>
  <c r="I151" i="4"/>
  <c r="BE122" i="8"/>
  <c r="H140" i="4"/>
  <c r="BF117" i="8"/>
  <c r="I135" i="4"/>
  <c r="AP112" i="8" a="1"/>
  <c r="AP112" i="8" s="1"/>
  <c r="AQ112" i="8" s="1"/>
  <c r="J130" i="4"/>
  <c r="BE106" i="8"/>
  <c r="H124" i="4"/>
  <c r="M120" i="4"/>
  <c r="BF101" i="8"/>
  <c r="I119" i="4"/>
  <c r="AP96" i="8" a="1"/>
  <c r="AP96" i="8" s="1"/>
  <c r="AQ96" i="8" s="1"/>
  <c r="J114" i="4"/>
  <c r="BE90" i="8"/>
  <c r="H108" i="4"/>
  <c r="BF85" i="8"/>
  <c r="I103" i="4"/>
  <c r="AP80" i="8" a="1"/>
  <c r="AP80" i="8" s="1"/>
  <c r="AQ80" i="8" s="1"/>
  <c r="J98" i="4"/>
  <c r="AZ76" i="8" a="1"/>
  <c r="AZ76" i="8" s="1"/>
  <c r="Q95" i="6" s="1"/>
  <c r="O94" i="4"/>
  <c r="BE74" i="8"/>
  <c r="H92" i="4"/>
  <c r="BF69" i="8"/>
  <c r="I87" i="4"/>
  <c r="BJ65" i="8"/>
  <c r="N83" i="4"/>
  <c r="AP64" i="8" a="1"/>
  <c r="AP64" i="8" s="1"/>
  <c r="AQ64" i="8" s="1"/>
  <c r="J82" i="4"/>
  <c r="BE58" i="8"/>
  <c r="H76" i="4"/>
  <c r="M72" i="4"/>
  <c r="BF53" i="8"/>
  <c r="I71" i="4"/>
  <c r="AP48" i="8" a="1"/>
  <c r="AP48" i="8" s="1"/>
  <c r="AQ48" i="8" s="1"/>
  <c r="J66" i="4"/>
  <c r="BB44" i="8" a="1"/>
  <c r="BB44" i="8" s="1"/>
  <c r="N64" i="7" s="1"/>
  <c r="O62" i="4"/>
  <c r="BE42" i="8"/>
  <c r="H60" i="4"/>
  <c r="BF37" i="8"/>
  <c r="I55" i="4"/>
  <c r="AP32" i="8" a="1"/>
  <c r="AP32" i="8" s="1"/>
  <c r="AQ32" i="8" s="1"/>
  <c r="J50" i="4"/>
  <c r="BE26" i="8"/>
  <c r="H44" i="4"/>
  <c r="M40" i="4"/>
  <c r="BF21" i="8"/>
  <c r="I39" i="4"/>
  <c r="J34" i="4"/>
  <c r="BE10" i="8"/>
  <c r="H28" i="4"/>
  <c r="BF5" i="8"/>
  <c r="I23" i="4"/>
  <c r="I312" i="4"/>
  <c r="H299" i="4"/>
  <c r="I296" i="4"/>
  <c r="M284" i="4"/>
  <c r="H283" i="4"/>
  <c r="I280" i="4"/>
  <c r="H271" i="4"/>
  <c r="M269" i="4"/>
  <c r="J266" i="4"/>
  <c r="M264" i="4"/>
  <c r="M260" i="4"/>
  <c r="I256" i="4"/>
  <c r="I111" i="4"/>
  <c r="BF210" i="8"/>
  <c r="I228" i="4"/>
  <c r="BF194" i="8"/>
  <c r="I212" i="4"/>
  <c r="BE167" i="8"/>
  <c r="H185" i="4"/>
  <c r="AP109" i="8" a="1"/>
  <c r="AP109" i="8" s="1"/>
  <c r="AQ109" i="8" s="1"/>
  <c r="J127" i="4"/>
  <c r="AP61" i="8" a="1"/>
  <c r="AP61" i="8" s="1"/>
  <c r="AQ61" i="8" s="1"/>
  <c r="J79" i="4"/>
  <c r="M259" i="4"/>
  <c r="BF240" i="8"/>
  <c r="I258" i="4"/>
  <c r="BE229" i="8"/>
  <c r="H247" i="4"/>
  <c r="BF224" i="8"/>
  <c r="I242" i="4"/>
  <c r="BE213" i="8"/>
  <c r="H231" i="4"/>
  <c r="BF208" i="8"/>
  <c r="I226" i="4"/>
  <c r="BE197" i="8"/>
  <c r="H215" i="4"/>
  <c r="M211" i="4"/>
  <c r="BF192" i="8"/>
  <c r="I210" i="4"/>
  <c r="AP187" i="8" a="1"/>
  <c r="AP187" i="8" s="1"/>
  <c r="AQ187" i="8" s="1"/>
  <c r="J205" i="4"/>
  <c r="M195" i="4"/>
  <c r="BF176" i="8"/>
  <c r="I194" i="4"/>
  <c r="BE165" i="8"/>
  <c r="H183" i="4"/>
  <c r="M179" i="4"/>
  <c r="BF160" i="8"/>
  <c r="I178" i="4"/>
  <c r="BE149" i="8"/>
  <c r="H167" i="4"/>
  <c r="BF144" i="8"/>
  <c r="I162" i="4"/>
  <c r="AP139" i="8" a="1"/>
  <c r="AP139" i="8" s="1"/>
  <c r="AQ139" i="8" s="1"/>
  <c r="J157" i="4"/>
  <c r="BE133" i="8"/>
  <c r="H151" i="4"/>
  <c r="AH129" i="8"/>
  <c r="M147" i="4"/>
  <c r="BF128" i="8"/>
  <c r="I146" i="4"/>
  <c r="AP123" i="8" a="1"/>
  <c r="AP123" i="8" s="1"/>
  <c r="AQ123" i="8" s="1"/>
  <c r="J141" i="4"/>
  <c r="BE117" i="8"/>
  <c r="H135" i="4"/>
  <c r="M131" i="4"/>
  <c r="BF112" i="8"/>
  <c r="I130" i="4"/>
  <c r="BD103" i="8"/>
  <c r="O121" i="4"/>
  <c r="BE101" i="8"/>
  <c r="H119" i="4"/>
  <c r="BF96" i="8"/>
  <c r="I114" i="4"/>
  <c r="BE85" i="8"/>
  <c r="H103" i="4"/>
  <c r="BF80" i="8"/>
  <c r="I98" i="4"/>
  <c r="AP75" i="8" a="1"/>
  <c r="AP75" i="8" s="1"/>
  <c r="AQ75" i="8" s="1"/>
  <c r="J93" i="4"/>
  <c r="BE69" i="8"/>
  <c r="H87" i="4"/>
  <c r="BF64" i="8"/>
  <c r="I82" i="4"/>
  <c r="AP59" i="8" a="1"/>
  <c r="AP59" i="8" s="1"/>
  <c r="AQ59" i="8" s="1"/>
  <c r="J77" i="4"/>
  <c r="BE53" i="8"/>
  <c r="H71" i="4"/>
  <c r="BF48" i="8"/>
  <c r="I66" i="4"/>
  <c r="AP43" i="8" a="1"/>
  <c r="AP43" i="8" s="1"/>
  <c r="AQ43" i="8" s="1"/>
  <c r="J61" i="4"/>
  <c r="BE37" i="8"/>
  <c r="H55" i="4"/>
  <c r="M51" i="4"/>
  <c r="BF32" i="8"/>
  <c r="I50" i="4"/>
  <c r="BE21" i="8"/>
  <c r="H39" i="4"/>
  <c r="M35" i="4"/>
  <c r="BF16" i="8"/>
  <c r="I34" i="4"/>
  <c r="J29" i="4"/>
  <c r="BE5" i="8"/>
  <c r="H23" i="4"/>
  <c r="M313" i="4"/>
  <c r="H312" i="4"/>
  <c r="I309" i="4"/>
  <c r="H296" i="4"/>
  <c r="I293" i="4"/>
  <c r="J290" i="4"/>
  <c r="H280" i="4"/>
  <c r="I277" i="4"/>
  <c r="O275" i="4"/>
  <c r="J274" i="4"/>
  <c r="I266" i="4"/>
  <c r="J262" i="4"/>
  <c r="H256" i="4"/>
  <c r="J240" i="4"/>
  <c r="I230" i="4"/>
  <c r="M218" i="4"/>
  <c r="I175" i="4"/>
  <c r="M101" i="4"/>
  <c r="BE240" i="8"/>
  <c r="H258" i="4"/>
  <c r="AC236" i="8"/>
  <c r="T254" i="5" s="1"/>
  <c r="M254" i="4"/>
  <c r="AP230" i="8" a="1"/>
  <c r="AP230" i="8" s="1"/>
  <c r="AQ230" i="8" s="1"/>
  <c r="J248" i="4"/>
  <c r="BE224" i="8"/>
  <c r="H242" i="4"/>
  <c r="M238" i="4"/>
  <c r="BF219" i="8"/>
  <c r="I237" i="4"/>
  <c r="AP214" i="8" a="1"/>
  <c r="AP214" i="8" s="1"/>
  <c r="AQ214" i="8" s="1"/>
  <c r="J232" i="4"/>
  <c r="BE208" i="8"/>
  <c r="H226" i="4"/>
  <c r="BF203" i="8"/>
  <c r="I221" i="4"/>
  <c r="AP198" i="8" a="1"/>
  <c r="AP198" i="8" s="1"/>
  <c r="AQ198" i="8" s="1"/>
  <c r="J216" i="4"/>
  <c r="BE192" i="8"/>
  <c r="H210" i="4"/>
  <c r="BF187" i="8"/>
  <c r="I205" i="4"/>
  <c r="AD182" i="8"/>
  <c r="U200" i="5" s="1"/>
  <c r="J200" i="4"/>
  <c r="AH172" i="8"/>
  <c r="M190" i="4"/>
  <c r="BF171" i="8"/>
  <c r="I189" i="4"/>
  <c r="AE166" i="8"/>
  <c r="J184" i="4"/>
  <c r="BE160" i="8"/>
  <c r="H178" i="4"/>
  <c r="AH156" i="8"/>
  <c r="M174" i="4"/>
  <c r="BF155" i="8"/>
  <c r="I173" i="4"/>
  <c r="AP150" i="8" a="1"/>
  <c r="AP150" i="8" s="1"/>
  <c r="AQ150" i="8" s="1"/>
  <c r="J168" i="4"/>
  <c r="BE144" i="8"/>
  <c r="H162" i="4"/>
  <c r="BF139" i="8"/>
  <c r="I157" i="4"/>
  <c r="AD134" i="8"/>
  <c r="U152" i="5" s="1"/>
  <c r="J152" i="4"/>
  <c r="BE128" i="8"/>
  <c r="H146" i="4"/>
  <c r="AC124" i="8"/>
  <c r="T142" i="5" s="1"/>
  <c r="M142" i="4"/>
  <c r="BF123" i="8"/>
  <c r="I141" i="4"/>
  <c r="AP118" i="8" a="1"/>
  <c r="AP118" i="8" s="1"/>
  <c r="AQ118" i="8" s="1"/>
  <c r="J136" i="4"/>
  <c r="BE112" i="8"/>
  <c r="H130" i="4"/>
  <c r="BF107" i="8"/>
  <c r="I125" i="4"/>
  <c r="AF102" i="8"/>
  <c r="X120" i="5" s="1"/>
  <c r="J120" i="4"/>
  <c r="BE96" i="8"/>
  <c r="H114" i="4"/>
  <c r="M110" i="4"/>
  <c r="BF91" i="8"/>
  <c r="I109" i="4"/>
  <c r="BG87" i="8"/>
  <c r="S107" i="7" s="1"/>
  <c r="N105" i="4"/>
  <c r="AP86" i="8" a="1"/>
  <c r="AP86" i="8" s="1"/>
  <c r="AQ86" i="8" s="1"/>
  <c r="J104" i="4"/>
  <c r="BE80" i="8"/>
  <c r="H98" i="4"/>
  <c r="AH76" i="8"/>
  <c r="M94" i="4"/>
  <c r="BF75" i="8"/>
  <c r="I93" i="4"/>
  <c r="AP70" i="8" a="1"/>
  <c r="AP70" i="8" s="1"/>
  <c r="AQ70" i="8" s="1"/>
  <c r="J88" i="4"/>
  <c r="BB66" i="8" a="1"/>
  <c r="BB66" i="8" s="1"/>
  <c r="N86" i="7" s="1"/>
  <c r="O84" i="4"/>
  <c r="BE64" i="8"/>
  <c r="H82" i="4"/>
  <c r="M78" i="4"/>
  <c r="BF59" i="8"/>
  <c r="I77" i="4"/>
  <c r="AP54" i="8" a="1"/>
  <c r="AP54" i="8" s="1"/>
  <c r="AQ54" i="8" s="1"/>
  <c r="J72" i="4"/>
  <c r="BE48" i="8"/>
  <c r="H66" i="4"/>
  <c r="M62" i="4"/>
  <c r="BF43" i="8"/>
  <c r="I61" i="4"/>
  <c r="AP38" i="8" a="1"/>
  <c r="AP38" i="8" s="1"/>
  <c r="AQ38" i="8" s="1"/>
  <c r="J56" i="4"/>
  <c r="BE32" i="8"/>
  <c r="H50" i="4"/>
  <c r="M46" i="4"/>
  <c r="BF27" i="8"/>
  <c r="I45" i="4"/>
  <c r="AP22" i="8" a="1"/>
  <c r="AP22" i="8" s="1"/>
  <c r="AQ22" i="8" s="1"/>
  <c r="J40" i="4"/>
  <c r="O36" i="4"/>
  <c r="BE16" i="8"/>
  <c r="H34" i="4"/>
  <c r="AB30" i="4"/>
  <c r="M30" i="4"/>
  <c r="BF11" i="8"/>
  <c r="I29" i="4"/>
  <c r="M310" i="4"/>
  <c r="H309" i="4"/>
  <c r="I306" i="4"/>
  <c r="O304" i="4"/>
  <c r="H293" i="4"/>
  <c r="I290" i="4"/>
  <c r="J287" i="4"/>
  <c r="H277" i="4"/>
  <c r="I274" i="4"/>
  <c r="M272" i="4"/>
  <c r="H266" i="4"/>
  <c r="I262" i="4"/>
  <c r="M258" i="4"/>
  <c r="I246" i="4"/>
  <c r="I240" i="4"/>
  <c r="H95" i="4"/>
  <c r="AP93" i="8" a="1"/>
  <c r="AP93" i="8" s="1"/>
  <c r="AQ93" i="8" s="1"/>
  <c r="J111" i="4"/>
  <c r="BE39" i="8"/>
  <c r="H57" i="4"/>
  <c r="AH247" i="8"/>
  <c r="M265" i="4"/>
  <c r="BE235" i="8"/>
  <c r="H253" i="4"/>
  <c r="M249" i="4"/>
  <c r="BF230" i="8"/>
  <c r="I248" i="4"/>
  <c r="BE219" i="8"/>
  <c r="H237" i="4"/>
  <c r="BF214" i="8"/>
  <c r="I232" i="4"/>
  <c r="BB205" i="8" a="1"/>
  <c r="BB205" i="8" s="1"/>
  <c r="N225" i="7" s="1"/>
  <c r="O223" i="4"/>
  <c r="BE203" i="8"/>
  <c r="H221" i="4"/>
  <c r="BF198" i="8"/>
  <c r="I216" i="4"/>
  <c r="BJ194" i="8"/>
  <c r="N212" i="4"/>
  <c r="BE187" i="8"/>
  <c r="H205" i="4"/>
  <c r="BF182" i="8"/>
  <c r="I200" i="4"/>
  <c r="AP177" i="8" a="1"/>
  <c r="AP177" i="8" s="1"/>
  <c r="AQ177" i="8" s="1"/>
  <c r="J195" i="4"/>
  <c r="M185" i="4"/>
  <c r="BF166" i="8"/>
  <c r="I184" i="4"/>
  <c r="AP161" i="8" a="1"/>
  <c r="AP161" i="8" s="1"/>
  <c r="AQ161" i="8" s="1"/>
  <c r="J179" i="4"/>
  <c r="BE155" i="8"/>
  <c r="H173" i="4"/>
  <c r="M169" i="4"/>
  <c r="BF150" i="8"/>
  <c r="I168" i="4"/>
  <c r="AP145" i="8" a="1"/>
  <c r="AP145" i="8" s="1"/>
  <c r="AQ145" i="8" s="1"/>
  <c r="J163" i="4"/>
  <c r="BE139" i="8"/>
  <c r="H157" i="4"/>
  <c r="BF134" i="8"/>
  <c r="I152" i="4"/>
  <c r="AP129" i="8" a="1"/>
  <c r="AP129" i="8" s="1"/>
  <c r="AQ129" i="8" s="1"/>
  <c r="J147" i="4"/>
  <c r="BE123" i="8"/>
  <c r="H141" i="4"/>
  <c r="BF118" i="8"/>
  <c r="I136" i="4"/>
  <c r="BB109" i="8" a="1"/>
  <c r="BB109" i="8" s="1"/>
  <c r="N129" i="7" s="1"/>
  <c r="O127" i="4"/>
  <c r="BE107" i="8"/>
  <c r="H125" i="4"/>
  <c r="M121" i="4"/>
  <c r="BF102" i="8"/>
  <c r="I120" i="4"/>
  <c r="AP97" i="8" a="1"/>
  <c r="AP97" i="8" s="1"/>
  <c r="AQ97" i="8" s="1"/>
  <c r="J115" i="4"/>
  <c r="BE91" i="8"/>
  <c r="H109" i="4"/>
  <c r="AH87" i="8"/>
  <c r="M105" i="4"/>
  <c r="BF86" i="8"/>
  <c r="I104" i="4"/>
  <c r="AP81" i="8" a="1"/>
  <c r="AP81" i="8" s="1"/>
  <c r="AQ81" i="8" s="1"/>
  <c r="J99" i="4"/>
  <c r="BE75" i="8"/>
  <c r="H93" i="4"/>
  <c r="M89" i="4"/>
  <c r="BF70" i="8"/>
  <c r="I88" i="4"/>
  <c r="AP65" i="8" a="1"/>
  <c r="AP65" i="8" s="1"/>
  <c r="AQ65" i="8" s="1"/>
  <c r="J83" i="4"/>
  <c r="BE59" i="8"/>
  <c r="H77" i="4"/>
  <c r="M73" i="4"/>
  <c r="BF54" i="8"/>
  <c r="I72" i="4"/>
  <c r="AP49" i="8" a="1"/>
  <c r="AP49" i="8" s="1"/>
  <c r="AQ49" i="8" s="1"/>
  <c r="J67" i="4"/>
  <c r="BE43" i="8"/>
  <c r="H61" i="4"/>
  <c r="M57" i="4"/>
  <c r="BF38" i="8"/>
  <c r="I56" i="4"/>
  <c r="AP33" i="8" a="1"/>
  <c r="AP33" i="8" s="1"/>
  <c r="AQ33" i="8" s="1"/>
  <c r="J51" i="4"/>
  <c r="BE27" i="8"/>
  <c r="H45" i="4"/>
  <c r="BF22" i="8"/>
  <c r="I40" i="4"/>
  <c r="J35" i="4"/>
  <c r="BE11" i="8"/>
  <c r="H29" i="4"/>
  <c r="BF6" i="8"/>
  <c r="I24" i="4"/>
  <c r="H306" i="4"/>
  <c r="I303" i="4"/>
  <c r="M291" i="4"/>
  <c r="H290" i="4"/>
  <c r="I287" i="4"/>
  <c r="O285" i="4"/>
  <c r="M275" i="4"/>
  <c r="H274" i="4"/>
  <c r="J269" i="4"/>
  <c r="J264" i="4"/>
  <c r="H262" i="4"/>
  <c r="J260" i="4"/>
  <c r="H255" i="4"/>
  <c r="M250" i="4"/>
  <c r="H246" i="4"/>
  <c r="H217" i="4"/>
  <c r="H199" i="4"/>
  <c r="O170" i="4"/>
  <c r="AP221" i="8" a="1"/>
  <c r="AP221" i="8" s="1"/>
  <c r="AQ221" i="8" s="1"/>
  <c r="J239" i="4"/>
  <c r="BE183" i="8"/>
  <c r="H201" i="4"/>
  <c r="BD89" i="8"/>
  <c r="O107" i="4"/>
  <c r="AP29" i="8" a="1"/>
  <c r="AP29" i="8" s="1"/>
  <c r="AQ29" i="8" s="1"/>
  <c r="J47" i="4"/>
  <c r="BE7" i="8"/>
  <c r="H25" i="4"/>
  <c r="BE246" i="8"/>
  <c r="H264" i="4"/>
  <c r="BE230" i="8"/>
  <c r="H248" i="4"/>
  <c r="BE214" i="8"/>
  <c r="H232" i="4"/>
  <c r="BF209" i="8"/>
  <c r="I227" i="4"/>
  <c r="AP204" i="8" a="1"/>
  <c r="AP204" i="8" s="1"/>
  <c r="AQ204" i="8" s="1"/>
  <c r="J222" i="4"/>
  <c r="BB200" i="8" a="1"/>
  <c r="BB200" i="8" s="1"/>
  <c r="N220" i="7" s="1"/>
  <c r="O218" i="4"/>
  <c r="BE198" i="8"/>
  <c r="H216" i="4"/>
  <c r="BF193" i="8"/>
  <c r="I211" i="4"/>
  <c r="AP188" i="8" a="1"/>
  <c r="AP188" i="8" s="1"/>
  <c r="AQ188" i="8" s="1"/>
  <c r="J206" i="4"/>
  <c r="BE182" i="8"/>
  <c r="H200" i="4"/>
  <c r="AH178" i="8"/>
  <c r="M196" i="4"/>
  <c r="BF177" i="8"/>
  <c r="I195" i="4"/>
  <c r="AH162" i="8"/>
  <c r="M180" i="4"/>
  <c r="BF161" i="8"/>
  <c r="I179" i="4"/>
  <c r="AP156" i="8" a="1"/>
  <c r="AP156" i="8" s="1"/>
  <c r="AQ156" i="8" s="1"/>
  <c r="J174" i="4"/>
  <c r="BE150" i="8"/>
  <c r="H168" i="4"/>
  <c r="BF145" i="8"/>
  <c r="I163" i="4"/>
  <c r="BE134" i="8"/>
  <c r="H152" i="4"/>
  <c r="AH130" i="8"/>
  <c r="M148" i="4"/>
  <c r="BF129" i="8"/>
  <c r="I147" i="4"/>
  <c r="BE118" i="8"/>
  <c r="H136" i="4"/>
  <c r="M132" i="4"/>
  <c r="BF113" i="8"/>
  <c r="I131" i="4"/>
  <c r="BJ109" i="8"/>
  <c r="N127" i="4"/>
  <c r="BD104" i="8"/>
  <c r="O122" i="4"/>
  <c r="BE102" i="8"/>
  <c r="H120" i="4"/>
  <c r="BF97" i="8"/>
  <c r="I115" i="4"/>
  <c r="AP92" i="8" a="1"/>
  <c r="AP92" i="8" s="1"/>
  <c r="AQ92" i="8" s="1"/>
  <c r="J110" i="4"/>
  <c r="BE86" i="8"/>
  <c r="H104" i="4"/>
  <c r="BF81" i="8"/>
  <c r="I99" i="4"/>
  <c r="AP76" i="8" a="1"/>
  <c r="AP76" i="8" s="1"/>
  <c r="AQ76" i="8" s="1"/>
  <c r="J94" i="4"/>
  <c r="BE70" i="8"/>
  <c r="H88" i="4"/>
  <c r="AC66" i="8"/>
  <c r="T84" i="5" s="1"/>
  <c r="M84" i="4"/>
  <c r="BF65" i="8"/>
  <c r="I83" i="4"/>
  <c r="AP60" i="8" a="1"/>
  <c r="AP60" i="8" s="1"/>
  <c r="AQ60" i="8" s="1"/>
  <c r="J78" i="4"/>
  <c r="BE54" i="8"/>
  <c r="H72" i="4"/>
  <c r="BF49" i="8"/>
  <c r="I67" i="4"/>
  <c r="BE38" i="8"/>
  <c r="H56" i="4"/>
  <c r="BF33" i="8"/>
  <c r="I51" i="4"/>
  <c r="AP28" i="8" a="1"/>
  <c r="AP28" i="8" s="1"/>
  <c r="AQ28" i="8" s="1"/>
  <c r="J46" i="4"/>
  <c r="BE22" i="8"/>
  <c r="H40" i="4"/>
  <c r="AB36" i="4"/>
  <c r="M36" i="4"/>
  <c r="BF17" i="8"/>
  <c r="I35" i="4"/>
  <c r="BE6" i="8"/>
  <c r="H24" i="4"/>
  <c r="J313" i="4"/>
  <c r="M304" i="4"/>
  <c r="H303" i="4"/>
  <c r="I300" i="4"/>
  <c r="J297" i="4"/>
  <c r="H287" i="4"/>
  <c r="I284" i="4"/>
  <c r="J281" i="4"/>
  <c r="I269" i="4"/>
  <c r="I264" i="4"/>
  <c r="I260" i="4"/>
  <c r="Y23" i="4"/>
  <c r="Y24" i="4"/>
  <c r="AV191" i="8" a="1"/>
  <c r="AV191" i="8" s="1"/>
  <c r="AV264" i="8" a="1"/>
  <c r="AV264" i="8" s="1"/>
  <c r="AV255" i="8" a="1"/>
  <c r="AV255" i="8" s="1"/>
  <c r="BG65" i="8"/>
  <c r="S85" i="7" s="1"/>
  <c r="BG16" i="8"/>
  <c r="S36" i="7" s="1"/>
  <c r="AP24" i="8" a="1"/>
  <c r="AP24" i="8" s="1"/>
  <c r="AQ24" i="8" s="1"/>
  <c r="AP182" i="8" a="1"/>
  <c r="AP182" i="8" s="1"/>
  <c r="AQ182" i="8" s="1"/>
  <c r="BG101" i="8"/>
  <c r="S121" i="7" s="1"/>
  <c r="BG15" i="8"/>
  <c r="S35" i="7" s="1"/>
  <c r="AP134" i="8" a="1"/>
  <c r="AP134" i="8" s="1"/>
  <c r="AQ134" i="8" s="1"/>
  <c r="AV143" i="8" a="1"/>
  <c r="AV143" i="8" s="1"/>
  <c r="AP101" i="8" a="1"/>
  <c r="AP101" i="8" s="1"/>
  <c r="AQ101" i="8" s="1"/>
  <c r="BJ89" i="8"/>
  <c r="AP273" i="8" a="1"/>
  <c r="AP273" i="8" s="1"/>
  <c r="AQ273" i="8" s="1"/>
  <c r="E274" i="8"/>
  <c r="AV146" i="8" a="1"/>
  <c r="AV146" i="8" s="1"/>
  <c r="AP264" i="8" a="1"/>
  <c r="AP264" i="8" s="1"/>
  <c r="AQ264" i="8" s="1"/>
  <c r="AP85" i="8" a="1"/>
  <c r="AP85" i="8" s="1"/>
  <c r="AQ85" i="8" s="1"/>
  <c r="AP257" i="8" a="1"/>
  <c r="AP257" i="8" s="1"/>
  <c r="AQ257" i="8" s="1"/>
  <c r="S93" i="8"/>
  <c r="B93" i="8"/>
  <c r="D93" i="8"/>
  <c r="C93" i="8"/>
  <c r="E93" i="8"/>
  <c r="BB93" i="8" a="1"/>
  <c r="BB93" i="8" s="1"/>
  <c r="N113" i="7" s="1"/>
  <c r="BD93" i="8"/>
  <c r="AZ93" i="8" a="1"/>
  <c r="AZ93" i="8" s="1"/>
  <c r="Q112" i="6" s="1"/>
  <c r="BG248" i="8"/>
  <c r="S268" i="7" s="1"/>
  <c r="BJ248" i="8"/>
  <c r="F230" i="8"/>
  <c r="AV230" i="8" a="1"/>
  <c r="AV230" i="8" s="1"/>
  <c r="AD220" i="8"/>
  <c r="U238" i="5" s="1"/>
  <c r="AP220" i="8" a="1"/>
  <c r="AP220" i="8" s="1"/>
  <c r="AQ220" i="8" s="1"/>
  <c r="AD286" i="8"/>
  <c r="U304" i="5" s="1"/>
  <c r="AP286" i="8" a="1"/>
  <c r="AP286" i="8" s="1"/>
  <c r="AQ286" i="8" s="1"/>
  <c r="S265" i="8"/>
  <c r="C265" i="8"/>
  <c r="E265" i="8"/>
  <c r="BB265" i="8" a="1"/>
  <c r="BB265" i="8" s="1"/>
  <c r="N285" i="7" s="1"/>
  <c r="B265" i="8"/>
  <c r="AZ265" i="8" a="1"/>
  <c r="AZ265" i="8" s="1"/>
  <c r="Q284" i="6" s="1"/>
  <c r="D265" i="8"/>
  <c r="BD265" i="8"/>
  <c r="F241" i="8"/>
  <c r="BG120" i="8"/>
  <c r="S140" i="7" s="1"/>
  <c r="BJ120" i="8"/>
  <c r="BL291" i="8"/>
  <c r="BG291" i="8"/>
  <c r="S311" i="7" s="1"/>
  <c r="BJ291" i="8"/>
  <c r="AE290" i="8"/>
  <c r="AP290" i="8" a="1"/>
  <c r="AP290" i="8" s="1"/>
  <c r="AQ290" i="8" s="1"/>
  <c r="F289" i="8"/>
  <c r="AV289" i="8" a="1"/>
  <c r="AV289" i="8" s="1"/>
  <c r="E286" i="8"/>
  <c r="C286" i="8"/>
  <c r="D286" i="8"/>
  <c r="B286" i="8"/>
  <c r="BB286" i="8" a="1"/>
  <c r="BB286" i="8" s="1"/>
  <c r="N306" i="7" s="1"/>
  <c r="BD286" i="8"/>
  <c r="BG275" i="8"/>
  <c r="S295" i="7" s="1"/>
  <c r="BJ275" i="8"/>
  <c r="F273" i="8"/>
  <c r="AV273" i="8" a="1"/>
  <c r="AV273" i="8" s="1"/>
  <c r="BL258" i="8"/>
  <c r="BG258" i="8"/>
  <c r="S278" i="7" s="1"/>
  <c r="BJ258" i="8"/>
  <c r="F256" i="8"/>
  <c r="AV256" i="8" a="1"/>
  <c r="AV256" i="8" s="1"/>
  <c r="BG247" i="8"/>
  <c r="S267" i="7" s="1"/>
  <c r="BJ247" i="8"/>
  <c r="F245" i="8"/>
  <c r="AV245" i="8" a="1"/>
  <c r="AV245" i="8" s="1"/>
  <c r="C242" i="8"/>
  <c r="D242" i="8"/>
  <c r="B242" i="8"/>
  <c r="AZ242" i="8" a="1"/>
  <c r="AZ242" i="8" s="1"/>
  <c r="Q261" i="6" s="1"/>
  <c r="E242" i="8"/>
  <c r="BD242" i="8"/>
  <c r="BB242" i="8" a="1"/>
  <c r="BB242" i="8" s="1"/>
  <c r="N262" i="7" s="1"/>
  <c r="BL231" i="8"/>
  <c r="BG231" i="8"/>
  <c r="S251" i="7" s="1"/>
  <c r="BJ231" i="8"/>
  <c r="F229" i="8"/>
  <c r="AV229" i="8" a="1"/>
  <c r="AV229" i="8" s="1"/>
  <c r="BJ220" i="8"/>
  <c r="BG220" i="8"/>
  <c r="S240" i="7" s="1"/>
  <c r="F218" i="8"/>
  <c r="D215" i="8"/>
  <c r="E215" i="8"/>
  <c r="BD215" i="8"/>
  <c r="BB215" i="8" a="1"/>
  <c r="BB215" i="8" s="1"/>
  <c r="N235" i="7" s="1"/>
  <c r="C215" i="8"/>
  <c r="AZ215" i="8" a="1"/>
  <c r="AZ215" i="8" s="1"/>
  <c r="Q234" i="6" s="1"/>
  <c r="B215" i="8"/>
  <c r="BJ204" i="8"/>
  <c r="BG204" i="8"/>
  <c r="S224" i="7" s="1"/>
  <c r="F202" i="8"/>
  <c r="AV202" i="8" a="1"/>
  <c r="AV202" i="8" s="1"/>
  <c r="E199" i="8"/>
  <c r="C199" i="8"/>
  <c r="D199" i="8"/>
  <c r="B199" i="8"/>
  <c r="BD199" i="8"/>
  <c r="BB199" i="8" a="1"/>
  <c r="BB199" i="8" s="1"/>
  <c r="N219" i="7" s="1"/>
  <c r="BJ188" i="8"/>
  <c r="BG188" i="8"/>
  <c r="S208" i="7" s="1"/>
  <c r="F186" i="8"/>
  <c r="AV186" i="8" a="1"/>
  <c r="AV186" i="8" s="1"/>
  <c r="B183" i="8"/>
  <c r="C183" i="8"/>
  <c r="E183" i="8"/>
  <c r="D183" i="8"/>
  <c r="BD183" i="8"/>
  <c r="BB183" i="8" a="1"/>
  <c r="BB183" i="8" s="1"/>
  <c r="N203" i="7" s="1"/>
  <c r="AZ183" i="8" a="1"/>
  <c r="AZ183" i="8" s="1"/>
  <c r="Q202" i="6" s="1"/>
  <c r="BL172" i="8"/>
  <c r="BJ172" i="8"/>
  <c r="BG172" i="8"/>
  <c r="S192" i="7" s="1"/>
  <c r="AF171" i="8"/>
  <c r="X189" i="5" s="1"/>
  <c r="AP171" i="8" a="1"/>
  <c r="AP171" i="8" s="1"/>
  <c r="AQ171" i="8" s="1"/>
  <c r="F170" i="8"/>
  <c r="S167" i="8"/>
  <c r="E167" i="8"/>
  <c r="B167" i="8"/>
  <c r="C167" i="8"/>
  <c r="BB167" i="8" a="1"/>
  <c r="BB167" i="8" s="1"/>
  <c r="N187" i="7" s="1"/>
  <c r="D167" i="8"/>
  <c r="AZ167" i="8" a="1"/>
  <c r="AZ167" i="8" s="1"/>
  <c r="Q186" i="6" s="1"/>
  <c r="BD167" i="8"/>
  <c r="BJ156" i="8"/>
  <c r="BG156" i="8"/>
  <c r="S176" i="7" s="1"/>
  <c r="AD155" i="8"/>
  <c r="U173" i="5" s="1"/>
  <c r="AP155" i="8" a="1"/>
  <c r="AP155" i="8" s="1"/>
  <c r="AQ155" i="8" s="1"/>
  <c r="F154" i="8"/>
  <c r="AV154" i="8" a="1"/>
  <c r="AV154" i="8" s="1"/>
  <c r="C151" i="8"/>
  <c r="E151" i="8"/>
  <c r="B151" i="8"/>
  <c r="BD151" i="8"/>
  <c r="D151" i="8"/>
  <c r="AZ151" i="8" a="1"/>
  <c r="AZ151" i="8" s="1"/>
  <c r="Q170" i="6" s="1"/>
  <c r="BB151" i="8" a="1"/>
  <c r="BB151" i="8" s="1"/>
  <c r="N171" i="7" s="1"/>
  <c r="BG140" i="8"/>
  <c r="S160" i="7" s="1"/>
  <c r="BJ140" i="8"/>
  <c r="F138" i="8"/>
  <c r="B135" i="8"/>
  <c r="D135" i="8"/>
  <c r="E135" i="8"/>
  <c r="C135" i="8"/>
  <c r="AZ135" i="8" a="1"/>
  <c r="AZ135" i="8" s="1"/>
  <c r="Q154" i="6" s="1"/>
  <c r="BD135" i="8"/>
  <c r="BB135" i="8" a="1"/>
  <c r="BB135" i="8" s="1"/>
  <c r="N155" i="7" s="1"/>
  <c r="BG124" i="8"/>
  <c r="S144" i="7" s="1"/>
  <c r="BJ124" i="8"/>
  <c r="F122" i="8"/>
  <c r="B119" i="8"/>
  <c r="BD119" i="8"/>
  <c r="D119" i="8"/>
  <c r="E119" i="8"/>
  <c r="C119" i="8"/>
  <c r="AZ119" i="8" a="1"/>
  <c r="AZ119" i="8" s="1"/>
  <c r="Q138" i="6" s="1"/>
  <c r="BB119" i="8" a="1"/>
  <c r="BB119" i="8" s="1"/>
  <c r="N139" i="7" s="1"/>
  <c r="BJ108" i="8"/>
  <c r="AE107" i="8"/>
  <c r="AP107" i="8" a="1"/>
  <c r="AP107" i="8" s="1"/>
  <c r="AQ107" i="8" s="1"/>
  <c r="F106" i="8"/>
  <c r="AV106" i="8" a="1"/>
  <c r="AV106" i="8" s="1"/>
  <c r="S103" i="8"/>
  <c r="E103" i="8"/>
  <c r="B103" i="8"/>
  <c r="C103" i="8"/>
  <c r="BB103" i="8" a="1"/>
  <c r="BB103" i="8" s="1"/>
  <c r="N123" i="7" s="1"/>
  <c r="D103" i="8"/>
  <c r="AZ103" i="8" a="1"/>
  <c r="AZ103" i="8" s="1"/>
  <c r="Q122" i="6" s="1"/>
  <c r="BJ92" i="8"/>
  <c r="BG92" i="8"/>
  <c r="S112" i="7" s="1"/>
  <c r="AF91" i="8"/>
  <c r="X109" i="5" s="1"/>
  <c r="AP91" i="8" a="1"/>
  <c r="AP91" i="8" s="1"/>
  <c r="AQ91" i="8" s="1"/>
  <c r="F90" i="8"/>
  <c r="AV90" i="8" a="1"/>
  <c r="AV90" i="8" s="1"/>
  <c r="S87" i="8"/>
  <c r="B87" i="8"/>
  <c r="C87" i="8"/>
  <c r="D87" i="8"/>
  <c r="E87" i="8"/>
  <c r="BD87" i="8"/>
  <c r="BB87" i="8" a="1"/>
  <c r="BB87" i="8" s="1"/>
  <c r="N107" i="7" s="1"/>
  <c r="BJ76" i="8"/>
  <c r="BG76" i="8"/>
  <c r="S96" i="7" s="1"/>
  <c r="F74" i="8"/>
  <c r="S71" i="8"/>
  <c r="B71" i="8"/>
  <c r="C71" i="8"/>
  <c r="D71" i="8"/>
  <c r="E71" i="8"/>
  <c r="BB71" i="8" a="1"/>
  <c r="BB71" i="8" s="1"/>
  <c r="N91" i="7" s="1"/>
  <c r="BD71" i="8"/>
  <c r="AZ71" i="8" a="1"/>
  <c r="AZ71" i="8" s="1"/>
  <c r="Q90" i="6" s="1"/>
  <c r="BJ60" i="8"/>
  <c r="BG60" i="8"/>
  <c r="S80" i="7" s="1"/>
  <c r="F58" i="8"/>
  <c r="AV58" i="8" a="1"/>
  <c r="AV58" i="8" s="1"/>
  <c r="S55" i="8"/>
  <c r="C55" i="8"/>
  <c r="E55" i="8"/>
  <c r="B55" i="8"/>
  <c r="D55" i="8"/>
  <c r="BD55" i="8"/>
  <c r="BB55" i="8" a="1"/>
  <c r="BB55" i="8" s="1"/>
  <c r="N75" i="7" s="1"/>
  <c r="AZ55" i="8" a="1"/>
  <c r="AZ55" i="8" s="1"/>
  <c r="Q74" i="6" s="1"/>
  <c r="BJ44" i="8"/>
  <c r="BG44" i="8"/>
  <c r="S64" i="7" s="1"/>
  <c r="F42" i="8"/>
  <c r="AV42" i="8" a="1"/>
  <c r="AV42" i="8" s="1"/>
  <c r="S39" i="8"/>
  <c r="B39" i="8"/>
  <c r="C39" i="8"/>
  <c r="E39" i="8"/>
  <c r="BB39" i="8" a="1"/>
  <c r="BB39" i="8" s="1"/>
  <c r="N59" i="7" s="1"/>
  <c r="D39" i="8"/>
  <c r="AZ39" i="8" a="1"/>
  <c r="AZ39" i="8" s="1"/>
  <c r="Q58" i="6" s="1"/>
  <c r="BD39" i="8"/>
  <c r="BJ28" i="8"/>
  <c r="BG28" i="8"/>
  <c r="S48" i="7" s="1"/>
  <c r="AD27" i="8"/>
  <c r="U45" i="5" s="1"/>
  <c r="AP27" i="8" a="1"/>
  <c r="AP27" i="8" s="1"/>
  <c r="AQ27" i="8" s="1"/>
  <c r="F26" i="8"/>
  <c r="S23" i="8"/>
  <c r="E23" i="8"/>
  <c r="D23" i="8"/>
  <c r="B23" i="8"/>
  <c r="C23" i="8"/>
  <c r="BD23" i="8"/>
  <c r="AZ23" i="8" a="1"/>
  <c r="AZ23" i="8" s="1"/>
  <c r="Q42" i="6" s="1"/>
  <c r="BB23" i="8" a="1"/>
  <c r="BB23" i="8" s="1"/>
  <c r="N43" i="7" s="1"/>
  <c r="B12" i="8"/>
  <c r="C12" i="8"/>
  <c r="D12" i="8"/>
  <c r="E12" i="8"/>
  <c r="AP193" i="8" a="1"/>
  <c r="AP193" i="8" s="1"/>
  <c r="AQ193" i="8" s="1"/>
  <c r="AP149" i="8" a="1"/>
  <c r="AP149" i="8" s="1"/>
  <c r="AQ149" i="8" s="1"/>
  <c r="BB128" i="8" a="1"/>
  <c r="BB128" i="8" s="1"/>
  <c r="N148" i="7" s="1"/>
  <c r="BG108" i="8"/>
  <c r="S128" i="7" s="1"/>
  <c r="BJ87" i="8"/>
  <c r="F279" i="8"/>
  <c r="AV279" i="8" a="1"/>
  <c r="AV279" i="8" s="1"/>
  <c r="B173" i="8"/>
  <c r="C173" i="8"/>
  <c r="E173" i="8"/>
  <c r="D173" i="8"/>
  <c r="BD173" i="8"/>
  <c r="AZ173" i="8" a="1"/>
  <c r="AZ173" i="8" s="1"/>
  <c r="Q192" i="6" s="1"/>
  <c r="BB173" i="8" a="1"/>
  <c r="BB173" i="8" s="1"/>
  <c r="N193" i="7" s="1"/>
  <c r="BG276" i="8"/>
  <c r="S296" i="7" s="1"/>
  <c r="BJ276" i="8"/>
  <c r="BG141" i="8"/>
  <c r="S161" i="7" s="1"/>
  <c r="BJ141" i="8"/>
  <c r="BJ125" i="8"/>
  <c r="BG125" i="8"/>
  <c r="S145" i="7" s="1"/>
  <c r="F285" i="8"/>
  <c r="C227" i="8"/>
  <c r="D227" i="8"/>
  <c r="BD227" i="8"/>
  <c r="B227" i="8"/>
  <c r="E227" i="8"/>
  <c r="AZ227" i="8" a="1"/>
  <c r="AZ227" i="8" s="1"/>
  <c r="Q246" i="6" s="1"/>
  <c r="BB227" i="8" a="1"/>
  <c r="BB227" i="8" s="1"/>
  <c r="N247" i="7" s="1"/>
  <c r="BL72" i="8"/>
  <c r="BJ72" i="8"/>
  <c r="BG72" i="8"/>
  <c r="S92" i="7" s="1"/>
  <c r="AD301" i="8"/>
  <c r="AP301" i="8" a="1"/>
  <c r="AP301" i="8" s="1"/>
  <c r="AQ301" i="8" s="1"/>
  <c r="F300" i="8"/>
  <c r="AV300" i="8" a="1"/>
  <c r="AV300" i="8" s="1"/>
  <c r="AW300" i="8" s="1"/>
  <c r="C297" i="8"/>
  <c r="E297" i="8"/>
  <c r="BB297" i="8" a="1"/>
  <c r="BB297" i="8" s="1"/>
  <c r="B297" i="8"/>
  <c r="BD297" i="8"/>
  <c r="AZ297" i="8" a="1"/>
  <c r="AZ297" i="8" s="1"/>
  <c r="D297" i="8"/>
  <c r="BJ286" i="8"/>
  <c r="BG286" i="8"/>
  <c r="S306" i="7" s="1"/>
  <c r="AD285" i="8"/>
  <c r="U303" i="5" s="1"/>
  <c r="AP285" i="8" a="1"/>
  <c r="AP285" i="8" s="1"/>
  <c r="AQ285" i="8" s="1"/>
  <c r="F284" i="8"/>
  <c r="AV284" i="8" a="1"/>
  <c r="AV284" i="8" s="1"/>
  <c r="C281" i="8"/>
  <c r="E281" i="8"/>
  <c r="D281" i="8"/>
  <c r="BB281" i="8" a="1"/>
  <c r="BB281" i="8" s="1"/>
  <c r="N301" i="7" s="1"/>
  <c r="B281" i="8"/>
  <c r="AZ281" i="8" a="1"/>
  <c r="AZ281" i="8" s="1"/>
  <c r="Q300" i="6" s="1"/>
  <c r="E270" i="8"/>
  <c r="C270" i="8"/>
  <c r="B270" i="8"/>
  <c r="D270" i="8"/>
  <c r="AZ270" i="8" a="1"/>
  <c r="AZ270" i="8" s="1"/>
  <c r="Q289" i="6" s="1"/>
  <c r="BD270" i="8"/>
  <c r="BB270" i="8" a="1"/>
  <c r="BB270" i="8" s="1"/>
  <c r="N290" i="7" s="1"/>
  <c r="S264" i="8"/>
  <c r="C264" i="8"/>
  <c r="E264" i="8"/>
  <c r="D264" i="8"/>
  <c r="B264" i="8"/>
  <c r="BD264" i="8"/>
  <c r="AZ264" i="8" a="1"/>
  <c r="AZ264" i="8" s="1"/>
  <c r="Q283" i="6" s="1"/>
  <c r="BB264" i="8" a="1"/>
  <c r="BB264" i="8" s="1"/>
  <c r="N284" i="7" s="1"/>
  <c r="S253" i="8"/>
  <c r="B253" i="8"/>
  <c r="D253" i="8"/>
  <c r="E253" i="8"/>
  <c r="C253" i="8"/>
  <c r="BB253" i="8" a="1"/>
  <c r="BB253" i="8" s="1"/>
  <c r="N273" i="7" s="1"/>
  <c r="AZ253" i="8" a="1"/>
  <c r="AZ253" i="8" s="1"/>
  <c r="Q272" i="6" s="1"/>
  <c r="BD253" i="8"/>
  <c r="BG242" i="8"/>
  <c r="S262" i="7" s="1"/>
  <c r="BJ242" i="8"/>
  <c r="F240" i="8"/>
  <c r="B237" i="8"/>
  <c r="C237" i="8"/>
  <c r="D237" i="8"/>
  <c r="E237" i="8"/>
  <c r="BD237" i="8"/>
  <c r="BB237" i="8" a="1"/>
  <c r="BB237" i="8" s="1"/>
  <c r="N257" i="7" s="1"/>
  <c r="S226" i="8"/>
  <c r="C226" i="8"/>
  <c r="D226" i="8"/>
  <c r="B226" i="8"/>
  <c r="BD226" i="8"/>
  <c r="AZ226" i="8" a="1"/>
  <c r="AZ226" i="8" s="1"/>
  <c r="Q245" i="6" s="1"/>
  <c r="E226" i="8"/>
  <c r="BB226" i="8" a="1"/>
  <c r="BB226" i="8" s="1"/>
  <c r="N246" i="7" s="1"/>
  <c r="BJ215" i="8"/>
  <c r="BG215" i="8"/>
  <c r="S235" i="7" s="1"/>
  <c r="F213" i="8"/>
  <c r="S210" i="8"/>
  <c r="C210" i="8"/>
  <c r="D210" i="8"/>
  <c r="B210" i="8"/>
  <c r="E210" i="8"/>
  <c r="AZ210" i="8" a="1"/>
  <c r="AZ210" i="8" s="1"/>
  <c r="Q229" i="6" s="1"/>
  <c r="BB210" i="8" a="1"/>
  <c r="BB210" i="8" s="1"/>
  <c r="N230" i="7" s="1"/>
  <c r="BD210" i="8"/>
  <c r="BJ199" i="8"/>
  <c r="BG199" i="8"/>
  <c r="S219" i="7" s="1"/>
  <c r="F197" i="8"/>
  <c r="AV197" i="8" a="1"/>
  <c r="AV197" i="8" s="1"/>
  <c r="B194" i="8"/>
  <c r="C194" i="8"/>
  <c r="D194" i="8"/>
  <c r="E194" i="8"/>
  <c r="AZ194" i="8" a="1"/>
  <c r="AZ194" i="8" s="1"/>
  <c r="Q213" i="6" s="1"/>
  <c r="BD194" i="8"/>
  <c r="BB194" i="8" a="1"/>
  <c r="BB194" i="8" s="1"/>
  <c r="N214" i="7" s="1"/>
  <c r="BG183" i="8"/>
  <c r="S203" i="7" s="1"/>
  <c r="BJ183" i="8"/>
  <c r="F181" i="8"/>
  <c r="AV181" i="8" a="1"/>
  <c r="AV181" i="8" s="1"/>
  <c r="S178" i="8"/>
  <c r="B178" i="8"/>
  <c r="C178" i="8"/>
  <c r="D178" i="8"/>
  <c r="E178" i="8"/>
  <c r="AZ178" i="8" a="1"/>
  <c r="AZ178" i="8" s="1"/>
  <c r="Q197" i="6" s="1"/>
  <c r="BD178" i="8"/>
  <c r="BG167" i="8"/>
  <c r="S187" i="7" s="1"/>
  <c r="BJ167" i="8"/>
  <c r="F165" i="8"/>
  <c r="S162" i="8"/>
  <c r="B162" i="8"/>
  <c r="C162" i="8"/>
  <c r="E162" i="8"/>
  <c r="BD162" i="8"/>
  <c r="AZ162" i="8" a="1"/>
  <c r="AZ162" i="8" s="1"/>
  <c r="Q181" i="6" s="1"/>
  <c r="D162" i="8"/>
  <c r="BB162" i="8" a="1"/>
  <c r="BB162" i="8" s="1"/>
  <c r="N182" i="7" s="1"/>
  <c r="BJ151" i="8"/>
  <c r="BG151" i="8"/>
  <c r="S171" i="7" s="1"/>
  <c r="F149" i="8"/>
  <c r="AV149" i="8" a="1"/>
  <c r="AV149" i="8" s="1"/>
  <c r="B146" i="8"/>
  <c r="C146" i="8"/>
  <c r="E146" i="8"/>
  <c r="D146" i="8"/>
  <c r="AZ146" i="8" a="1"/>
  <c r="AZ146" i="8" s="1"/>
  <c r="Q165" i="6" s="1"/>
  <c r="BB146" i="8" a="1"/>
  <c r="BB146" i="8" s="1"/>
  <c r="N166" i="7" s="1"/>
  <c r="BD146" i="8"/>
  <c r="BJ135" i="8"/>
  <c r="BG135" i="8"/>
  <c r="S155" i="7" s="1"/>
  <c r="F133" i="8"/>
  <c r="AV133" i="8" a="1"/>
  <c r="AV133" i="8" s="1"/>
  <c r="B130" i="8"/>
  <c r="C130" i="8"/>
  <c r="D130" i="8"/>
  <c r="E130" i="8"/>
  <c r="AZ130" i="8" a="1"/>
  <c r="AZ130" i="8" s="1"/>
  <c r="Q149" i="6" s="1"/>
  <c r="BD130" i="8"/>
  <c r="BB130" i="8" a="1"/>
  <c r="BB130" i="8" s="1"/>
  <c r="N150" i="7" s="1"/>
  <c r="BG119" i="8"/>
  <c r="S139" i="7" s="1"/>
  <c r="BJ119" i="8"/>
  <c r="F117" i="8"/>
  <c r="AV117" i="8" a="1"/>
  <c r="AV117" i="8" s="1"/>
  <c r="S114" i="8"/>
  <c r="B114" i="8"/>
  <c r="C114" i="8"/>
  <c r="D114" i="8"/>
  <c r="E114" i="8"/>
  <c r="AZ114" i="8" a="1"/>
  <c r="AZ114" i="8" s="1"/>
  <c r="Q133" i="6" s="1"/>
  <c r="BD114" i="8"/>
  <c r="BB114" i="8" a="1"/>
  <c r="BB114" i="8" s="1"/>
  <c r="N134" i="7" s="1"/>
  <c r="BG103" i="8"/>
  <c r="S123" i="7" s="1"/>
  <c r="BJ103" i="8"/>
  <c r="F101" i="8"/>
  <c r="S98" i="8"/>
  <c r="B98" i="8"/>
  <c r="C98" i="8"/>
  <c r="E98" i="8"/>
  <c r="D98" i="8"/>
  <c r="BD98" i="8"/>
  <c r="AZ98" i="8" a="1"/>
  <c r="AZ98" i="8" s="1"/>
  <c r="Q117" i="6" s="1"/>
  <c r="BB98" i="8" a="1"/>
  <c r="BB98" i="8" s="1"/>
  <c r="N118" i="7" s="1"/>
  <c r="F85" i="8"/>
  <c r="AV85" i="8" a="1"/>
  <c r="AV85" i="8" s="1"/>
  <c r="S82" i="8"/>
  <c r="C82" i="8"/>
  <c r="D82" i="8"/>
  <c r="E82" i="8"/>
  <c r="B82" i="8"/>
  <c r="AZ82" i="8" a="1"/>
  <c r="AZ82" i="8" s="1"/>
  <c r="Q101" i="6" s="1"/>
  <c r="BB82" i="8" a="1"/>
  <c r="BB82" i="8" s="1"/>
  <c r="N102" i="7" s="1"/>
  <c r="BD82" i="8"/>
  <c r="BJ71" i="8"/>
  <c r="BG71" i="8"/>
  <c r="S91" i="7" s="1"/>
  <c r="F69" i="8"/>
  <c r="AV69" i="8" a="1"/>
  <c r="AV69" i="8" s="1"/>
  <c r="S66" i="8"/>
  <c r="C66" i="8"/>
  <c r="D66" i="8"/>
  <c r="E66" i="8"/>
  <c r="B66" i="8"/>
  <c r="AZ66" i="8" a="1"/>
  <c r="AZ66" i="8" s="1"/>
  <c r="Q85" i="6" s="1"/>
  <c r="BD66" i="8"/>
  <c r="BG55" i="8"/>
  <c r="S75" i="7" s="1"/>
  <c r="BJ55" i="8"/>
  <c r="F53" i="8"/>
  <c r="C50" i="8"/>
  <c r="D50" i="8"/>
  <c r="E50" i="8"/>
  <c r="B50" i="8"/>
  <c r="AZ50" i="8" a="1"/>
  <c r="AZ50" i="8" s="1"/>
  <c r="Q69" i="6" s="1"/>
  <c r="BD50" i="8"/>
  <c r="BB50" i="8" a="1"/>
  <c r="BB50" i="8" s="1"/>
  <c r="N70" i="7" s="1"/>
  <c r="BL39" i="8"/>
  <c r="BG39" i="8"/>
  <c r="S59" i="7" s="1"/>
  <c r="BJ39" i="8"/>
  <c r="F37" i="8"/>
  <c r="AV37" i="8" a="1"/>
  <c r="AV37" i="8" s="1"/>
  <c r="S34" i="8"/>
  <c r="C34" i="8"/>
  <c r="D34" i="8"/>
  <c r="E34" i="8"/>
  <c r="B34" i="8"/>
  <c r="BD34" i="8"/>
  <c r="AZ34" i="8" a="1"/>
  <c r="AZ34" i="8" s="1"/>
  <c r="Q53" i="6" s="1"/>
  <c r="BB34" i="8" a="1"/>
  <c r="BB34" i="8" s="1"/>
  <c r="N54" i="7" s="1"/>
  <c r="BJ23" i="8"/>
  <c r="BG23" i="8"/>
  <c r="S43" i="7" s="1"/>
  <c r="F21" i="8"/>
  <c r="S18" i="8"/>
  <c r="C18" i="8"/>
  <c r="D18" i="8"/>
  <c r="E18" i="8"/>
  <c r="B18" i="8"/>
  <c r="BG12" i="8"/>
  <c r="S32" i="7" s="1"/>
  <c r="F10" i="8"/>
  <c r="S7" i="8"/>
  <c r="D7" i="8"/>
  <c r="E7" i="8"/>
  <c r="B7" i="8"/>
  <c r="C7" i="8"/>
  <c r="AP276" i="8" a="1"/>
  <c r="AP276" i="8" s="1"/>
  <c r="AQ276" i="8" s="1"/>
  <c r="AP102" i="8" a="1"/>
  <c r="AP102" i="8" s="1"/>
  <c r="AQ102" i="8" s="1"/>
  <c r="AV282" i="8" a="1"/>
  <c r="AV282" i="8" s="1"/>
  <c r="AV21" i="8" a="1"/>
  <c r="AV21" i="8" s="1"/>
  <c r="BJ74" i="8"/>
  <c r="AE297" i="8"/>
  <c r="AP297" i="8" a="1"/>
  <c r="AP297" i="8" s="1"/>
  <c r="AQ297" i="8" s="1"/>
  <c r="BG282" i="8"/>
  <c r="S302" i="7" s="1"/>
  <c r="BJ282" i="8"/>
  <c r="F280" i="8"/>
  <c r="AV280" i="8" a="1"/>
  <c r="AV280" i="8" s="1"/>
  <c r="B277" i="8"/>
  <c r="D277" i="8"/>
  <c r="E277" i="8"/>
  <c r="C277" i="8"/>
  <c r="AZ277" i="8" a="1"/>
  <c r="AZ277" i="8" s="1"/>
  <c r="Q296" i="6" s="1"/>
  <c r="BD277" i="8"/>
  <c r="BJ271" i="8"/>
  <c r="F269" i="8"/>
  <c r="AV269" i="8" a="1"/>
  <c r="AV269" i="8" s="1"/>
  <c r="S260" i="8"/>
  <c r="E260" i="8"/>
  <c r="B260" i="8"/>
  <c r="C260" i="8"/>
  <c r="D260" i="8"/>
  <c r="AZ260" i="8" a="1"/>
  <c r="AZ260" i="8" s="1"/>
  <c r="Q279" i="6" s="1"/>
  <c r="BB260" i="8" a="1"/>
  <c r="BB260" i="8" s="1"/>
  <c r="N280" i="7" s="1"/>
  <c r="BD260" i="8"/>
  <c r="AF253" i="8"/>
  <c r="X271" i="5" s="1"/>
  <c r="AP253" i="8" a="1"/>
  <c r="AP253" i="8" s="1"/>
  <c r="AQ253" i="8" s="1"/>
  <c r="S249" i="8"/>
  <c r="C249" i="8"/>
  <c r="E249" i="8"/>
  <c r="BB249" i="8" a="1"/>
  <c r="BB249" i="8" s="1"/>
  <c r="N269" i="7" s="1"/>
  <c r="B249" i="8"/>
  <c r="D249" i="8"/>
  <c r="BD249" i="8"/>
  <c r="AZ249" i="8" a="1"/>
  <c r="AZ249" i="8" s="1"/>
  <c r="Q268" i="6" s="1"/>
  <c r="AD226" i="8"/>
  <c r="U244" i="5" s="1"/>
  <c r="AP226" i="8" a="1"/>
  <c r="AP226" i="8" s="1"/>
  <c r="AQ226" i="8" s="1"/>
  <c r="AE162" i="8"/>
  <c r="AP162" i="8" a="1"/>
  <c r="AP162" i="8" s="1"/>
  <c r="AQ162" i="8" s="1"/>
  <c r="F129" i="8"/>
  <c r="AV129" i="8" a="1"/>
  <c r="AV129" i="8" s="1"/>
  <c r="S126" i="8"/>
  <c r="E126" i="8"/>
  <c r="C126" i="8"/>
  <c r="D126" i="8"/>
  <c r="BB126" i="8" a="1"/>
  <c r="BB126" i="8" s="1"/>
  <c r="N146" i="7" s="1"/>
  <c r="BD126" i="8"/>
  <c r="B126" i="8"/>
  <c r="AZ126" i="8" a="1"/>
  <c r="AZ126" i="8" s="1"/>
  <c r="Q145" i="6" s="1"/>
  <c r="F113" i="8"/>
  <c r="AV113" i="8" a="1"/>
  <c r="AV113" i="8" s="1"/>
  <c r="S110" i="8"/>
  <c r="E110" i="8"/>
  <c r="C110" i="8"/>
  <c r="D110" i="8"/>
  <c r="B110" i="8"/>
  <c r="BB110" i="8" a="1"/>
  <c r="BB110" i="8" s="1"/>
  <c r="N130" i="7" s="1"/>
  <c r="AZ110" i="8" a="1"/>
  <c r="AZ110" i="8" s="1"/>
  <c r="Q129" i="6" s="1"/>
  <c r="BL99" i="8"/>
  <c r="BG99" i="8"/>
  <c r="S119" i="7" s="1"/>
  <c r="BJ99" i="8"/>
  <c r="F97" i="8"/>
  <c r="S94" i="8"/>
  <c r="E94" i="8"/>
  <c r="C94" i="8"/>
  <c r="D94" i="8"/>
  <c r="B94" i="8"/>
  <c r="BB94" i="8" a="1"/>
  <c r="BB94" i="8" s="1"/>
  <c r="N114" i="7" s="1"/>
  <c r="BD94" i="8"/>
  <c r="S78" i="8"/>
  <c r="D78" i="8"/>
  <c r="E78" i="8"/>
  <c r="C78" i="8"/>
  <c r="B78" i="8"/>
  <c r="BD78" i="8"/>
  <c r="AZ78" i="8" a="1"/>
  <c r="AZ78" i="8" s="1"/>
  <c r="Q97" i="6" s="1"/>
  <c r="BB78" i="8" a="1"/>
  <c r="BB78" i="8" s="1"/>
  <c r="N98" i="7" s="1"/>
  <c r="BM67" i="8"/>
  <c r="BG67" i="8"/>
  <c r="S87" i="7" s="1"/>
  <c r="BJ67" i="8"/>
  <c r="F65" i="8"/>
  <c r="AV65" i="8" a="1"/>
  <c r="AV65" i="8" s="1"/>
  <c r="S62" i="8"/>
  <c r="D62" i="8"/>
  <c r="E62" i="8"/>
  <c r="B62" i="8"/>
  <c r="C62" i="8"/>
  <c r="BB62" i="8" a="1"/>
  <c r="BB62" i="8" s="1"/>
  <c r="N82" i="7" s="1"/>
  <c r="AZ62" i="8" a="1"/>
  <c r="AZ62" i="8" s="1"/>
  <c r="Q81" i="6" s="1"/>
  <c r="BD62" i="8"/>
  <c r="BG51" i="8"/>
  <c r="S71" i="7" s="1"/>
  <c r="BJ51" i="8"/>
  <c r="F49" i="8"/>
  <c r="D46" i="8"/>
  <c r="E46" i="8"/>
  <c r="C46" i="8"/>
  <c r="B46" i="8"/>
  <c r="BB46" i="8" a="1"/>
  <c r="BB46" i="8" s="1"/>
  <c r="N66" i="7" s="1"/>
  <c r="BD46" i="8"/>
  <c r="AZ46" i="8" a="1"/>
  <c r="AZ46" i="8" s="1"/>
  <c r="Q65" i="6" s="1"/>
  <c r="F291" i="8"/>
  <c r="AV291" i="8" a="1"/>
  <c r="AV291" i="8" s="1"/>
  <c r="S288" i="8"/>
  <c r="B288" i="8"/>
  <c r="C288" i="8"/>
  <c r="D288" i="8"/>
  <c r="E288" i="8"/>
  <c r="BD288" i="8"/>
  <c r="BB288" i="8" a="1"/>
  <c r="BB288" i="8" s="1"/>
  <c r="N308" i="7" s="1"/>
  <c r="AZ288" i="8" a="1"/>
  <c r="AZ288" i="8" s="1"/>
  <c r="Q307" i="6" s="1"/>
  <c r="BG277" i="8"/>
  <c r="S297" i="7" s="1"/>
  <c r="BJ277" i="8"/>
  <c r="F275" i="8"/>
  <c r="AV275" i="8" a="1"/>
  <c r="AV275" i="8" s="1"/>
  <c r="BG260" i="8"/>
  <c r="S280" i="7" s="1"/>
  <c r="BJ260" i="8"/>
  <c r="AE259" i="8"/>
  <c r="AP259" i="8" a="1"/>
  <c r="AP259" i="8" s="1"/>
  <c r="AQ259" i="8" s="1"/>
  <c r="F258" i="8"/>
  <c r="BM249" i="8"/>
  <c r="BG249" i="8"/>
  <c r="S269" i="7" s="1"/>
  <c r="BJ249" i="8"/>
  <c r="F247" i="8"/>
  <c r="AV247" i="8" a="1"/>
  <c r="AV247" i="8" s="1"/>
  <c r="E244" i="8"/>
  <c r="B244" i="8"/>
  <c r="D244" i="8"/>
  <c r="AZ244" i="8" a="1"/>
  <c r="AZ244" i="8" s="1"/>
  <c r="Q263" i="6" s="1"/>
  <c r="C244" i="8"/>
  <c r="BB244" i="8" a="1"/>
  <c r="BB244" i="8" s="1"/>
  <c r="N264" i="7" s="1"/>
  <c r="BD244" i="8"/>
  <c r="BG233" i="8"/>
  <c r="S253" i="7" s="1"/>
  <c r="BJ233" i="8"/>
  <c r="F231" i="8"/>
  <c r="AV231" i="8" a="1"/>
  <c r="AV231" i="8" s="1"/>
  <c r="BJ222" i="8"/>
  <c r="BG222" i="8"/>
  <c r="S242" i="7" s="1"/>
  <c r="F220" i="8"/>
  <c r="AV220" i="8" a="1"/>
  <c r="AV220" i="8" s="1"/>
  <c r="S217" i="8"/>
  <c r="C217" i="8"/>
  <c r="E217" i="8"/>
  <c r="BB217" i="8" a="1"/>
  <c r="BB217" i="8" s="1"/>
  <c r="N237" i="7" s="1"/>
  <c r="B217" i="8"/>
  <c r="D217" i="8"/>
  <c r="AZ217" i="8" a="1"/>
  <c r="AZ217" i="8" s="1"/>
  <c r="Q236" i="6" s="1"/>
  <c r="BD217" i="8"/>
  <c r="BJ206" i="8"/>
  <c r="BG206" i="8"/>
  <c r="S226" i="7" s="1"/>
  <c r="AF205" i="8"/>
  <c r="X223" i="5" s="1"/>
  <c r="AP205" i="8" a="1"/>
  <c r="AP205" i="8" s="1"/>
  <c r="AQ205" i="8" s="1"/>
  <c r="F204" i="8"/>
  <c r="AV204" i="8" a="1"/>
  <c r="AV204" i="8" s="1"/>
  <c r="D201" i="8"/>
  <c r="B201" i="8"/>
  <c r="E201" i="8"/>
  <c r="C201" i="8"/>
  <c r="BB201" i="8" a="1"/>
  <c r="BB201" i="8" s="1"/>
  <c r="N221" i="7" s="1"/>
  <c r="AZ201" i="8" a="1"/>
  <c r="AZ201" i="8" s="1"/>
  <c r="Q220" i="6" s="1"/>
  <c r="BD201" i="8"/>
  <c r="BJ190" i="8"/>
  <c r="BG190" i="8"/>
  <c r="S210" i="7" s="1"/>
  <c r="AD189" i="8"/>
  <c r="U207" i="5" s="1"/>
  <c r="AP189" i="8" a="1"/>
  <c r="AP189" i="8" s="1"/>
  <c r="AQ189" i="8" s="1"/>
  <c r="AV188" i="8" a="1"/>
  <c r="AV188" i="8" s="1"/>
  <c r="F188" i="8"/>
  <c r="D185" i="8"/>
  <c r="BB185" i="8" a="1"/>
  <c r="BB185" i="8" s="1"/>
  <c r="N205" i="7" s="1"/>
  <c r="B185" i="8"/>
  <c r="C185" i="8"/>
  <c r="E185" i="8"/>
  <c r="BD185" i="8"/>
  <c r="AZ185" i="8" a="1"/>
  <c r="AZ185" i="8" s="1"/>
  <c r="Q204" i="6" s="1"/>
  <c r="BJ174" i="8"/>
  <c r="BG174" i="8"/>
  <c r="S194" i="7" s="1"/>
  <c r="F172" i="8"/>
  <c r="AV172" i="8" a="1"/>
  <c r="AV172" i="8" s="1"/>
  <c r="D169" i="8"/>
  <c r="B169" i="8"/>
  <c r="C169" i="8"/>
  <c r="BB169" i="8" a="1"/>
  <c r="BB169" i="8" s="1"/>
  <c r="N189" i="7" s="1"/>
  <c r="BD169" i="8"/>
  <c r="AZ169" i="8" a="1"/>
  <c r="AZ169" i="8" s="1"/>
  <c r="Q188" i="6" s="1"/>
  <c r="E169" i="8"/>
  <c r="BJ158" i="8"/>
  <c r="BG158" i="8"/>
  <c r="S178" i="7" s="1"/>
  <c r="AE157" i="8"/>
  <c r="AP157" i="8" a="1"/>
  <c r="AP157" i="8" s="1"/>
  <c r="AQ157" i="8" s="1"/>
  <c r="F156" i="8"/>
  <c r="AV156" i="8" a="1"/>
  <c r="AV156" i="8" s="1"/>
  <c r="S153" i="8"/>
  <c r="D153" i="8"/>
  <c r="BB153" i="8" a="1"/>
  <c r="BB153" i="8" s="1"/>
  <c r="N173" i="7" s="1"/>
  <c r="C153" i="8"/>
  <c r="E153" i="8"/>
  <c r="AZ153" i="8" a="1"/>
  <c r="AZ153" i="8" s="1"/>
  <c r="Q172" i="6" s="1"/>
  <c r="B153" i="8"/>
  <c r="BD153" i="8"/>
  <c r="BJ142" i="8"/>
  <c r="BG142" i="8"/>
  <c r="S162" i="7" s="1"/>
  <c r="F140" i="8"/>
  <c r="AV140" i="8" a="1"/>
  <c r="AV140" i="8" s="1"/>
  <c r="D137" i="8"/>
  <c r="BB137" i="8" a="1"/>
  <c r="BB137" i="8" s="1"/>
  <c r="N157" i="7" s="1"/>
  <c r="B137" i="8"/>
  <c r="C137" i="8"/>
  <c r="E137" i="8"/>
  <c r="AZ137" i="8" a="1"/>
  <c r="AZ137" i="8" s="1"/>
  <c r="Q156" i="6" s="1"/>
  <c r="BD137" i="8"/>
  <c r="BJ126" i="8"/>
  <c r="BG126" i="8"/>
  <c r="S146" i="7" s="1"/>
  <c r="AF125" i="8"/>
  <c r="X143" i="5" s="1"/>
  <c r="AP125" i="8" a="1"/>
  <c r="AP125" i="8" s="1"/>
  <c r="AQ125" i="8" s="1"/>
  <c r="F124" i="8"/>
  <c r="AV124" i="8" a="1"/>
  <c r="AV124" i="8" s="1"/>
  <c r="S121" i="8"/>
  <c r="D121" i="8"/>
  <c r="C121" i="8"/>
  <c r="E121" i="8"/>
  <c r="BB121" i="8" a="1"/>
  <c r="BB121" i="8" s="1"/>
  <c r="N141" i="7" s="1"/>
  <c r="B121" i="8"/>
  <c r="BD121" i="8"/>
  <c r="AZ121" i="8" a="1"/>
  <c r="AZ121" i="8" s="1"/>
  <c r="Q140" i="6" s="1"/>
  <c r="BM110" i="8"/>
  <c r="BJ110" i="8"/>
  <c r="BG110" i="8"/>
  <c r="S130" i="7" s="1"/>
  <c r="F108" i="8"/>
  <c r="AV108" i="8" a="1"/>
  <c r="AV108" i="8" s="1"/>
  <c r="S105" i="8"/>
  <c r="D105" i="8"/>
  <c r="B105" i="8"/>
  <c r="E105" i="8"/>
  <c r="BB105" i="8" a="1"/>
  <c r="BB105" i="8" s="1"/>
  <c r="N125" i="7" s="1"/>
  <c r="C105" i="8"/>
  <c r="BD105" i="8"/>
  <c r="AZ105" i="8" a="1"/>
  <c r="AZ105" i="8" s="1"/>
  <c r="Q124" i="6" s="1"/>
  <c r="BJ94" i="8"/>
  <c r="BG94" i="8"/>
  <c r="S114" i="7" s="1"/>
  <c r="F92" i="8"/>
  <c r="AV92" i="8" a="1"/>
  <c r="AV92" i="8" s="1"/>
  <c r="S89" i="8"/>
  <c r="B89" i="8"/>
  <c r="C89" i="8"/>
  <c r="E89" i="8"/>
  <c r="D89" i="8"/>
  <c r="BB89" i="8" a="1"/>
  <c r="BB89" i="8" s="1"/>
  <c r="N109" i="7" s="1"/>
  <c r="AZ89" i="8" a="1"/>
  <c r="AZ89" i="8" s="1"/>
  <c r="Q108" i="6" s="1"/>
  <c r="BL78" i="8"/>
  <c r="BJ78" i="8"/>
  <c r="BG78" i="8"/>
  <c r="S98" i="7" s="1"/>
  <c r="F76" i="8"/>
  <c r="AV76" i="8" a="1"/>
  <c r="AV76" i="8" s="1"/>
  <c r="S73" i="8"/>
  <c r="B73" i="8"/>
  <c r="C73" i="8"/>
  <c r="D73" i="8"/>
  <c r="BB73" i="8" a="1"/>
  <c r="BB73" i="8" s="1"/>
  <c r="N93" i="7" s="1"/>
  <c r="E73" i="8"/>
  <c r="AZ73" i="8" a="1"/>
  <c r="AZ73" i="8" s="1"/>
  <c r="Q92" i="6" s="1"/>
  <c r="BD73" i="8"/>
  <c r="BJ62" i="8"/>
  <c r="BG62" i="8"/>
  <c r="S82" i="7" s="1"/>
  <c r="F60" i="8"/>
  <c r="AV60" i="8" a="1"/>
  <c r="AV60" i="8" s="1"/>
  <c r="S57" i="8"/>
  <c r="B57" i="8"/>
  <c r="C57" i="8"/>
  <c r="D57" i="8"/>
  <c r="E57" i="8"/>
  <c r="BB57" i="8" a="1"/>
  <c r="BB57" i="8" s="1"/>
  <c r="N77" i="7" s="1"/>
  <c r="BD57" i="8"/>
  <c r="AZ57" i="8" a="1"/>
  <c r="AZ57" i="8" s="1"/>
  <c r="Q76" i="6" s="1"/>
  <c r="BJ46" i="8"/>
  <c r="BG46" i="8"/>
  <c r="S66" i="7" s="1"/>
  <c r="AF45" i="8"/>
  <c r="X63" i="5" s="1"/>
  <c r="AP45" i="8" a="1"/>
  <c r="AP45" i="8" s="1"/>
  <c r="AQ45" i="8" s="1"/>
  <c r="F44" i="8"/>
  <c r="AV44" i="8" a="1"/>
  <c r="AV44" i="8" s="1"/>
  <c r="S41" i="8"/>
  <c r="B41" i="8"/>
  <c r="C41" i="8"/>
  <c r="D41" i="8"/>
  <c r="E41" i="8"/>
  <c r="BB41" i="8" a="1"/>
  <c r="BB41" i="8" s="1"/>
  <c r="N61" i="7" s="1"/>
  <c r="BD41" i="8"/>
  <c r="AZ41" i="8" a="1"/>
  <c r="AZ41" i="8" s="1"/>
  <c r="Q60" i="6" s="1"/>
  <c r="BJ30" i="8"/>
  <c r="BG30" i="8"/>
  <c r="S50" i="7" s="1"/>
  <c r="F28" i="8"/>
  <c r="AV28" i="8" a="1"/>
  <c r="AV28" i="8" s="1"/>
  <c r="S25" i="8"/>
  <c r="B25" i="8"/>
  <c r="C25" i="8"/>
  <c r="D25" i="8"/>
  <c r="E25" i="8"/>
  <c r="BB25" i="8" a="1"/>
  <c r="BB25" i="8" s="1"/>
  <c r="N45" i="7" s="1"/>
  <c r="AZ25" i="8" a="1"/>
  <c r="AZ25" i="8" s="1"/>
  <c r="Q44" i="6" s="1"/>
  <c r="BD25" i="8"/>
  <c r="BG14" i="8"/>
  <c r="S34" i="7" s="1"/>
  <c r="AP133" i="8" a="1"/>
  <c r="AP133" i="8" s="1"/>
  <c r="AQ133" i="8" s="1"/>
  <c r="AV138" i="8" a="1"/>
  <c r="AV138" i="8" s="1"/>
  <c r="AV74" i="8" a="1"/>
  <c r="AV74" i="8" s="1"/>
  <c r="BG301" i="8"/>
  <c r="B248" i="8"/>
  <c r="BG297" i="8"/>
  <c r="BJ297" i="8"/>
  <c r="AV262" i="8" a="1"/>
  <c r="AV262" i="8" s="1"/>
  <c r="F262" i="8"/>
  <c r="AD252" i="8"/>
  <c r="U270" i="5" s="1"/>
  <c r="AP252" i="8" a="1"/>
  <c r="AP252" i="8" s="1"/>
  <c r="AQ252" i="8" s="1"/>
  <c r="AE236" i="8"/>
  <c r="AP236" i="8" a="1"/>
  <c r="AP236" i="8" s="1"/>
  <c r="AQ236" i="8" s="1"/>
  <c r="F208" i="8"/>
  <c r="F192" i="8"/>
  <c r="BG178" i="8"/>
  <c r="S198" i="7" s="1"/>
  <c r="BJ178" i="8"/>
  <c r="S157" i="8"/>
  <c r="B157" i="8"/>
  <c r="C157" i="8"/>
  <c r="D157" i="8"/>
  <c r="E157" i="8"/>
  <c r="BB157" i="8" a="1"/>
  <c r="BB157" i="8" s="1"/>
  <c r="N177" i="7" s="1"/>
  <c r="BD157" i="8"/>
  <c r="AZ157" i="8" a="1"/>
  <c r="AZ157" i="8" s="1"/>
  <c r="Q176" i="6" s="1"/>
  <c r="BG146" i="8"/>
  <c r="S166" i="7" s="1"/>
  <c r="BJ146" i="8"/>
  <c r="S141" i="8"/>
  <c r="B141" i="8"/>
  <c r="D141" i="8"/>
  <c r="E141" i="8"/>
  <c r="BD141" i="8"/>
  <c r="C141" i="8"/>
  <c r="AZ141" i="8" a="1"/>
  <c r="AZ141" i="8" s="1"/>
  <c r="Q160" i="6" s="1"/>
  <c r="BB141" i="8" a="1"/>
  <c r="BB141" i="8" s="1"/>
  <c r="N161" i="7" s="1"/>
  <c r="F112" i="8"/>
  <c r="AV112" i="8" a="1"/>
  <c r="AV112" i="8" s="1"/>
  <c r="F96" i="8"/>
  <c r="S77" i="8"/>
  <c r="C77" i="8"/>
  <c r="B77" i="8"/>
  <c r="E77" i="8"/>
  <c r="D77" i="8"/>
  <c r="BD77" i="8"/>
  <c r="BB77" i="8" a="1"/>
  <c r="BB77" i="8" s="1"/>
  <c r="N97" i="7" s="1"/>
  <c r="AZ77" i="8" a="1"/>
  <c r="AZ77" i="8" s="1"/>
  <c r="Q96" i="6" s="1"/>
  <c r="F48" i="8"/>
  <c r="BJ34" i="8"/>
  <c r="BG34" i="8"/>
  <c r="S54" i="7" s="1"/>
  <c r="S29" i="8"/>
  <c r="C29" i="8"/>
  <c r="E29" i="8"/>
  <c r="D29" i="8"/>
  <c r="B29" i="8"/>
  <c r="BD29" i="8"/>
  <c r="BB29" i="8" a="1"/>
  <c r="BB29" i="8" s="1"/>
  <c r="N49" i="7" s="1"/>
  <c r="AZ29" i="8" a="1"/>
  <c r="AZ29" i="8" s="1"/>
  <c r="Q48" i="6" s="1"/>
  <c r="B287" i="8"/>
  <c r="C287" i="8"/>
  <c r="E287" i="8"/>
  <c r="D287" i="8"/>
  <c r="BB287" i="8" a="1"/>
  <c r="BB287" i="8" s="1"/>
  <c r="N307" i="7" s="1"/>
  <c r="BD287" i="8"/>
  <c r="AZ287" i="8" a="1"/>
  <c r="AZ287" i="8" s="1"/>
  <c r="Q306" i="6" s="1"/>
  <c r="C243" i="8"/>
  <c r="D243" i="8"/>
  <c r="B243" i="8"/>
  <c r="E243" i="8"/>
  <c r="BD243" i="8"/>
  <c r="AZ243" i="8" a="1"/>
  <c r="AZ243" i="8" s="1"/>
  <c r="Q262" i="6" s="1"/>
  <c r="BB243" i="8" a="1"/>
  <c r="BB243" i="8" s="1"/>
  <c r="N263" i="7" s="1"/>
  <c r="AE172" i="8"/>
  <c r="AP172" i="8" a="1"/>
  <c r="AP172" i="8" s="1"/>
  <c r="AQ172" i="8" s="1"/>
  <c r="F155" i="8"/>
  <c r="AV155" i="8" a="1"/>
  <c r="AV155" i="8" s="1"/>
  <c r="F139" i="8"/>
  <c r="AV139" i="8" a="1"/>
  <c r="AV139" i="8" s="1"/>
  <c r="AF108" i="8"/>
  <c r="X126" i="5" s="1"/>
  <c r="AP108" i="8" a="1"/>
  <c r="AP108" i="8" s="1"/>
  <c r="AQ108" i="8" s="1"/>
  <c r="S104" i="8"/>
  <c r="C104" i="8"/>
  <c r="D104" i="8"/>
  <c r="E104" i="8"/>
  <c r="B104" i="8"/>
  <c r="BB104" i="8" a="1"/>
  <c r="BB104" i="8" s="1"/>
  <c r="N124" i="7" s="1"/>
  <c r="AZ104" i="8" a="1"/>
  <c r="AZ104" i="8" s="1"/>
  <c r="Q123" i="6" s="1"/>
  <c r="BJ93" i="8"/>
  <c r="BG93" i="8"/>
  <c r="S113" i="7" s="1"/>
  <c r="S72" i="8"/>
  <c r="E72" i="8"/>
  <c r="B72" i="8"/>
  <c r="C72" i="8"/>
  <c r="D72" i="8"/>
  <c r="BB72" i="8" a="1"/>
  <c r="BB72" i="8" s="1"/>
  <c r="N92" i="7" s="1"/>
  <c r="BD72" i="8"/>
  <c r="AZ72" i="8" a="1"/>
  <c r="AZ72" i="8" s="1"/>
  <c r="Q91" i="6" s="1"/>
  <c r="BJ61" i="8"/>
  <c r="BG61" i="8"/>
  <c r="S81" i="7" s="1"/>
  <c r="S56" i="8"/>
  <c r="E56" i="8"/>
  <c r="B56" i="8"/>
  <c r="C56" i="8"/>
  <c r="D56" i="8"/>
  <c r="BD56" i="8"/>
  <c r="AZ56" i="8" a="1"/>
  <c r="AZ56" i="8" s="1"/>
  <c r="Q75" i="6" s="1"/>
  <c r="F43" i="8"/>
  <c r="AV43" i="8" a="1"/>
  <c r="AV43" i="8" s="1"/>
  <c r="C13" i="8"/>
  <c r="D13" i="8"/>
  <c r="E13" i="8"/>
  <c r="B13" i="8"/>
  <c r="S282" i="8"/>
  <c r="B282" i="8"/>
  <c r="BB282" i="8" a="1"/>
  <c r="BB282" i="8" s="1"/>
  <c r="N302" i="7" s="1"/>
  <c r="D282" i="8"/>
  <c r="E282" i="8"/>
  <c r="C282" i="8"/>
  <c r="AZ282" i="8" a="1"/>
  <c r="AZ282" i="8" s="1"/>
  <c r="Q301" i="6" s="1"/>
  <c r="BJ216" i="8"/>
  <c r="BG216" i="8"/>
  <c r="S236" i="7" s="1"/>
  <c r="B147" i="8"/>
  <c r="D147" i="8"/>
  <c r="C147" i="8"/>
  <c r="E147" i="8"/>
  <c r="BD147" i="8"/>
  <c r="BB147" i="8" a="1"/>
  <c r="BB147" i="8" s="1"/>
  <c r="N167" i="7" s="1"/>
  <c r="AZ147" i="8" a="1"/>
  <c r="AZ147" i="8" s="1"/>
  <c r="Q166" i="6" s="1"/>
  <c r="F102" i="8"/>
  <c r="AV102" i="8" a="1"/>
  <c r="AV102" i="8" s="1"/>
  <c r="F38" i="8"/>
  <c r="AV38" i="8" a="1"/>
  <c r="AV38" i="8" s="1"/>
  <c r="AV208" i="8" a="1"/>
  <c r="AV208" i="8" s="1"/>
  <c r="BJ298" i="8"/>
  <c r="BG298" i="8"/>
  <c r="F296" i="8"/>
  <c r="AV296" i="8" a="1"/>
  <c r="AV296" i="8" s="1"/>
  <c r="AW296" i="8" s="1"/>
  <c r="AU296" i="8"/>
  <c r="B293" i="8"/>
  <c r="D293" i="8"/>
  <c r="E293" i="8"/>
  <c r="C293" i="8"/>
  <c r="BB293" i="8" a="1"/>
  <c r="BB293" i="8" s="1"/>
  <c r="N313" i="7" s="1"/>
  <c r="BD293" i="8"/>
  <c r="AZ293" i="8" a="1"/>
  <c r="AZ293" i="8" s="1"/>
  <c r="Q312" i="6" s="1"/>
  <c r="AF281" i="8"/>
  <c r="X299" i="5" s="1"/>
  <c r="AP281" i="8" a="1"/>
  <c r="AP281" i="8" s="1"/>
  <c r="AQ281" i="8" s="1"/>
  <c r="BG265" i="8"/>
  <c r="S285" i="7" s="1"/>
  <c r="BJ265" i="8"/>
  <c r="F263" i="8"/>
  <c r="AV263" i="8" a="1"/>
  <c r="AV263" i="8" s="1"/>
  <c r="BJ254" i="8"/>
  <c r="BG254" i="8"/>
  <c r="S274" i="7" s="1"/>
  <c r="F252" i="8"/>
  <c r="AV252" i="8" a="1"/>
  <c r="AV252" i="8" s="1"/>
  <c r="BJ238" i="8"/>
  <c r="BG238" i="8"/>
  <c r="S258" i="7" s="1"/>
  <c r="F236" i="8"/>
  <c r="AV236" i="8" a="1"/>
  <c r="AV236" i="8" s="1"/>
  <c r="C233" i="8"/>
  <c r="E233" i="8"/>
  <c r="BB233" i="8" a="1"/>
  <c r="BB233" i="8" s="1"/>
  <c r="N253" i="7" s="1"/>
  <c r="B233" i="8"/>
  <c r="BD233" i="8"/>
  <c r="D233" i="8"/>
  <c r="AZ233" i="8" a="1"/>
  <c r="AZ233" i="8" s="1"/>
  <c r="Q252" i="6" s="1"/>
  <c r="BL227" i="8"/>
  <c r="BG227" i="8"/>
  <c r="S247" i="7" s="1"/>
  <c r="BJ227" i="8"/>
  <c r="F225" i="8"/>
  <c r="AV225" i="8" a="1"/>
  <c r="AV225" i="8" s="1"/>
  <c r="S222" i="8"/>
  <c r="E222" i="8"/>
  <c r="C222" i="8"/>
  <c r="D222" i="8"/>
  <c r="B222" i="8"/>
  <c r="BB222" i="8" a="1"/>
  <c r="BB222" i="8" s="1"/>
  <c r="N242" i="7" s="1"/>
  <c r="BD222" i="8"/>
  <c r="AZ222" i="8" a="1"/>
  <c r="AZ222" i="8" s="1"/>
  <c r="Q241" i="6" s="1"/>
  <c r="BG211" i="8"/>
  <c r="S231" i="7" s="1"/>
  <c r="BJ211" i="8"/>
  <c r="F209" i="8"/>
  <c r="AV209" i="8" a="1"/>
  <c r="AV209" i="8" s="1"/>
  <c r="E206" i="8"/>
  <c r="B206" i="8"/>
  <c r="C206" i="8"/>
  <c r="BD206" i="8"/>
  <c r="AZ206" i="8" a="1"/>
  <c r="AZ206" i="8" s="1"/>
  <c r="Q225" i="6" s="1"/>
  <c r="BB206" i="8" a="1"/>
  <c r="BB206" i="8" s="1"/>
  <c r="N226" i="7" s="1"/>
  <c r="BG195" i="8"/>
  <c r="S215" i="7" s="1"/>
  <c r="BJ195" i="8"/>
  <c r="F193" i="8"/>
  <c r="E190" i="8"/>
  <c r="C190" i="8"/>
  <c r="D190" i="8"/>
  <c r="B190" i="8"/>
  <c r="BB190" i="8" a="1"/>
  <c r="BB190" i="8" s="1"/>
  <c r="N210" i="7" s="1"/>
  <c r="AZ190" i="8" a="1"/>
  <c r="AZ190" i="8" s="1"/>
  <c r="Q209" i="6" s="1"/>
  <c r="BL179" i="8"/>
  <c r="BG179" i="8"/>
  <c r="S199" i="7" s="1"/>
  <c r="BJ179" i="8"/>
  <c r="F177" i="8"/>
  <c r="AV177" i="8" a="1"/>
  <c r="AV177" i="8" s="1"/>
  <c r="E174" i="8"/>
  <c r="C174" i="8"/>
  <c r="B174" i="8"/>
  <c r="D174" i="8"/>
  <c r="BB174" i="8" a="1"/>
  <c r="BB174" i="8" s="1"/>
  <c r="N194" i="7" s="1"/>
  <c r="AZ174" i="8" a="1"/>
  <c r="AZ174" i="8" s="1"/>
  <c r="Q193" i="6" s="1"/>
  <c r="BD174" i="8"/>
  <c r="BG163" i="8"/>
  <c r="S183" i="7" s="1"/>
  <c r="BJ163" i="8"/>
  <c r="F161" i="8"/>
  <c r="E158" i="8"/>
  <c r="C158" i="8"/>
  <c r="D158" i="8"/>
  <c r="B158" i="8"/>
  <c r="AZ158" i="8" a="1"/>
  <c r="AZ158" i="8" s="1"/>
  <c r="Q177" i="6" s="1"/>
  <c r="BD158" i="8"/>
  <c r="BB158" i="8" a="1"/>
  <c r="BB158" i="8" s="1"/>
  <c r="N178" i="7" s="1"/>
  <c r="BG147" i="8"/>
  <c r="S167" i="7" s="1"/>
  <c r="BJ147" i="8"/>
  <c r="F145" i="8"/>
  <c r="S142" i="8"/>
  <c r="E142" i="8"/>
  <c r="C142" i="8"/>
  <c r="D142" i="8"/>
  <c r="BD142" i="8"/>
  <c r="B142" i="8"/>
  <c r="BB142" i="8" a="1"/>
  <c r="BB142" i="8" s="1"/>
  <c r="N162" i="7" s="1"/>
  <c r="BG131" i="8"/>
  <c r="S151" i="7" s="1"/>
  <c r="BJ131" i="8"/>
  <c r="BG115" i="8"/>
  <c r="S135" i="7" s="1"/>
  <c r="BJ115" i="8"/>
  <c r="BL83" i="8"/>
  <c r="BG83" i="8"/>
  <c r="S103" i="7" s="1"/>
  <c r="BJ83" i="8"/>
  <c r="F81" i="8"/>
  <c r="AV81" i="8" a="1"/>
  <c r="AV81" i="8" s="1"/>
  <c r="AZ142" i="8" a="1"/>
  <c r="AZ142" i="8" s="1"/>
  <c r="Q161" i="6" s="1"/>
  <c r="S299" i="8"/>
  <c r="D299" i="8"/>
  <c r="BD299" i="8"/>
  <c r="B299" i="8"/>
  <c r="AZ299" i="8" a="1"/>
  <c r="AZ299" i="8" s="1"/>
  <c r="BB299" i="8" a="1"/>
  <c r="BB299" i="8" s="1"/>
  <c r="C299" i="8"/>
  <c r="E299" i="8"/>
  <c r="BM288" i="8"/>
  <c r="BJ288" i="8"/>
  <c r="BG288" i="8"/>
  <c r="S308" i="7" s="1"/>
  <c r="AF287" i="8"/>
  <c r="X305" i="5" s="1"/>
  <c r="AP287" i="8" a="1"/>
  <c r="AP287" i="8" s="1"/>
  <c r="AQ287" i="8" s="1"/>
  <c r="F286" i="8"/>
  <c r="S283" i="8"/>
  <c r="D283" i="8"/>
  <c r="BD283" i="8"/>
  <c r="B283" i="8"/>
  <c r="E283" i="8"/>
  <c r="BB283" i="8" a="1"/>
  <c r="BB283" i="8" s="1"/>
  <c r="N303" i="7" s="1"/>
  <c r="C283" i="8"/>
  <c r="AZ283" i="8" a="1"/>
  <c r="AZ283" i="8" s="1"/>
  <c r="Q302" i="6" s="1"/>
  <c r="B272" i="8"/>
  <c r="C272" i="8"/>
  <c r="D272" i="8"/>
  <c r="E272" i="8"/>
  <c r="BB272" i="8" a="1"/>
  <c r="BB272" i="8" s="1"/>
  <c r="N292" i="7" s="1"/>
  <c r="BD272" i="8"/>
  <c r="AZ272" i="8" a="1"/>
  <c r="AZ272" i="8" s="1"/>
  <c r="Q291" i="6" s="1"/>
  <c r="S266" i="8"/>
  <c r="BB266" i="8" a="1"/>
  <c r="BB266" i="8" s="1"/>
  <c r="N286" i="7" s="1"/>
  <c r="B266" i="8"/>
  <c r="C266" i="8"/>
  <c r="D266" i="8"/>
  <c r="E266" i="8"/>
  <c r="AZ266" i="8" a="1"/>
  <c r="AZ266" i="8" s="1"/>
  <c r="Q285" i="6" s="1"/>
  <c r="BD266" i="8"/>
  <c r="S255" i="8"/>
  <c r="B255" i="8"/>
  <c r="C255" i="8"/>
  <c r="E255" i="8"/>
  <c r="D255" i="8"/>
  <c r="BB255" i="8" a="1"/>
  <c r="BB255" i="8" s="1"/>
  <c r="N275" i="7" s="1"/>
  <c r="BD255" i="8"/>
  <c r="AZ255" i="8" a="1"/>
  <c r="AZ255" i="8" s="1"/>
  <c r="Q274" i="6" s="1"/>
  <c r="BG244" i="8"/>
  <c r="S264" i="7" s="1"/>
  <c r="BJ244" i="8"/>
  <c r="F242" i="8"/>
  <c r="AV242" i="8" a="1"/>
  <c r="AV242" i="8" s="1"/>
  <c r="B239" i="8"/>
  <c r="C239" i="8"/>
  <c r="E239" i="8"/>
  <c r="BB239" i="8" a="1"/>
  <c r="BB239" i="8" s="1"/>
  <c r="N259" i="7" s="1"/>
  <c r="D239" i="8"/>
  <c r="BD239" i="8"/>
  <c r="AZ239" i="8" a="1"/>
  <c r="AZ239" i="8" s="1"/>
  <c r="Q258" i="6" s="1"/>
  <c r="S228" i="8"/>
  <c r="E228" i="8"/>
  <c r="C228" i="8"/>
  <c r="D228" i="8"/>
  <c r="AZ228" i="8" a="1"/>
  <c r="AZ228" i="8" s="1"/>
  <c r="Q247" i="6" s="1"/>
  <c r="B228" i="8"/>
  <c r="BD228" i="8"/>
  <c r="BB228" i="8" a="1"/>
  <c r="BB228" i="8" s="1"/>
  <c r="N248" i="7" s="1"/>
  <c r="BG217" i="8"/>
  <c r="S237" i="7" s="1"/>
  <c r="BJ217" i="8"/>
  <c r="F215" i="8"/>
  <c r="AV215" i="8" a="1"/>
  <c r="AV215" i="8" s="1"/>
  <c r="E212" i="8"/>
  <c r="B212" i="8"/>
  <c r="C212" i="8"/>
  <c r="D212" i="8"/>
  <c r="AZ212" i="8" a="1"/>
  <c r="AZ212" i="8" s="1"/>
  <c r="Q231" i="6" s="1"/>
  <c r="BB212" i="8" a="1"/>
  <c r="BB212" i="8" s="1"/>
  <c r="N232" i="7" s="1"/>
  <c r="BD212" i="8"/>
  <c r="BG201" i="8"/>
  <c r="S221" i="7" s="1"/>
  <c r="BJ201" i="8"/>
  <c r="F199" i="8"/>
  <c r="AV199" i="8" a="1"/>
  <c r="AV199" i="8" s="1"/>
  <c r="C196" i="8"/>
  <c r="E196" i="8"/>
  <c r="B196" i="8"/>
  <c r="D196" i="8"/>
  <c r="AZ196" i="8" a="1"/>
  <c r="AZ196" i="8" s="1"/>
  <c r="Q215" i="6" s="1"/>
  <c r="BB196" i="8" a="1"/>
  <c r="BB196" i="8" s="1"/>
  <c r="N216" i="7" s="1"/>
  <c r="BL185" i="8"/>
  <c r="BG185" i="8"/>
  <c r="S205" i="7" s="1"/>
  <c r="AV183" i="8" a="1"/>
  <c r="AV183" i="8" s="1"/>
  <c r="B180" i="8"/>
  <c r="AZ180" i="8" a="1"/>
  <c r="AZ180" i="8" s="1"/>
  <c r="Q199" i="6" s="1"/>
  <c r="C180" i="8"/>
  <c r="D180" i="8"/>
  <c r="BD180" i="8"/>
  <c r="BB180" i="8" a="1"/>
  <c r="BB180" i="8" s="1"/>
  <c r="N200" i="7" s="1"/>
  <c r="BG169" i="8"/>
  <c r="S189" i="7" s="1"/>
  <c r="BJ169" i="8"/>
  <c r="F167" i="8"/>
  <c r="AV167" i="8" a="1"/>
  <c r="AV167" i="8" s="1"/>
  <c r="C164" i="8"/>
  <c r="D164" i="8"/>
  <c r="B164" i="8"/>
  <c r="E164" i="8"/>
  <c r="AZ164" i="8" a="1"/>
  <c r="AZ164" i="8" s="1"/>
  <c r="Q183" i="6" s="1"/>
  <c r="BD164" i="8"/>
  <c r="BB164" i="8" a="1"/>
  <c r="BB164" i="8" s="1"/>
  <c r="N184" i="7" s="1"/>
  <c r="BG153" i="8"/>
  <c r="S173" i="7" s="1"/>
  <c r="BJ153" i="8"/>
  <c r="F151" i="8"/>
  <c r="AV151" i="8" a="1"/>
  <c r="AV151" i="8" s="1"/>
  <c r="B148" i="8"/>
  <c r="C148" i="8"/>
  <c r="D148" i="8"/>
  <c r="AZ148" i="8" a="1"/>
  <c r="AZ148" i="8" s="1"/>
  <c r="Q167" i="6" s="1"/>
  <c r="BB148" i="8" a="1"/>
  <c r="BB148" i="8" s="1"/>
  <c r="N168" i="7" s="1"/>
  <c r="E148" i="8"/>
  <c r="BD148" i="8"/>
  <c r="BG137" i="8"/>
  <c r="S157" i="7" s="1"/>
  <c r="BJ137" i="8"/>
  <c r="F135" i="8"/>
  <c r="AV135" i="8" a="1"/>
  <c r="AV135" i="8" s="1"/>
  <c r="E132" i="8"/>
  <c r="C132" i="8"/>
  <c r="D132" i="8"/>
  <c r="B132" i="8"/>
  <c r="AZ132" i="8" a="1"/>
  <c r="AZ132" i="8" s="1"/>
  <c r="Q151" i="6" s="1"/>
  <c r="BB132" i="8" a="1"/>
  <c r="BB132" i="8" s="1"/>
  <c r="N152" i="7" s="1"/>
  <c r="BD132" i="8"/>
  <c r="BG121" i="8"/>
  <c r="S141" i="7" s="1"/>
  <c r="BJ121" i="8"/>
  <c r="F119" i="8"/>
  <c r="AV119" i="8" a="1"/>
  <c r="AV119" i="8" s="1"/>
  <c r="E116" i="8"/>
  <c r="B116" i="8"/>
  <c r="D116" i="8"/>
  <c r="C116" i="8"/>
  <c r="AZ116" i="8" a="1"/>
  <c r="AZ116" i="8" s="1"/>
  <c r="Q135" i="6" s="1"/>
  <c r="BB116" i="8" a="1"/>
  <c r="BB116" i="8" s="1"/>
  <c r="N136" i="7" s="1"/>
  <c r="BD116" i="8"/>
  <c r="BG105" i="8"/>
  <c r="S125" i="7" s="1"/>
  <c r="BJ105" i="8"/>
  <c r="F103" i="8"/>
  <c r="AV103" i="8" a="1"/>
  <c r="AV103" i="8" s="1"/>
  <c r="S100" i="8"/>
  <c r="E100" i="8"/>
  <c r="B100" i="8"/>
  <c r="D100" i="8"/>
  <c r="C100" i="8"/>
  <c r="AZ100" i="8" a="1"/>
  <c r="AZ100" i="8" s="1"/>
  <c r="Q119" i="6" s="1"/>
  <c r="BB100" i="8" a="1"/>
  <c r="BB100" i="8" s="1"/>
  <c r="N120" i="7" s="1"/>
  <c r="BD100" i="8"/>
  <c r="F87" i="8"/>
  <c r="AV87" i="8" a="1"/>
  <c r="AV87" i="8" s="1"/>
  <c r="S84" i="8"/>
  <c r="C84" i="8"/>
  <c r="E84" i="8"/>
  <c r="B84" i="8"/>
  <c r="D84" i="8"/>
  <c r="AZ84" i="8" a="1"/>
  <c r="AZ84" i="8" s="1"/>
  <c r="Q103" i="6" s="1"/>
  <c r="BB84" i="8" a="1"/>
  <c r="BB84" i="8" s="1"/>
  <c r="N104" i="7" s="1"/>
  <c r="BD84" i="8"/>
  <c r="BG73" i="8"/>
  <c r="S93" i="7" s="1"/>
  <c r="BJ73" i="8"/>
  <c r="F71" i="8"/>
  <c r="AV71" i="8" a="1"/>
  <c r="AV71" i="8" s="1"/>
  <c r="S68" i="8"/>
  <c r="B68" i="8"/>
  <c r="D68" i="8"/>
  <c r="C68" i="8"/>
  <c r="AZ68" i="8" a="1"/>
  <c r="AZ68" i="8" s="1"/>
  <c r="Q87" i="6" s="1"/>
  <c r="BB68" i="8" a="1"/>
  <c r="BB68" i="8" s="1"/>
  <c r="N88" i="7" s="1"/>
  <c r="BG57" i="8"/>
  <c r="S77" i="7" s="1"/>
  <c r="BJ57" i="8"/>
  <c r="F55" i="8"/>
  <c r="AV55" i="8" a="1"/>
  <c r="AV55" i="8" s="1"/>
  <c r="S52" i="8"/>
  <c r="E52" i="8"/>
  <c r="C52" i="8"/>
  <c r="D52" i="8"/>
  <c r="B52" i="8"/>
  <c r="AZ52" i="8" a="1"/>
  <c r="AZ52" i="8" s="1"/>
  <c r="Q71" i="6" s="1"/>
  <c r="BD52" i="8"/>
  <c r="BG41" i="8"/>
  <c r="S61" i="7" s="1"/>
  <c r="BJ41" i="8"/>
  <c r="F39" i="8"/>
  <c r="AV39" i="8" a="1"/>
  <c r="AV39" i="8" s="1"/>
  <c r="S36" i="8"/>
  <c r="B36" i="8"/>
  <c r="C36" i="8"/>
  <c r="D36" i="8"/>
  <c r="E36" i="8"/>
  <c r="AZ36" i="8" a="1"/>
  <c r="AZ36" i="8" s="1"/>
  <c r="Q55" i="6" s="1"/>
  <c r="BD36" i="8"/>
  <c r="BB36" i="8" a="1"/>
  <c r="BB36" i="8" s="1"/>
  <c r="N56" i="7" s="1"/>
  <c r="AV258" i="8" a="1"/>
  <c r="AV258" i="8" s="1"/>
  <c r="AV192" i="8" a="1"/>
  <c r="AV192" i="8" s="1"/>
  <c r="BG293" i="8"/>
  <c r="S313" i="7" s="1"/>
  <c r="BJ293" i="8"/>
  <c r="D206" i="8"/>
  <c r="F295" i="8"/>
  <c r="AV295" i="8" a="1"/>
  <c r="AV295" i="8" s="1"/>
  <c r="AW295" i="8" s="1"/>
  <c r="AU295" i="8"/>
  <c r="S276" i="8"/>
  <c r="E276" i="8"/>
  <c r="B276" i="8"/>
  <c r="C276" i="8"/>
  <c r="AZ276" i="8" a="1"/>
  <c r="AZ276" i="8" s="1"/>
  <c r="Q295" i="6" s="1"/>
  <c r="BB276" i="8" a="1"/>
  <c r="BB276" i="8" s="1"/>
  <c r="N296" i="7" s="1"/>
  <c r="D276" i="8"/>
  <c r="BD276" i="8"/>
  <c r="BJ270" i="8"/>
  <c r="BG270" i="8"/>
  <c r="S290" i="7" s="1"/>
  <c r="F251" i="8"/>
  <c r="AV251" i="8" a="1"/>
  <c r="AV251" i="8" s="1"/>
  <c r="B205" i="8"/>
  <c r="E205" i="8"/>
  <c r="C205" i="8"/>
  <c r="D205" i="8"/>
  <c r="BD205" i="8"/>
  <c r="AZ205" i="8" a="1"/>
  <c r="AZ205" i="8" s="1"/>
  <c r="Q224" i="6" s="1"/>
  <c r="AV176" i="8" a="1"/>
  <c r="AV176" i="8" s="1"/>
  <c r="F176" i="8"/>
  <c r="F128" i="8"/>
  <c r="AV128" i="8" a="1"/>
  <c r="AV128" i="8" s="1"/>
  <c r="F80" i="8"/>
  <c r="AV80" i="8" a="1"/>
  <c r="AV80" i="8" s="1"/>
  <c r="F257" i="8"/>
  <c r="AV257" i="8" a="1"/>
  <c r="AV257" i="8" s="1"/>
  <c r="BG221" i="8"/>
  <c r="S241" i="7" s="1"/>
  <c r="BJ221" i="8"/>
  <c r="C216" i="8"/>
  <c r="E216" i="8"/>
  <c r="B216" i="8"/>
  <c r="D216" i="8"/>
  <c r="BB216" i="8" a="1"/>
  <c r="BB216" i="8" s="1"/>
  <c r="N236" i="7" s="1"/>
  <c r="BD216" i="8"/>
  <c r="AZ216" i="8" a="1"/>
  <c r="AZ216" i="8" s="1"/>
  <c r="Q235" i="6" s="1"/>
  <c r="BM205" i="8"/>
  <c r="BG205" i="8"/>
  <c r="S225" i="7" s="1"/>
  <c r="BJ205" i="8"/>
  <c r="S136" i="8"/>
  <c r="C136" i="8"/>
  <c r="D136" i="8"/>
  <c r="E136" i="8"/>
  <c r="B136" i="8"/>
  <c r="AZ136" i="8" a="1"/>
  <c r="AZ136" i="8" s="1"/>
  <c r="Q155" i="6" s="1"/>
  <c r="BD136" i="8"/>
  <c r="S254" i="8"/>
  <c r="E254" i="8"/>
  <c r="C254" i="8"/>
  <c r="B254" i="8"/>
  <c r="D254" i="8"/>
  <c r="BB254" i="8" a="1"/>
  <c r="BB254" i="8" s="1"/>
  <c r="N274" i="7" s="1"/>
  <c r="BD254" i="8"/>
  <c r="AZ254" i="8" a="1"/>
  <c r="AZ254" i="8" s="1"/>
  <c r="Q273" i="6" s="1"/>
  <c r="F214" i="8"/>
  <c r="AV214" i="8" a="1"/>
  <c r="AV214" i="8" s="1"/>
  <c r="BJ136" i="8"/>
  <c r="BG136" i="8"/>
  <c r="S156" i="7" s="1"/>
  <c r="B115" i="8"/>
  <c r="D115" i="8"/>
  <c r="E115" i="8"/>
  <c r="BD115" i="8"/>
  <c r="AZ115" i="8" a="1"/>
  <c r="AZ115" i="8" s="1"/>
  <c r="Q134" i="6" s="1"/>
  <c r="C115" i="8"/>
  <c r="BB115" i="8" a="1"/>
  <c r="BB115" i="8" s="1"/>
  <c r="N135" i="7" s="1"/>
  <c r="F86" i="8"/>
  <c r="AV86" i="8" a="1"/>
  <c r="AV86" i="8" s="1"/>
  <c r="E51" i="8"/>
  <c r="B51" i="8"/>
  <c r="C51" i="8"/>
  <c r="D51" i="8"/>
  <c r="BD51" i="8"/>
  <c r="AZ51" i="8" a="1"/>
  <c r="AZ51" i="8" s="1"/>
  <c r="Q70" i="6" s="1"/>
  <c r="BB51" i="8" a="1"/>
  <c r="BB51" i="8" s="1"/>
  <c r="N71" i="7" s="1"/>
  <c r="F22" i="8"/>
  <c r="AV22" i="8" a="1"/>
  <c r="AV22" i="8" s="1"/>
  <c r="BJ272" i="8"/>
  <c r="BG272" i="8"/>
  <c r="S292" i="7" s="1"/>
  <c r="AF265" i="8"/>
  <c r="X283" i="5" s="1"/>
  <c r="AP265" i="8" a="1"/>
  <c r="AP265" i="8" s="1"/>
  <c r="AQ265" i="8" s="1"/>
  <c r="F237" i="8"/>
  <c r="F162" i="8"/>
  <c r="AV162" i="8" a="1"/>
  <c r="AV162" i="8" s="1"/>
  <c r="BG132" i="8"/>
  <c r="S152" i="7" s="1"/>
  <c r="BJ132" i="8"/>
  <c r="S127" i="8"/>
  <c r="B127" i="8"/>
  <c r="E127" i="8"/>
  <c r="C127" i="8"/>
  <c r="D127" i="8"/>
  <c r="BB127" i="8" a="1"/>
  <c r="BB127" i="8" s="1"/>
  <c r="N147" i="7" s="1"/>
  <c r="BD127" i="8"/>
  <c r="AZ127" i="8" a="1"/>
  <c r="AZ127" i="8" s="1"/>
  <c r="Q146" i="6" s="1"/>
  <c r="BG116" i="8"/>
  <c r="S136" i="7" s="1"/>
  <c r="BJ116" i="8"/>
  <c r="BM100" i="8"/>
  <c r="BG100" i="8"/>
  <c r="S120" i="7" s="1"/>
  <c r="BJ100" i="8"/>
  <c r="BM84" i="8"/>
  <c r="BG84" i="8"/>
  <c r="S104" i="7" s="1"/>
  <c r="BJ84" i="8"/>
  <c r="F82" i="8"/>
  <c r="AV82" i="8" a="1"/>
  <c r="AV82" i="8" s="1"/>
  <c r="F34" i="8"/>
  <c r="AV34" i="8" a="1"/>
  <c r="AV34" i="8" s="1"/>
  <c r="S15" i="8"/>
  <c r="B15" i="8"/>
  <c r="C15" i="8"/>
  <c r="D15" i="8"/>
  <c r="E15" i="8"/>
  <c r="BG9" i="8"/>
  <c r="S29" i="7" s="1"/>
  <c r="BL294" i="8"/>
  <c r="BJ294" i="8"/>
  <c r="BG294" i="8"/>
  <c r="F292" i="8"/>
  <c r="AV292" i="8" a="1"/>
  <c r="AV292" i="8" s="1"/>
  <c r="S289" i="8"/>
  <c r="BD289" i="8"/>
  <c r="B289" i="8"/>
  <c r="BB289" i="8" a="1"/>
  <c r="BB289" i="8" s="1"/>
  <c r="N309" i="7" s="1"/>
  <c r="E289" i="8"/>
  <c r="AZ289" i="8" a="1"/>
  <c r="AZ289" i="8" s="1"/>
  <c r="Q308" i="6" s="1"/>
  <c r="C289" i="8"/>
  <c r="D289" i="8"/>
  <c r="BJ278" i="8"/>
  <c r="BG278" i="8"/>
  <c r="S298" i="7" s="1"/>
  <c r="F276" i="8"/>
  <c r="AV276" i="8" a="1"/>
  <c r="AV276" i="8" s="1"/>
  <c r="S273" i="8"/>
  <c r="D273" i="8"/>
  <c r="BD273" i="8"/>
  <c r="B273" i="8"/>
  <c r="BB273" i="8" a="1"/>
  <c r="BB273" i="8" s="1"/>
  <c r="N293" i="7" s="1"/>
  <c r="C273" i="8"/>
  <c r="E273" i="8"/>
  <c r="AZ273" i="8" a="1"/>
  <c r="AZ273" i="8" s="1"/>
  <c r="Q292" i="6" s="1"/>
  <c r="BG267" i="8"/>
  <c r="S287" i="7" s="1"/>
  <c r="BJ267" i="8"/>
  <c r="BJ261" i="8"/>
  <c r="BG261" i="8"/>
  <c r="S281" i="7" s="1"/>
  <c r="F259" i="8"/>
  <c r="S256" i="8"/>
  <c r="B256" i="8"/>
  <c r="C256" i="8"/>
  <c r="D256" i="8"/>
  <c r="E256" i="8"/>
  <c r="BD256" i="8"/>
  <c r="BB256" i="8" a="1"/>
  <c r="BB256" i="8" s="1"/>
  <c r="N276" i="7" s="1"/>
  <c r="BJ250" i="8"/>
  <c r="BG250" i="8"/>
  <c r="S270" i="7" s="1"/>
  <c r="AF249" i="8"/>
  <c r="X267" i="5" s="1"/>
  <c r="AP249" i="8" a="1"/>
  <c r="AP249" i="8" s="1"/>
  <c r="AQ249" i="8" s="1"/>
  <c r="F248" i="8"/>
  <c r="AV248" i="8" a="1"/>
  <c r="AV248" i="8" s="1"/>
  <c r="B245" i="8"/>
  <c r="D245" i="8"/>
  <c r="E245" i="8"/>
  <c r="AZ245" i="8" a="1"/>
  <c r="AZ245" i="8" s="1"/>
  <c r="Q264" i="6" s="1"/>
  <c r="BD245" i="8"/>
  <c r="C245" i="8"/>
  <c r="BB245" i="8" a="1"/>
  <c r="BB245" i="8" s="1"/>
  <c r="N265" i="7" s="1"/>
  <c r="BG234" i="8"/>
  <c r="S254" i="7" s="1"/>
  <c r="BJ234" i="8"/>
  <c r="AF233" i="8"/>
  <c r="X251" i="5" s="1"/>
  <c r="AP233" i="8" a="1"/>
  <c r="AP233" i="8" s="1"/>
  <c r="AQ233" i="8" s="1"/>
  <c r="F232" i="8"/>
  <c r="B229" i="8"/>
  <c r="D229" i="8"/>
  <c r="E229" i="8"/>
  <c r="C229" i="8"/>
  <c r="BB229" i="8" a="1"/>
  <c r="BB229" i="8" s="1"/>
  <c r="N249" i="7" s="1"/>
  <c r="BD229" i="8"/>
  <c r="AZ229" i="8" a="1"/>
  <c r="AZ229" i="8" s="1"/>
  <c r="Q248" i="6" s="1"/>
  <c r="BM223" i="8"/>
  <c r="BJ223" i="8"/>
  <c r="BG223" i="8"/>
  <c r="S243" i="7" s="1"/>
  <c r="F221" i="8"/>
  <c r="AV221" i="8" a="1"/>
  <c r="AV221" i="8" s="1"/>
  <c r="S218" i="8"/>
  <c r="BB218" i="8" a="1"/>
  <c r="BB218" i="8" s="1"/>
  <c r="N238" i="7" s="1"/>
  <c r="B218" i="8"/>
  <c r="C218" i="8"/>
  <c r="D218" i="8"/>
  <c r="E218" i="8"/>
  <c r="AZ218" i="8" a="1"/>
  <c r="AZ218" i="8" s="1"/>
  <c r="Q237" i="6" s="1"/>
  <c r="BD218" i="8"/>
  <c r="F205" i="8"/>
  <c r="AV205" i="8" a="1"/>
  <c r="AV205" i="8" s="1"/>
  <c r="B202" i="8"/>
  <c r="D202" i="8"/>
  <c r="C202" i="8"/>
  <c r="BB202" i="8" a="1"/>
  <c r="BB202" i="8" s="1"/>
  <c r="N222" i="7" s="1"/>
  <c r="E202" i="8"/>
  <c r="AZ202" i="8" a="1"/>
  <c r="AZ202" i="8" s="1"/>
  <c r="Q221" i="6" s="1"/>
  <c r="BD202" i="8"/>
  <c r="BJ191" i="8"/>
  <c r="BG191" i="8"/>
  <c r="S211" i="7" s="1"/>
  <c r="F189" i="8"/>
  <c r="AV189" i="8" a="1"/>
  <c r="AV189" i="8" s="1"/>
  <c r="D186" i="8"/>
  <c r="E186" i="8"/>
  <c r="BB186" i="8" a="1"/>
  <c r="BB186" i="8" s="1"/>
  <c r="N206" i="7" s="1"/>
  <c r="B186" i="8"/>
  <c r="BD186" i="8"/>
  <c r="AZ186" i="8" a="1"/>
  <c r="AZ186" i="8" s="1"/>
  <c r="Q205" i="6" s="1"/>
  <c r="BJ175" i="8"/>
  <c r="BG175" i="8"/>
  <c r="S195" i="7" s="1"/>
  <c r="F173" i="8"/>
  <c r="B170" i="8"/>
  <c r="D170" i="8"/>
  <c r="E170" i="8"/>
  <c r="BB170" i="8" a="1"/>
  <c r="BB170" i="8" s="1"/>
  <c r="N190" i="7" s="1"/>
  <c r="BD170" i="8"/>
  <c r="AZ170" i="8" a="1"/>
  <c r="AZ170" i="8" s="1"/>
  <c r="Q189" i="6" s="1"/>
  <c r="C170" i="8"/>
  <c r="BJ159" i="8"/>
  <c r="BG159" i="8"/>
  <c r="S179" i="7" s="1"/>
  <c r="F157" i="8"/>
  <c r="AV157" i="8" a="1"/>
  <c r="AV157" i="8" s="1"/>
  <c r="S154" i="8"/>
  <c r="D154" i="8"/>
  <c r="B154" i="8"/>
  <c r="C154" i="8"/>
  <c r="E154" i="8"/>
  <c r="BB154" i="8" a="1"/>
  <c r="BB154" i="8" s="1"/>
  <c r="N174" i="7" s="1"/>
  <c r="AZ154" i="8" a="1"/>
  <c r="AZ154" i="8" s="1"/>
  <c r="Q173" i="6" s="1"/>
  <c r="BJ143" i="8"/>
  <c r="BG143" i="8"/>
  <c r="S163" i="7" s="1"/>
  <c r="AV141" i="8" a="1"/>
  <c r="AV141" i="8" s="1"/>
  <c r="E138" i="8"/>
  <c r="C138" i="8"/>
  <c r="D138" i="8"/>
  <c r="BB138" i="8" a="1"/>
  <c r="BB138" i="8" s="1"/>
  <c r="N158" i="7" s="1"/>
  <c r="B138" i="8"/>
  <c r="AZ138" i="8" a="1"/>
  <c r="AZ138" i="8" s="1"/>
  <c r="Q157" i="6" s="1"/>
  <c r="BD138" i="8"/>
  <c r="BJ127" i="8"/>
  <c r="BG127" i="8"/>
  <c r="S147" i="7" s="1"/>
  <c r="F125" i="8"/>
  <c r="S122" i="8"/>
  <c r="B122" i="8"/>
  <c r="D122" i="8"/>
  <c r="E122" i="8"/>
  <c r="C122" i="8"/>
  <c r="BB122" i="8" a="1"/>
  <c r="BB122" i="8" s="1"/>
  <c r="N142" i="7" s="1"/>
  <c r="BD122" i="8"/>
  <c r="AZ122" i="8" a="1"/>
  <c r="AZ122" i="8" s="1"/>
  <c r="Q141" i="6" s="1"/>
  <c r="BJ111" i="8"/>
  <c r="BG111" i="8"/>
  <c r="S131" i="7" s="1"/>
  <c r="F109" i="8"/>
  <c r="AV109" i="8" a="1"/>
  <c r="AV109" i="8" s="1"/>
  <c r="B106" i="8"/>
  <c r="D106" i="8"/>
  <c r="BB106" i="8" a="1"/>
  <c r="BB106" i="8" s="1"/>
  <c r="N126" i="7" s="1"/>
  <c r="BD106" i="8"/>
  <c r="AZ106" i="8" a="1"/>
  <c r="AZ106" i="8" s="1"/>
  <c r="Q125" i="6" s="1"/>
  <c r="C106" i="8"/>
  <c r="E106" i="8"/>
  <c r="BJ95" i="8"/>
  <c r="BG95" i="8"/>
  <c r="S115" i="7" s="1"/>
  <c r="AF94" i="8"/>
  <c r="X112" i="5" s="1"/>
  <c r="AP94" i="8" a="1"/>
  <c r="AP94" i="8" s="1"/>
  <c r="AQ94" i="8" s="1"/>
  <c r="F93" i="8"/>
  <c r="S90" i="8"/>
  <c r="B90" i="8"/>
  <c r="C90" i="8"/>
  <c r="D90" i="8"/>
  <c r="BB90" i="8" a="1"/>
  <c r="BB90" i="8" s="1"/>
  <c r="N110" i="7" s="1"/>
  <c r="E90" i="8"/>
  <c r="AZ90" i="8" a="1"/>
  <c r="AZ90" i="8" s="1"/>
  <c r="Q109" i="6" s="1"/>
  <c r="BD90" i="8"/>
  <c r="BJ79" i="8"/>
  <c r="BG79" i="8"/>
  <c r="S99" i="7" s="1"/>
  <c r="AE78" i="8"/>
  <c r="AP78" i="8" a="1"/>
  <c r="AP78" i="8" s="1"/>
  <c r="AQ78" i="8" s="1"/>
  <c r="F77" i="8"/>
  <c r="S74" i="8"/>
  <c r="B74" i="8"/>
  <c r="D74" i="8"/>
  <c r="E74" i="8"/>
  <c r="BB74" i="8" a="1"/>
  <c r="BB74" i="8" s="1"/>
  <c r="N94" i="7" s="1"/>
  <c r="AZ74" i="8" a="1"/>
  <c r="AZ74" i="8" s="1"/>
  <c r="Q93" i="6" s="1"/>
  <c r="BD74" i="8"/>
  <c r="C74" i="8"/>
  <c r="BJ63" i="8"/>
  <c r="BG63" i="8"/>
  <c r="S83" i="7" s="1"/>
  <c r="AE62" i="8"/>
  <c r="AP62" i="8" a="1"/>
  <c r="AP62" i="8" s="1"/>
  <c r="AQ62" i="8" s="1"/>
  <c r="F61" i="8"/>
  <c r="AV61" i="8" a="1"/>
  <c r="AV61" i="8" s="1"/>
  <c r="B58" i="8"/>
  <c r="E58" i="8"/>
  <c r="C58" i="8"/>
  <c r="D58" i="8"/>
  <c r="BB58" i="8" a="1"/>
  <c r="BB58" i="8" s="1"/>
  <c r="N78" i="7" s="1"/>
  <c r="BD58" i="8"/>
  <c r="AZ58" i="8" a="1"/>
  <c r="AZ58" i="8" s="1"/>
  <c r="Q77" i="6" s="1"/>
  <c r="BJ47" i="8"/>
  <c r="BG47" i="8"/>
  <c r="S67" i="7" s="1"/>
  <c r="F45" i="8"/>
  <c r="B42" i="8"/>
  <c r="C42" i="8"/>
  <c r="D42" i="8"/>
  <c r="BB42" i="8" a="1"/>
  <c r="BB42" i="8" s="1"/>
  <c r="N62" i="7" s="1"/>
  <c r="BD42" i="8"/>
  <c r="AZ42" i="8" a="1"/>
  <c r="AZ42" i="8" s="1"/>
  <c r="Q61" i="6" s="1"/>
  <c r="E42" i="8"/>
  <c r="BJ31" i="8"/>
  <c r="BG31" i="8"/>
  <c r="S51" i="7" s="1"/>
  <c r="AD30" i="8"/>
  <c r="U48" i="5" s="1"/>
  <c r="AP30" i="8" a="1"/>
  <c r="AP30" i="8" s="1"/>
  <c r="AQ30" i="8" s="1"/>
  <c r="F29" i="8"/>
  <c r="AV29" i="8" a="1"/>
  <c r="AV29" i="8" s="1"/>
  <c r="S26" i="8"/>
  <c r="B26" i="8"/>
  <c r="E26" i="8"/>
  <c r="C26" i="8"/>
  <c r="D26" i="8"/>
  <c r="BB26" i="8" a="1"/>
  <c r="BB26" i="8" s="1"/>
  <c r="N46" i="7" s="1"/>
  <c r="AZ26" i="8" a="1"/>
  <c r="AZ26" i="8" s="1"/>
  <c r="Q45" i="6" s="1"/>
  <c r="BD26" i="8"/>
  <c r="AP166" i="8" a="1"/>
  <c r="AP166" i="8" s="1"/>
  <c r="AQ166" i="8" s="1"/>
  <c r="AV241" i="8" a="1"/>
  <c r="AV241" i="8" s="1"/>
  <c r="AV122" i="8" a="1"/>
  <c r="AV122" i="8" s="1"/>
  <c r="BB204" i="8" a="1"/>
  <c r="BB204" i="8" s="1"/>
  <c r="N224" i="7" s="1"/>
  <c r="BD281" i="8"/>
  <c r="BG271" i="8"/>
  <c r="S291" i="7" s="1"/>
  <c r="BJ208" i="8"/>
  <c r="F183" i="8"/>
  <c r="S259" i="8"/>
  <c r="C259" i="8"/>
  <c r="D259" i="8"/>
  <c r="B259" i="8"/>
  <c r="E259" i="8"/>
  <c r="BD259" i="8"/>
  <c r="BB259" i="8" a="1"/>
  <c r="BB259" i="8" s="1"/>
  <c r="N279" i="7" s="1"/>
  <c r="S248" i="8"/>
  <c r="C248" i="8"/>
  <c r="E248" i="8"/>
  <c r="D248" i="8"/>
  <c r="BD248" i="8"/>
  <c r="AZ248" i="8" a="1"/>
  <c r="AZ248" i="8" s="1"/>
  <c r="Q267" i="6" s="1"/>
  <c r="F235" i="8"/>
  <c r="AV235" i="8" a="1"/>
  <c r="AV235" i="8" s="1"/>
  <c r="B189" i="8"/>
  <c r="C189" i="8"/>
  <c r="D189" i="8"/>
  <c r="BB189" i="8" a="1"/>
  <c r="BB189" i="8" s="1"/>
  <c r="N209" i="7" s="1"/>
  <c r="E189" i="8"/>
  <c r="AZ189" i="8" a="1"/>
  <c r="AZ189" i="8" s="1"/>
  <c r="Q208" i="6" s="1"/>
  <c r="BD189" i="8"/>
  <c r="S125" i="8"/>
  <c r="B125" i="8"/>
  <c r="C125" i="8"/>
  <c r="D125" i="8"/>
  <c r="E125" i="8"/>
  <c r="BB125" i="8" a="1"/>
  <c r="BB125" i="8" s="1"/>
  <c r="N145" i="7" s="1"/>
  <c r="AZ125" i="8" a="1"/>
  <c r="AZ125" i="8" s="1"/>
  <c r="Q144" i="6" s="1"/>
  <c r="BD125" i="8"/>
  <c r="BJ66" i="8"/>
  <c r="BG66" i="8"/>
  <c r="S86" i="7" s="1"/>
  <c r="BG18" i="8"/>
  <c r="S38" i="7" s="1"/>
  <c r="AF291" i="8"/>
  <c r="X309" i="5" s="1"/>
  <c r="AP291" i="8" a="1"/>
  <c r="AP291" i="8" s="1"/>
  <c r="AQ291" i="8" s="1"/>
  <c r="BG232" i="8"/>
  <c r="S252" i="7" s="1"/>
  <c r="BJ232" i="8"/>
  <c r="F203" i="8"/>
  <c r="AV203" i="8" a="1"/>
  <c r="AV203" i="8" s="1"/>
  <c r="AE124" i="8"/>
  <c r="AP124" i="8" a="1"/>
  <c r="AP124" i="8" s="1"/>
  <c r="AQ124" i="8" s="1"/>
  <c r="F107" i="8"/>
  <c r="AV107" i="8" a="1"/>
  <c r="AV107" i="8" s="1"/>
  <c r="S88" i="8"/>
  <c r="E88" i="8"/>
  <c r="B88" i="8"/>
  <c r="D88" i="8"/>
  <c r="C88" i="8"/>
  <c r="BB88" i="8" a="1"/>
  <c r="BB88" i="8" s="1"/>
  <c r="N108" i="7" s="1"/>
  <c r="BD88" i="8"/>
  <c r="AZ88" i="8" a="1"/>
  <c r="AZ88" i="8" s="1"/>
  <c r="Q107" i="6" s="1"/>
  <c r="BJ77" i="8"/>
  <c r="BG77" i="8"/>
  <c r="S97" i="7" s="1"/>
  <c r="F59" i="8"/>
  <c r="AV59" i="8" a="1"/>
  <c r="AV59" i="8" s="1"/>
  <c r="S40" i="8"/>
  <c r="E40" i="8"/>
  <c r="B40" i="8"/>
  <c r="C40" i="8"/>
  <c r="BB40" i="8" a="1"/>
  <c r="BB40" i="8" s="1"/>
  <c r="N60" i="7" s="1"/>
  <c r="BD40" i="8"/>
  <c r="BB298" i="8" a="1"/>
  <c r="BB298" i="8" s="1"/>
  <c r="B298" i="8"/>
  <c r="C298" i="8"/>
  <c r="D298" i="8"/>
  <c r="E298" i="8"/>
  <c r="BD298" i="8"/>
  <c r="AZ298" i="8" a="1"/>
  <c r="AZ298" i="8" s="1"/>
  <c r="S211" i="8"/>
  <c r="C211" i="8"/>
  <c r="D211" i="8"/>
  <c r="E211" i="8"/>
  <c r="BD211" i="8"/>
  <c r="BB211" i="8" a="1"/>
  <c r="BB211" i="8" s="1"/>
  <c r="N231" i="7" s="1"/>
  <c r="B211" i="8"/>
  <c r="AZ211" i="8" a="1"/>
  <c r="AZ211" i="8" s="1"/>
  <c r="Q230" i="6" s="1"/>
  <c r="F198" i="8"/>
  <c r="AV198" i="8" a="1"/>
  <c r="AV198" i="8" s="1"/>
  <c r="F150" i="8"/>
  <c r="AV150" i="8" a="1"/>
  <c r="AV150" i="8" s="1"/>
  <c r="S83" i="8"/>
  <c r="E83" i="8"/>
  <c r="BD83" i="8"/>
  <c r="BB83" i="8" a="1"/>
  <c r="BB83" i="8" s="1"/>
  <c r="N103" i="7" s="1"/>
  <c r="B83" i="8"/>
  <c r="AZ83" i="8" a="1"/>
  <c r="AZ83" i="8" s="1"/>
  <c r="Q102" i="6" s="1"/>
  <c r="D83" i="8"/>
  <c r="C83" i="8"/>
  <c r="BG56" i="8"/>
  <c r="S76" i="7" s="1"/>
  <c r="BJ56" i="8"/>
  <c r="BG40" i="8"/>
  <c r="S60" i="7" s="1"/>
  <c r="BJ40" i="8"/>
  <c r="BJ24" i="8"/>
  <c r="BG24" i="8"/>
  <c r="S44" i="7" s="1"/>
  <c r="E19" i="8"/>
  <c r="C19" i="8"/>
  <c r="D19" i="8"/>
  <c r="B19" i="8"/>
  <c r="BG13" i="8"/>
  <c r="S33" i="7" s="1"/>
  <c r="AP263" i="8" a="1"/>
  <c r="AP263" i="8" s="1"/>
  <c r="AQ263" i="8" s="1"/>
  <c r="BL299" i="8"/>
  <c r="BG299" i="8"/>
  <c r="BJ299" i="8"/>
  <c r="B294" i="8"/>
  <c r="D294" i="8"/>
  <c r="E294" i="8"/>
  <c r="C294" i="8"/>
  <c r="BD294" i="8"/>
  <c r="AZ294" i="8" a="1"/>
  <c r="AZ294" i="8" s="1"/>
  <c r="Q313" i="6" s="1"/>
  <c r="BB294" i="8" a="1"/>
  <c r="BB294" i="8" s="1"/>
  <c r="F281" i="8"/>
  <c r="AV281" i="8" a="1"/>
  <c r="AV281" i="8" s="1"/>
  <c r="B278" i="8"/>
  <c r="D278" i="8"/>
  <c r="E278" i="8"/>
  <c r="C278" i="8"/>
  <c r="BD278" i="8"/>
  <c r="BB278" i="8" a="1"/>
  <c r="BB278" i="8" s="1"/>
  <c r="N298" i="7" s="1"/>
  <c r="AZ278" i="8" a="1"/>
  <c r="AZ278" i="8" s="1"/>
  <c r="Q297" i="6" s="1"/>
  <c r="F264" i="8"/>
  <c r="F226" i="8"/>
  <c r="AV226" i="8" a="1"/>
  <c r="AV226" i="8" s="1"/>
  <c r="AV178" i="8" a="1"/>
  <c r="AV178" i="8" s="1"/>
  <c r="F178" i="8"/>
  <c r="S95" i="8"/>
  <c r="B95" i="8"/>
  <c r="D95" i="8"/>
  <c r="BB95" i="8" a="1"/>
  <c r="BB95" i="8" s="1"/>
  <c r="N115" i="7" s="1"/>
  <c r="E95" i="8"/>
  <c r="BD95" i="8"/>
  <c r="C95" i="8"/>
  <c r="BG20" i="8"/>
  <c r="S40" i="7" s="1"/>
  <c r="S300" i="8"/>
  <c r="B300" i="8"/>
  <c r="BD300" i="8"/>
  <c r="E300" i="8"/>
  <c r="AZ300" i="8" a="1"/>
  <c r="AZ300" i="8" s="1"/>
  <c r="C300" i="8"/>
  <c r="D300" i="8"/>
  <c r="BB300" i="8" a="1"/>
  <c r="BB300" i="8" s="1"/>
  <c r="BJ289" i="8"/>
  <c r="BG289" i="8"/>
  <c r="S309" i="7" s="1"/>
  <c r="AD288" i="8"/>
  <c r="U306" i="5" s="1"/>
  <c r="AP288" i="8" a="1"/>
  <c r="AP288" i="8" s="1"/>
  <c r="AQ288" i="8" s="1"/>
  <c r="F287" i="8"/>
  <c r="S284" i="8"/>
  <c r="B284" i="8"/>
  <c r="D284" i="8"/>
  <c r="BD284" i="8"/>
  <c r="E284" i="8"/>
  <c r="C284" i="8"/>
  <c r="AZ284" i="8" a="1"/>
  <c r="AZ284" i="8" s="1"/>
  <c r="Q303" i="6" s="1"/>
  <c r="BJ273" i="8"/>
  <c r="BG273" i="8"/>
  <c r="S293" i="7" s="1"/>
  <c r="BG256" i="8"/>
  <c r="S276" i="7" s="1"/>
  <c r="BJ256" i="8"/>
  <c r="BG245" i="8"/>
  <c r="S265" i="7" s="1"/>
  <c r="BJ245" i="8"/>
  <c r="F243" i="8"/>
  <c r="AV243" i="8" a="1"/>
  <c r="AV243" i="8" s="1"/>
  <c r="B240" i="8"/>
  <c r="C240" i="8"/>
  <c r="E240" i="8"/>
  <c r="BB240" i="8" a="1"/>
  <c r="BB240" i="8" s="1"/>
  <c r="N260" i="7" s="1"/>
  <c r="D240" i="8"/>
  <c r="AZ240" i="8" a="1"/>
  <c r="AZ240" i="8" s="1"/>
  <c r="Q259" i="6" s="1"/>
  <c r="BD240" i="8"/>
  <c r="BJ229" i="8"/>
  <c r="BG229" i="8"/>
  <c r="S249" i="7" s="1"/>
  <c r="BM218" i="8"/>
  <c r="BG218" i="8"/>
  <c r="S238" i="7" s="1"/>
  <c r="BJ218" i="8"/>
  <c r="AF217" i="8"/>
  <c r="X235" i="5" s="1"/>
  <c r="AP217" i="8" a="1"/>
  <c r="AP217" i="8" s="1"/>
  <c r="AQ217" i="8" s="1"/>
  <c r="F216" i="8"/>
  <c r="B213" i="8"/>
  <c r="D213" i="8"/>
  <c r="E213" i="8"/>
  <c r="C213" i="8"/>
  <c r="AZ213" i="8" a="1"/>
  <c r="AZ213" i="8" s="1"/>
  <c r="Q232" i="6" s="1"/>
  <c r="BD213" i="8"/>
  <c r="BB213" i="8" a="1"/>
  <c r="BB213" i="8" s="1"/>
  <c r="N233" i="7" s="1"/>
  <c r="BL202" i="8"/>
  <c r="BG202" i="8"/>
  <c r="S222" i="7" s="1"/>
  <c r="BJ202" i="8"/>
  <c r="F200" i="8"/>
  <c r="AV200" i="8" a="1"/>
  <c r="AV200" i="8" s="1"/>
  <c r="B197" i="8"/>
  <c r="C197" i="8"/>
  <c r="D197" i="8"/>
  <c r="E197" i="8"/>
  <c r="AZ197" i="8" a="1"/>
  <c r="AZ197" i="8" s="1"/>
  <c r="Q216" i="6" s="1"/>
  <c r="BB197" i="8" a="1"/>
  <c r="BB197" i="8" s="1"/>
  <c r="N217" i="7" s="1"/>
  <c r="F184" i="8"/>
  <c r="AV184" i="8" a="1"/>
  <c r="AV184" i="8" s="1"/>
  <c r="B181" i="8"/>
  <c r="C181" i="8"/>
  <c r="D181" i="8"/>
  <c r="E181" i="8"/>
  <c r="AZ181" i="8" a="1"/>
  <c r="AZ181" i="8" s="1"/>
  <c r="Q200" i="6" s="1"/>
  <c r="BD181" i="8"/>
  <c r="BB181" i="8" a="1"/>
  <c r="BB181" i="8" s="1"/>
  <c r="N201" i="7" s="1"/>
  <c r="BL170" i="8"/>
  <c r="BJ170" i="8"/>
  <c r="BG170" i="8"/>
  <c r="S190" i="7" s="1"/>
  <c r="F168" i="8"/>
  <c r="S165" i="8"/>
  <c r="B165" i="8"/>
  <c r="C165" i="8"/>
  <c r="D165" i="8"/>
  <c r="BB165" i="8" a="1"/>
  <c r="BB165" i="8" s="1"/>
  <c r="N185" i="7" s="1"/>
  <c r="BD165" i="8"/>
  <c r="AZ165" i="8" a="1"/>
  <c r="AZ165" i="8" s="1"/>
  <c r="Q184" i="6" s="1"/>
  <c r="E165" i="8"/>
  <c r="BJ154" i="8"/>
  <c r="BG154" i="8"/>
  <c r="S174" i="7" s="1"/>
  <c r="AE153" i="8"/>
  <c r="AP153" i="8" a="1"/>
  <c r="AP153" i="8" s="1"/>
  <c r="AQ153" i="8" s="1"/>
  <c r="F152" i="8"/>
  <c r="AV152" i="8" a="1"/>
  <c r="AV152" i="8" s="1"/>
  <c r="B149" i="8"/>
  <c r="C149" i="8"/>
  <c r="D149" i="8"/>
  <c r="E149" i="8"/>
  <c r="AZ149" i="8" a="1"/>
  <c r="AZ149" i="8" s="1"/>
  <c r="Q168" i="6" s="1"/>
  <c r="BD149" i="8"/>
  <c r="BB149" i="8" a="1"/>
  <c r="BB149" i="8" s="1"/>
  <c r="N169" i="7" s="1"/>
  <c r="BL138" i="8"/>
  <c r="BG138" i="8"/>
  <c r="S158" i="7" s="1"/>
  <c r="BJ138" i="8"/>
  <c r="AD137" i="8"/>
  <c r="U155" i="5" s="1"/>
  <c r="AP137" i="8" a="1"/>
  <c r="AP137" i="8" s="1"/>
  <c r="AQ137" i="8" s="1"/>
  <c r="F136" i="8"/>
  <c r="AV136" i="8" a="1"/>
  <c r="AV136" i="8" s="1"/>
  <c r="B133" i="8"/>
  <c r="C133" i="8"/>
  <c r="D133" i="8"/>
  <c r="E133" i="8"/>
  <c r="AZ133" i="8" a="1"/>
  <c r="AZ133" i="8" s="1"/>
  <c r="Q152" i="6" s="1"/>
  <c r="BB133" i="8" a="1"/>
  <c r="BB133" i="8" s="1"/>
  <c r="N153" i="7" s="1"/>
  <c r="BD133" i="8"/>
  <c r="BJ122" i="8"/>
  <c r="BG122" i="8"/>
  <c r="S142" i="7" s="1"/>
  <c r="AE121" i="8"/>
  <c r="AP121" i="8" a="1"/>
  <c r="AP121" i="8" s="1"/>
  <c r="AQ121" i="8" s="1"/>
  <c r="F120" i="8"/>
  <c r="B117" i="8"/>
  <c r="C117" i="8"/>
  <c r="D117" i="8"/>
  <c r="E117" i="8"/>
  <c r="AZ117" i="8" a="1"/>
  <c r="AZ117" i="8" s="1"/>
  <c r="Q136" i="6" s="1"/>
  <c r="BD117" i="8"/>
  <c r="BB117" i="8" a="1"/>
  <c r="BB117" i="8" s="1"/>
  <c r="N137" i="7" s="1"/>
  <c r="BM106" i="8"/>
  <c r="BG106" i="8"/>
  <c r="S126" i="7" s="1"/>
  <c r="BJ106" i="8"/>
  <c r="AE105" i="8"/>
  <c r="AP105" i="8" a="1"/>
  <c r="AP105" i="8" s="1"/>
  <c r="AQ105" i="8" s="1"/>
  <c r="F104" i="8"/>
  <c r="AV104" i="8" a="1"/>
  <c r="AV104" i="8" s="1"/>
  <c r="S101" i="8"/>
  <c r="B101" i="8"/>
  <c r="C101" i="8"/>
  <c r="D101" i="8"/>
  <c r="BB101" i="8" a="1"/>
  <c r="BB101" i="8" s="1"/>
  <c r="N121" i="7" s="1"/>
  <c r="E101" i="8"/>
  <c r="BD101" i="8"/>
  <c r="AZ101" i="8" a="1"/>
  <c r="AZ101" i="8" s="1"/>
  <c r="Q120" i="6" s="1"/>
  <c r="BG90" i="8"/>
  <c r="S110" i="7" s="1"/>
  <c r="BJ90" i="8"/>
  <c r="F88" i="8"/>
  <c r="AV88" i="8" a="1"/>
  <c r="AV88" i="8" s="1"/>
  <c r="S85" i="8"/>
  <c r="D85" i="8"/>
  <c r="E85" i="8"/>
  <c r="C85" i="8"/>
  <c r="B85" i="8"/>
  <c r="AZ85" i="8" a="1"/>
  <c r="AZ85" i="8" s="1"/>
  <c r="Q104" i="6" s="1"/>
  <c r="BD85" i="8"/>
  <c r="BB85" i="8" a="1"/>
  <c r="BB85" i="8" s="1"/>
  <c r="N105" i="7" s="1"/>
  <c r="AE73" i="8"/>
  <c r="AP73" i="8" a="1"/>
  <c r="AP73" i="8" s="1"/>
  <c r="AQ73" i="8" s="1"/>
  <c r="F72" i="8"/>
  <c r="AV72" i="8" a="1"/>
  <c r="AV72" i="8" s="1"/>
  <c r="S69" i="8"/>
  <c r="D69" i="8"/>
  <c r="E69" i="8"/>
  <c r="B69" i="8"/>
  <c r="C69" i="8"/>
  <c r="AZ69" i="8" a="1"/>
  <c r="AZ69" i="8" s="1"/>
  <c r="Q88" i="6" s="1"/>
  <c r="BB69" i="8" a="1"/>
  <c r="BB69" i="8" s="1"/>
  <c r="N89" i="7" s="1"/>
  <c r="BD69" i="8"/>
  <c r="BJ58" i="8"/>
  <c r="BG58" i="8"/>
  <c r="S78" i="7" s="1"/>
  <c r="F56" i="8"/>
  <c r="D53" i="8"/>
  <c r="E53" i="8"/>
  <c r="B53" i="8"/>
  <c r="C53" i="8"/>
  <c r="AZ53" i="8" a="1"/>
  <c r="AZ53" i="8" s="1"/>
  <c r="Q72" i="6" s="1"/>
  <c r="BD53" i="8"/>
  <c r="BB53" i="8" a="1"/>
  <c r="BB53" i="8" s="1"/>
  <c r="N73" i="7" s="1"/>
  <c r="BJ42" i="8"/>
  <c r="BG42" i="8"/>
  <c r="S62" i="7" s="1"/>
  <c r="AF41" i="8"/>
  <c r="X59" i="5" s="1"/>
  <c r="AP41" i="8" a="1"/>
  <c r="AP41" i="8" s="1"/>
  <c r="AQ41" i="8" s="1"/>
  <c r="F40" i="8"/>
  <c r="AV40" i="8" a="1"/>
  <c r="AV40" i="8" s="1"/>
  <c r="D37" i="8"/>
  <c r="E37" i="8"/>
  <c r="B37" i="8"/>
  <c r="C37" i="8"/>
  <c r="BB37" i="8" a="1"/>
  <c r="BB37" i="8" s="1"/>
  <c r="N57" i="7" s="1"/>
  <c r="BD37" i="8"/>
  <c r="AZ37" i="8" a="1"/>
  <c r="AZ37" i="8" s="1"/>
  <c r="Q56" i="6" s="1"/>
  <c r="BJ26" i="8"/>
  <c r="BG26" i="8"/>
  <c r="S46" i="7" s="1"/>
  <c r="AF25" i="8"/>
  <c r="X43" i="5" s="1"/>
  <c r="AP25" i="8" a="1"/>
  <c r="AP25" i="8" s="1"/>
  <c r="AQ25" i="8" s="1"/>
  <c r="F24" i="8"/>
  <c r="D21" i="8"/>
  <c r="E21" i="8"/>
  <c r="B21" i="8"/>
  <c r="C21" i="8"/>
  <c r="AZ21" i="8" a="1"/>
  <c r="AZ21" i="8" s="1"/>
  <c r="Q40" i="6" s="1"/>
  <c r="BD21" i="8"/>
  <c r="BB21" i="8" a="1"/>
  <c r="BB21" i="8" s="1"/>
  <c r="N41" i="7" s="1"/>
  <c r="F13" i="8"/>
  <c r="S10" i="8"/>
  <c r="B10" i="8"/>
  <c r="D10" i="8"/>
  <c r="C10" i="8"/>
  <c r="E10" i="8"/>
  <c r="AP165" i="8" a="1"/>
  <c r="AP165" i="8" s="1"/>
  <c r="AQ165" i="8" s="1"/>
  <c r="AP119" i="8" a="1"/>
  <c r="AP119" i="8" s="1"/>
  <c r="AQ119" i="8" s="1"/>
  <c r="AV240" i="8" a="1"/>
  <c r="AV240" i="8" s="1"/>
  <c r="AV53" i="8" a="1"/>
  <c r="AV53" i="8" s="1"/>
  <c r="AZ237" i="8" a="1"/>
  <c r="AZ237" i="8" s="1"/>
  <c r="Q256" i="6" s="1"/>
  <c r="AZ94" i="8" a="1"/>
  <c r="AZ94" i="8" s="1"/>
  <c r="Q113" i="6" s="1"/>
  <c r="BG207" i="8"/>
  <c r="S227" i="7" s="1"/>
  <c r="BJ200" i="8"/>
  <c r="E180" i="8"/>
  <c r="BG300" i="8"/>
  <c r="F298" i="8"/>
  <c r="AV298" i="8" a="1"/>
  <c r="AV298" i="8" s="1"/>
  <c r="AW298" i="8" s="1"/>
  <c r="BB295" i="8" a="1"/>
  <c r="BB295" i="8" s="1"/>
  <c r="D295" i="8"/>
  <c r="E295" i="8"/>
  <c r="AZ295" i="8" a="1"/>
  <c r="AZ295" i="8" s="1"/>
  <c r="B295" i="8"/>
  <c r="C295" i="8"/>
  <c r="BM284" i="8"/>
  <c r="BJ284" i="8"/>
  <c r="BG284" i="8"/>
  <c r="S304" i="7" s="1"/>
  <c r="F282" i="8"/>
  <c r="S279" i="8"/>
  <c r="B279" i="8"/>
  <c r="E279" i="8"/>
  <c r="BD279" i="8"/>
  <c r="C279" i="8"/>
  <c r="D279" i="8"/>
  <c r="BB279" i="8" a="1"/>
  <c r="BB279" i="8" s="1"/>
  <c r="N299" i="7" s="1"/>
  <c r="AZ279" i="8" a="1"/>
  <c r="AZ279" i="8" s="1"/>
  <c r="Q298" i="6" s="1"/>
  <c r="F271" i="8"/>
  <c r="AV271" i="8" a="1"/>
  <c r="AV271" i="8" s="1"/>
  <c r="S268" i="8"/>
  <c r="B268" i="8"/>
  <c r="D268" i="8"/>
  <c r="BD268" i="8"/>
  <c r="E268" i="8"/>
  <c r="AZ268" i="8" a="1"/>
  <c r="AZ268" i="8" s="1"/>
  <c r="Q287" i="6" s="1"/>
  <c r="C268" i="8"/>
  <c r="AD266" i="8"/>
  <c r="U284" i="5" s="1"/>
  <c r="AP266" i="8" a="1"/>
  <c r="AP266" i="8" s="1"/>
  <c r="AQ266" i="8" s="1"/>
  <c r="F265" i="8"/>
  <c r="S262" i="8"/>
  <c r="B262" i="8"/>
  <c r="D262" i="8"/>
  <c r="E262" i="8"/>
  <c r="C262" i="8"/>
  <c r="BD262" i="8"/>
  <c r="BB262" i="8" a="1"/>
  <c r="BB262" i="8" s="1"/>
  <c r="N282" i="7" s="1"/>
  <c r="AZ262" i="8" a="1"/>
  <c r="AZ262" i="8" s="1"/>
  <c r="Q281" i="6" s="1"/>
  <c r="F254" i="8"/>
  <c r="AV254" i="8" a="1"/>
  <c r="AV254" i="8" s="1"/>
  <c r="S251" i="8"/>
  <c r="D251" i="8"/>
  <c r="B251" i="8"/>
  <c r="BD251" i="8"/>
  <c r="BB251" i="8" a="1"/>
  <c r="BB251" i="8" s="1"/>
  <c r="N271" i="7" s="1"/>
  <c r="E251" i="8"/>
  <c r="C251" i="8"/>
  <c r="BJ240" i="8"/>
  <c r="BG240" i="8"/>
  <c r="S260" i="7" s="1"/>
  <c r="AE239" i="8"/>
  <c r="AP239" i="8" a="1"/>
  <c r="AP239" i="8" s="1"/>
  <c r="AQ239" i="8" s="1"/>
  <c r="F238" i="8"/>
  <c r="D235" i="8"/>
  <c r="B235" i="8"/>
  <c r="C235" i="8"/>
  <c r="E235" i="8"/>
  <c r="BD235" i="8"/>
  <c r="BB235" i="8" a="1"/>
  <c r="BB235" i="8" s="1"/>
  <c r="N255" i="7" s="1"/>
  <c r="AZ235" i="8" a="1"/>
  <c r="AZ235" i="8" s="1"/>
  <c r="Q254" i="6" s="1"/>
  <c r="F227" i="8"/>
  <c r="AV227" i="8" a="1"/>
  <c r="AV227" i="8" s="1"/>
  <c r="B224" i="8"/>
  <c r="C224" i="8"/>
  <c r="D224" i="8"/>
  <c r="E224" i="8"/>
  <c r="BD224" i="8"/>
  <c r="AZ224" i="8" a="1"/>
  <c r="AZ224" i="8" s="1"/>
  <c r="Q243" i="6" s="1"/>
  <c r="BB224" i="8" a="1"/>
  <c r="BB224" i="8" s="1"/>
  <c r="N244" i="7" s="1"/>
  <c r="BG213" i="8"/>
  <c r="S233" i="7" s="1"/>
  <c r="BJ213" i="8"/>
  <c r="F211" i="8"/>
  <c r="C208" i="8"/>
  <c r="B208" i="8"/>
  <c r="BB208" i="8" a="1"/>
  <c r="BB208" i="8" s="1"/>
  <c r="N228" i="7" s="1"/>
  <c r="BD208" i="8"/>
  <c r="D208" i="8"/>
  <c r="E208" i="8"/>
  <c r="AZ208" i="8" a="1"/>
  <c r="AZ208" i="8" s="1"/>
  <c r="Q227" i="6" s="1"/>
  <c r="BJ197" i="8"/>
  <c r="BG197" i="8"/>
  <c r="S217" i="7" s="1"/>
  <c r="F195" i="8"/>
  <c r="AV195" i="8" a="1"/>
  <c r="AV195" i="8" s="1"/>
  <c r="C192" i="8"/>
  <c r="D192" i="8"/>
  <c r="E192" i="8"/>
  <c r="B192" i="8"/>
  <c r="BD192" i="8"/>
  <c r="BB192" i="8" a="1"/>
  <c r="BB192" i="8" s="1"/>
  <c r="N212" i="7" s="1"/>
  <c r="BG181" i="8"/>
  <c r="S201" i="7" s="1"/>
  <c r="BJ181" i="8"/>
  <c r="F179" i="8"/>
  <c r="AV179" i="8" a="1"/>
  <c r="AV179" i="8" s="1"/>
  <c r="S176" i="8"/>
  <c r="C176" i="8"/>
  <c r="B176" i="8"/>
  <c r="D176" i="8"/>
  <c r="E176" i="8"/>
  <c r="BB176" i="8" a="1"/>
  <c r="BB176" i="8" s="1"/>
  <c r="N196" i="7" s="1"/>
  <c r="AZ176" i="8" a="1"/>
  <c r="AZ176" i="8" s="1"/>
  <c r="Q195" i="6" s="1"/>
  <c r="BD176" i="8"/>
  <c r="F163" i="8"/>
  <c r="AV163" i="8" a="1"/>
  <c r="AV163" i="8" s="1"/>
  <c r="C160" i="8"/>
  <c r="B160" i="8"/>
  <c r="E160" i="8"/>
  <c r="D160" i="8"/>
  <c r="BD160" i="8"/>
  <c r="BB160" i="8" a="1"/>
  <c r="BB160" i="8" s="1"/>
  <c r="N180" i="7" s="1"/>
  <c r="AZ160" i="8" a="1"/>
  <c r="AZ160" i="8" s="1"/>
  <c r="Q179" i="6" s="1"/>
  <c r="BG149" i="8"/>
  <c r="S169" i="7" s="1"/>
  <c r="BJ149" i="8"/>
  <c r="F147" i="8"/>
  <c r="S144" i="8"/>
  <c r="C144" i="8"/>
  <c r="E144" i="8"/>
  <c r="B144" i="8"/>
  <c r="D144" i="8"/>
  <c r="BB144" i="8" a="1"/>
  <c r="BB144" i="8" s="1"/>
  <c r="N164" i="7" s="1"/>
  <c r="BD144" i="8"/>
  <c r="BL133" i="8"/>
  <c r="BJ133" i="8"/>
  <c r="BG133" i="8"/>
  <c r="S153" i="7" s="1"/>
  <c r="F131" i="8"/>
  <c r="AV131" i="8" a="1"/>
  <c r="AV131" i="8" s="1"/>
  <c r="S128" i="8"/>
  <c r="C128" i="8"/>
  <c r="D128" i="8"/>
  <c r="E128" i="8"/>
  <c r="B128" i="8"/>
  <c r="BD128" i="8"/>
  <c r="BG117" i="8"/>
  <c r="S137" i="7" s="1"/>
  <c r="BJ117" i="8"/>
  <c r="F115" i="8"/>
  <c r="AV115" i="8" a="1"/>
  <c r="AV115" i="8" s="1"/>
  <c r="S112" i="8"/>
  <c r="C112" i="8"/>
  <c r="D112" i="8"/>
  <c r="B112" i="8"/>
  <c r="BB112" i="8" a="1"/>
  <c r="BB112" i="8" s="1"/>
  <c r="N132" i="7" s="1"/>
  <c r="E112" i="8"/>
  <c r="AZ112" i="8" a="1"/>
  <c r="AZ112" i="8" s="1"/>
  <c r="Q131" i="6" s="1"/>
  <c r="BD112" i="8"/>
  <c r="F99" i="8"/>
  <c r="S96" i="8"/>
  <c r="C96" i="8"/>
  <c r="B96" i="8"/>
  <c r="D96" i="8"/>
  <c r="E96" i="8"/>
  <c r="BD96" i="8"/>
  <c r="BB96" i="8" a="1"/>
  <c r="BB96" i="8" s="1"/>
  <c r="N116" i="7" s="1"/>
  <c r="BJ85" i="8"/>
  <c r="BG85" i="8"/>
  <c r="S105" i="7" s="1"/>
  <c r="F83" i="8"/>
  <c r="AV83" i="8" a="1"/>
  <c r="AV83" i="8" s="1"/>
  <c r="S80" i="8"/>
  <c r="D80" i="8"/>
  <c r="C80" i="8"/>
  <c r="E80" i="8"/>
  <c r="BB80" i="8" a="1"/>
  <c r="BB80" i="8" s="1"/>
  <c r="N100" i="7" s="1"/>
  <c r="BD80" i="8"/>
  <c r="B80" i="8"/>
  <c r="AZ80" i="8" a="1"/>
  <c r="AZ80" i="8" s="1"/>
  <c r="Q99" i="6" s="1"/>
  <c r="BJ69" i="8"/>
  <c r="BG69" i="8"/>
  <c r="S89" i="7" s="1"/>
  <c r="F67" i="8"/>
  <c r="S64" i="8"/>
  <c r="D64" i="8"/>
  <c r="E64" i="8"/>
  <c r="B64" i="8"/>
  <c r="C64" i="8"/>
  <c r="BD64" i="8"/>
  <c r="BB64" i="8" a="1"/>
  <c r="BB64" i="8" s="1"/>
  <c r="N84" i="7" s="1"/>
  <c r="AZ64" i="8" a="1"/>
  <c r="AZ64" i="8" s="1"/>
  <c r="Q83" i="6" s="1"/>
  <c r="BG53" i="8"/>
  <c r="S73" i="7" s="1"/>
  <c r="BJ53" i="8"/>
  <c r="F51" i="8"/>
  <c r="AV51" i="8" a="1"/>
  <c r="AV51" i="8" s="1"/>
  <c r="S48" i="8"/>
  <c r="D48" i="8"/>
  <c r="B48" i="8"/>
  <c r="C48" i="8"/>
  <c r="E48" i="8"/>
  <c r="BB48" i="8" a="1"/>
  <c r="BB48" i="8" s="1"/>
  <c r="N68" i="7" s="1"/>
  <c r="BD48" i="8"/>
  <c r="BJ37" i="8"/>
  <c r="BG37" i="8"/>
  <c r="S57" i="7" s="1"/>
  <c r="F35" i="8"/>
  <c r="AV35" i="8" a="1"/>
  <c r="AV35" i="8" s="1"/>
  <c r="D32" i="8"/>
  <c r="E32" i="8"/>
  <c r="B32" i="8"/>
  <c r="C32" i="8"/>
  <c r="BD32" i="8"/>
  <c r="BB32" i="8" a="1"/>
  <c r="BB32" i="8" s="1"/>
  <c r="N52" i="7" s="1"/>
  <c r="AZ32" i="8" a="1"/>
  <c r="AZ32" i="8" s="1"/>
  <c r="Q51" i="6" s="1"/>
  <c r="BG21" i="8"/>
  <c r="S41" i="7" s="1"/>
  <c r="BJ21" i="8"/>
  <c r="F19" i="8"/>
  <c r="S16" i="8"/>
  <c r="D16" i="8"/>
  <c r="C16" i="8"/>
  <c r="B16" i="8"/>
  <c r="E16" i="8"/>
  <c r="BG10" i="8"/>
  <c r="S30" i="7" s="1"/>
  <c r="F8" i="8"/>
  <c r="D5" i="8"/>
  <c r="E5" i="8"/>
  <c r="B5" i="8"/>
  <c r="C5" i="8"/>
  <c r="AP292" i="8" a="1"/>
  <c r="AP292" i="8" s="1"/>
  <c r="AQ292" i="8" s="1"/>
  <c r="AP72" i="8" a="1"/>
  <c r="AP72" i="8" s="1"/>
  <c r="AQ72" i="8" s="1"/>
  <c r="AV173" i="8" a="1"/>
  <c r="AV173" i="8" s="1"/>
  <c r="AV120" i="8" a="1"/>
  <c r="AV120" i="8" s="1"/>
  <c r="AZ87" i="8" a="1"/>
  <c r="AZ87" i="8" s="1"/>
  <c r="Q106" i="6" s="1"/>
  <c r="BG194" i="8"/>
  <c r="S214" i="7" s="1"/>
  <c r="BJ186" i="8"/>
  <c r="F141" i="8"/>
  <c r="S221" i="8"/>
  <c r="B221" i="8"/>
  <c r="AZ221" i="8" a="1"/>
  <c r="AZ221" i="8" s="1"/>
  <c r="Q240" i="6" s="1"/>
  <c r="BD221" i="8"/>
  <c r="E221" i="8"/>
  <c r="BB221" i="8" a="1"/>
  <c r="BB221" i="8" s="1"/>
  <c r="N241" i="7" s="1"/>
  <c r="C221" i="8"/>
  <c r="D221" i="8"/>
  <c r="B109" i="8"/>
  <c r="E109" i="8"/>
  <c r="C109" i="8"/>
  <c r="D109" i="8"/>
  <c r="BD109" i="8"/>
  <c r="AZ109" i="8" a="1"/>
  <c r="AZ109" i="8" s="1"/>
  <c r="Q128" i="6" s="1"/>
  <c r="BJ50" i="8"/>
  <c r="BG50" i="8"/>
  <c r="S70" i="7" s="1"/>
  <c r="AD275" i="8"/>
  <c r="U293" i="5" s="1"/>
  <c r="AP275" i="8" a="1"/>
  <c r="AP275" i="8" s="1"/>
  <c r="AQ275" i="8" s="1"/>
  <c r="F91" i="8"/>
  <c r="AV91" i="8" a="1"/>
  <c r="AV91" i="8" s="1"/>
  <c r="BJ29" i="8"/>
  <c r="BG29" i="8"/>
  <c r="S49" i="7" s="1"/>
  <c r="BM243" i="8"/>
  <c r="BG243" i="8"/>
  <c r="S263" i="7" s="1"/>
  <c r="BJ243" i="8"/>
  <c r="F70" i="8"/>
  <c r="AV70" i="8" a="1"/>
  <c r="AV70" i="8" s="1"/>
  <c r="S250" i="8"/>
  <c r="BB250" i="8" a="1"/>
  <c r="BB250" i="8" s="1"/>
  <c r="N270" i="7" s="1"/>
  <c r="B250" i="8"/>
  <c r="D250" i="8"/>
  <c r="BD250" i="8"/>
  <c r="AZ250" i="8" a="1"/>
  <c r="AZ250" i="8" s="1"/>
  <c r="Q269" i="6" s="1"/>
  <c r="C250" i="8"/>
  <c r="E250" i="8"/>
  <c r="F146" i="8"/>
  <c r="BG295" i="8"/>
  <c r="BJ295" i="8"/>
  <c r="F293" i="8"/>
  <c r="AV293" i="8" a="1"/>
  <c r="AV293" i="8" s="1"/>
  <c r="C290" i="8"/>
  <c r="D290" i="8"/>
  <c r="E290" i="8"/>
  <c r="BD290" i="8"/>
  <c r="AZ290" i="8" a="1"/>
  <c r="AZ290" i="8" s="1"/>
  <c r="Q309" i="6" s="1"/>
  <c r="B290" i="8"/>
  <c r="BB290" i="8" a="1"/>
  <c r="BB290" i="8" s="1"/>
  <c r="N310" i="7" s="1"/>
  <c r="BJ279" i="8"/>
  <c r="BG279" i="8"/>
  <c r="S299" i="7" s="1"/>
  <c r="F277" i="8"/>
  <c r="S274" i="8"/>
  <c r="C274" i="8"/>
  <c r="D274" i="8"/>
  <c r="AZ274" i="8" a="1"/>
  <c r="AZ274" i="8" s="1"/>
  <c r="Q293" i="6" s="1"/>
  <c r="BB274" i="8" a="1"/>
  <c r="BB274" i="8" s="1"/>
  <c r="N294" i="7" s="1"/>
  <c r="BD274" i="8"/>
  <c r="BM268" i="8"/>
  <c r="BG268" i="8"/>
  <c r="S288" i="7" s="1"/>
  <c r="BJ268" i="8"/>
  <c r="AD267" i="8"/>
  <c r="U285" i="5" s="1"/>
  <c r="AP267" i="8" a="1"/>
  <c r="AP267" i="8" s="1"/>
  <c r="AQ267" i="8" s="1"/>
  <c r="BJ262" i="8"/>
  <c r="BG262" i="8"/>
  <c r="S282" i="7" s="1"/>
  <c r="F260" i="8"/>
  <c r="AV260" i="8" a="1"/>
  <c r="AV260" i="8" s="1"/>
  <c r="S257" i="8"/>
  <c r="D257" i="8"/>
  <c r="BD257" i="8"/>
  <c r="BB257" i="8" a="1"/>
  <c r="BB257" i="8" s="1"/>
  <c r="N277" i="7" s="1"/>
  <c r="E257" i="8"/>
  <c r="B257" i="8"/>
  <c r="C257" i="8"/>
  <c r="BG251" i="8"/>
  <c r="S271" i="7" s="1"/>
  <c r="BJ251" i="8"/>
  <c r="AF250" i="8"/>
  <c r="X268" i="5" s="1"/>
  <c r="AP250" i="8" a="1"/>
  <c r="AP250" i="8" s="1"/>
  <c r="AQ250" i="8" s="1"/>
  <c r="F249" i="8"/>
  <c r="AV249" i="8" a="1"/>
  <c r="AV249" i="8" s="1"/>
  <c r="B246" i="8"/>
  <c r="D246" i="8"/>
  <c r="E246" i="8"/>
  <c r="C246" i="8"/>
  <c r="BD246" i="8"/>
  <c r="BB246" i="8" a="1"/>
  <c r="BB246" i="8" s="1"/>
  <c r="N266" i="7" s="1"/>
  <c r="BG235" i="8"/>
  <c r="S255" i="7" s="1"/>
  <c r="BJ235" i="8"/>
  <c r="AE234" i="8"/>
  <c r="AP234" i="8" a="1"/>
  <c r="AP234" i="8" s="1"/>
  <c r="AQ234" i="8" s="1"/>
  <c r="F233" i="8"/>
  <c r="AV233" i="8" a="1"/>
  <c r="AV233" i="8" s="1"/>
  <c r="B230" i="8"/>
  <c r="D230" i="8"/>
  <c r="E230" i="8"/>
  <c r="BD230" i="8"/>
  <c r="C230" i="8"/>
  <c r="AZ230" i="8" a="1"/>
  <c r="AZ230" i="8" s="1"/>
  <c r="Q249" i="6" s="1"/>
  <c r="BB230" i="8" a="1"/>
  <c r="BB230" i="8" s="1"/>
  <c r="N250" i="7" s="1"/>
  <c r="BG224" i="8"/>
  <c r="S244" i="7" s="1"/>
  <c r="BJ224" i="8"/>
  <c r="F222" i="8"/>
  <c r="AV222" i="8" a="1"/>
  <c r="AV222" i="8" s="1"/>
  <c r="S219" i="8"/>
  <c r="D219" i="8"/>
  <c r="B219" i="8"/>
  <c r="C219" i="8"/>
  <c r="BD219" i="8"/>
  <c r="E219" i="8"/>
  <c r="BB219" i="8" a="1"/>
  <c r="BB219" i="8" s="1"/>
  <c r="N239" i="7" s="1"/>
  <c r="AZ219" i="8" a="1"/>
  <c r="AZ219" i="8" s="1"/>
  <c r="Q238" i="6" s="1"/>
  <c r="F206" i="8"/>
  <c r="AV206" i="8" a="1"/>
  <c r="AV206" i="8" s="1"/>
  <c r="D203" i="8"/>
  <c r="E203" i="8"/>
  <c r="B203" i="8"/>
  <c r="BD203" i="8"/>
  <c r="C203" i="8"/>
  <c r="AZ203" i="8" a="1"/>
  <c r="AZ203" i="8" s="1"/>
  <c r="Q222" i="6" s="1"/>
  <c r="BJ192" i="8"/>
  <c r="AF191" i="8"/>
  <c r="X209" i="5" s="1"/>
  <c r="AP191" i="8" a="1"/>
  <c r="AP191" i="8" s="1"/>
  <c r="AQ191" i="8" s="1"/>
  <c r="F190" i="8"/>
  <c r="D187" i="8"/>
  <c r="E187" i="8"/>
  <c r="C187" i="8"/>
  <c r="BD187" i="8"/>
  <c r="B187" i="8"/>
  <c r="BB187" i="8" a="1"/>
  <c r="BB187" i="8" s="1"/>
  <c r="N207" i="7" s="1"/>
  <c r="AZ187" i="8" a="1"/>
  <c r="AZ187" i="8" s="1"/>
  <c r="Q206" i="6" s="1"/>
  <c r="BG176" i="8"/>
  <c r="S196" i="7" s="1"/>
  <c r="BJ176" i="8"/>
  <c r="F174" i="8"/>
  <c r="AV174" i="8" a="1"/>
  <c r="AV174" i="8" s="1"/>
  <c r="S171" i="8"/>
  <c r="D171" i="8"/>
  <c r="E171" i="8"/>
  <c r="BD171" i="8"/>
  <c r="C171" i="8"/>
  <c r="B171" i="8"/>
  <c r="BB171" i="8" a="1"/>
  <c r="BB171" i="8" s="1"/>
  <c r="N191" i="7" s="1"/>
  <c r="AZ171" i="8" a="1"/>
  <c r="AZ171" i="8" s="1"/>
  <c r="Q190" i="6" s="1"/>
  <c r="BG160" i="8"/>
  <c r="S180" i="7" s="1"/>
  <c r="BJ160" i="8"/>
  <c r="AD159" i="8"/>
  <c r="U177" i="5" s="1"/>
  <c r="AP159" i="8" a="1"/>
  <c r="AP159" i="8" s="1"/>
  <c r="AQ159" i="8" s="1"/>
  <c r="F158" i="8"/>
  <c r="AV158" i="8" a="1"/>
  <c r="AV158" i="8" s="1"/>
  <c r="S155" i="8"/>
  <c r="D155" i="8"/>
  <c r="E155" i="8"/>
  <c r="B155" i="8"/>
  <c r="BD155" i="8"/>
  <c r="C155" i="8"/>
  <c r="BB155" i="8" a="1"/>
  <c r="BB155" i="8" s="1"/>
  <c r="N175" i="7" s="1"/>
  <c r="AZ155" i="8" a="1"/>
  <c r="AZ155" i="8" s="1"/>
  <c r="Q174" i="6" s="1"/>
  <c r="BJ144" i="8"/>
  <c r="BG144" i="8"/>
  <c r="S164" i="7" s="1"/>
  <c r="F142" i="8"/>
  <c r="AV142" i="8" a="1"/>
  <c r="AV142" i="8" s="1"/>
  <c r="S139" i="8"/>
  <c r="D139" i="8"/>
  <c r="E139" i="8"/>
  <c r="B139" i="8"/>
  <c r="C139" i="8"/>
  <c r="BD139" i="8"/>
  <c r="AZ139" i="8" a="1"/>
  <c r="AZ139" i="8" s="1"/>
  <c r="Q158" i="6" s="1"/>
  <c r="BJ128" i="8"/>
  <c r="BG128" i="8"/>
  <c r="S148" i="7" s="1"/>
  <c r="AD127" i="8"/>
  <c r="U145" i="5" s="1"/>
  <c r="AP127" i="8" a="1"/>
  <c r="AP127" i="8" s="1"/>
  <c r="AQ127" i="8" s="1"/>
  <c r="F126" i="8"/>
  <c r="S123" i="8"/>
  <c r="D123" i="8"/>
  <c r="E123" i="8"/>
  <c r="B123" i="8"/>
  <c r="C123" i="8"/>
  <c r="BD123" i="8"/>
  <c r="BB123" i="8" a="1"/>
  <c r="BB123" i="8" s="1"/>
  <c r="N143" i="7" s="1"/>
  <c r="AZ123" i="8" a="1"/>
  <c r="AZ123" i="8" s="1"/>
  <c r="Q142" i="6" s="1"/>
  <c r="BJ112" i="8"/>
  <c r="BG112" i="8"/>
  <c r="S132" i="7" s="1"/>
  <c r="F110" i="8"/>
  <c r="AV110" i="8" a="1"/>
  <c r="AV110" i="8" s="1"/>
  <c r="S107" i="8"/>
  <c r="D107" i="8"/>
  <c r="E107" i="8"/>
  <c r="B107" i="8"/>
  <c r="C107" i="8"/>
  <c r="BD107" i="8"/>
  <c r="AZ107" i="8" a="1"/>
  <c r="AZ107" i="8" s="1"/>
  <c r="Q126" i="6" s="1"/>
  <c r="BB107" i="8" a="1"/>
  <c r="BB107" i="8" s="1"/>
  <c r="N127" i="7" s="1"/>
  <c r="BJ96" i="8"/>
  <c r="BG96" i="8"/>
  <c r="S116" i="7" s="1"/>
  <c r="F94" i="8"/>
  <c r="AV94" i="8" a="1"/>
  <c r="AV94" i="8" s="1"/>
  <c r="S91" i="8"/>
  <c r="D91" i="8"/>
  <c r="E91" i="8"/>
  <c r="B91" i="8"/>
  <c r="C91" i="8"/>
  <c r="BD91" i="8"/>
  <c r="BB91" i="8" a="1"/>
  <c r="BB91" i="8" s="1"/>
  <c r="N111" i="7" s="1"/>
  <c r="AZ91" i="8" a="1"/>
  <c r="AZ91" i="8" s="1"/>
  <c r="Q110" i="6" s="1"/>
  <c r="BJ80" i="8"/>
  <c r="BG80" i="8"/>
  <c r="S100" i="7" s="1"/>
  <c r="AD79" i="8"/>
  <c r="U97" i="5" s="1"/>
  <c r="AP79" i="8" a="1"/>
  <c r="AP79" i="8" s="1"/>
  <c r="AQ79" i="8" s="1"/>
  <c r="F78" i="8"/>
  <c r="S75" i="8"/>
  <c r="C75" i="8"/>
  <c r="D75" i="8"/>
  <c r="E75" i="8"/>
  <c r="B75" i="8"/>
  <c r="BD75" i="8"/>
  <c r="AZ75" i="8" a="1"/>
  <c r="AZ75" i="8" s="1"/>
  <c r="Q94" i="6" s="1"/>
  <c r="BJ64" i="8"/>
  <c r="BG64" i="8"/>
  <c r="S84" i="7" s="1"/>
  <c r="AF63" i="8"/>
  <c r="X81" i="5" s="1"/>
  <c r="AP63" i="8" a="1"/>
  <c r="AP63" i="8" s="1"/>
  <c r="AQ63" i="8" s="1"/>
  <c r="F62" i="8"/>
  <c r="AV62" i="8" a="1"/>
  <c r="AV62" i="8" s="1"/>
  <c r="C59" i="8"/>
  <c r="D59" i="8"/>
  <c r="B59" i="8"/>
  <c r="E59" i="8"/>
  <c r="BD59" i="8"/>
  <c r="BB59" i="8" a="1"/>
  <c r="BB59" i="8" s="1"/>
  <c r="N79" i="7" s="1"/>
  <c r="AZ59" i="8" a="1"/>
  <c r="AZ59" i="8" s="1"/>
  <c r="Q78" i="6" s="1"/>
  <c r="BL48" i="8"/>
  <c r="BJ48" i="8"/>
  <c r="BG48" i="8"/>
  <c r="S68" i="7" s="1"/>
  <c r="F46" i="8"/>
  <c r="AV46" i="8" a="1"/>
  <c r="AV46" i="8" s="1"/>
  <c r="S43" i="8"/>
  <c r="C43" i="8"/>
  <c r="D43" i="8"/>
  <c r="E43" i="8"/>
  <c r="BD43" i="8"/>
  <c r="B43" i="8"/>
  <c r="AZ43" i="8" a="1"/>
  <c r="AZ43" i="8" s="1"/>
  <c r="Q62" i="6" s="1"/>
  <c r="BB43" i="8" a="1"/>
  <c r="BB43" i="8" s="1"/>
  <c r="N63" i="7" s="1"/>
  <c r="BJ32" i="8"/>
  <c r="BG32" i="8"/>
  <c r="S52" i="7" s="1"/>
  <c r="AF31" i="8"/>
  <c r="X49" i="5" s="1"/>
  <c r="AP31" i="8" a="1"/>
  <c r="AP31" i="8" s="1"/>
  <c r="AQ31" i="8" s="1"/>
  <c r="F30" i="8"/>
  <c r="AV30" i="8" a="1"/>
  <c r="AV30" i="8" s="1"/>
  <c r="C27" i="8"/>
  <c r="D27" i="8"/>
  <c r="B27" i="8"/>
  <c r="E27" i="8"/>
  <c r="BD27" i="8"/>
  <c r="BB27" i="8" a="1"/>
  <c r="BB27" i="8" s="1"/>
  <c r="N47" i="7" s="1"/>
  <c r="F14" i="8"/>
  <c r="AP245" i="8" a="1"/>
  <c r="AP245" i="8" s="1"/>
  <c r="AQ245" i="8" s="1"/>
  <c r="AV238" i="8" a="1"/>
  <c r="AV238" i="8" s="1"/>
  <c r="AV170" i="8" a="1"/>
  <c r="AV170" i="8" s="1"/>
  <c r="AV49" i="8" a="1"/>
  <c r="AV49" i="8" s="1"/>
  <c r="BB178" i="8" a="1"/>
  <c r="BB178" i="8" s="1"/>
  <c r="N198" i="7" s="1"/>
  <c r="BD197" i="8"/>
  <c r="BG193" i="8"/>
  <c r="S213" i="7" s="1"/>
  <c r="BJ185" i="8"/>
  <c r="E68" i="8"/>
  <c r="S292" i="8"/>
  <c r="B292" i="8"/>
  <c r="D292" i="8"/>
  <c r="E292" i="8"/>
  <c r="AZ292" i="8" a="1"/>
  <c r="AZ292" i="8" s="1"/>
  <c r="Q311" i="6" s="1"/>
  <c r="BD292" i="8"/>
  <c r="C292" i="8"/>
  <c r="BB292" i="8" a="1"/>
  <c r="BB292" i="8" s="1"/>
  <c r="N312" i="7" s="1"/>
  <c r="BM281" i="8"/>
  <c r="BG281" i="8"/>
  <c r="S301" i="7" s="1"/>
  <c r="BJ281" i="8"/>
  <c r="BJ264" i="8"/>
  <c r="BG264" i="8"/>
  <c r="S284" i="7" s="1"/>
  <c r="BG253" i="8"/>
  <c r="S273" i="7" s="1"/>
  <c r="BJ253" i="8"/>
  <c r="BJ237" i="8"/>
  <c r="BG237" i="8"/>
  <c r="S257" i="7" s="1"/>
  <c r="C232" i="8"/>
  <c r="E232" i="8"/>
  <c r="B232" i="8"/>
  <c r="D232" i="8"/>
  <c r="BB232" i="8" a="1"/>
  <c r="BB232" i="8" s="1"/>
  <c r="N252" i="7" s="1"/>
  <c r="AZ232" i="8" a="1"/>
  <c r="AZ232" i="8" s="1"/>
  <c r="Q251" i="6" s="1"/>
  <c r="BD232" i="8"/>
  <c r="BM226" i="8"/>
  <c r="BG226" i="8"/>
  <c r="S246" i="7" s="1"/>
  <c r="BJ226" i="8"/>
  <c r="BG210" i="8"/>
  <c r="S230" i="7" s="1"/>
  <c r="BJ210" i="8"/>
  <c r="F144" i="8"/>
  <c r="BG130" i="8"/>
  <c r="S150" i="7" s="1"/>
  <c r="BJ130" i="8"/>
  <c r="BM98" i="8"/>
  <c r="BG98" i="8"/>
  <c r="S118" i="7" s="1"/>
  <c r="BJ98" i="8"/>
  <c r="F64" i="8"/>
  <c r="AV64" i="8" a="1"/>
  <c r="AV64" i="8" s="1"/>
  <c r="S61" i="8"/>
  <c r="C61" i="8"/>
  <c r="B61" i="8"/>
  <c r="E61" i="8"/>
  <c r="D61" i="8"/>
  <c r="BB61" i="8" a="1"/>
  <c r="BB61" i="8" s="1"/>
  <c r="N81" i="7" s="1"/>
  <c r="AZ61" i="8" a="1"/>
  <c r="AZ61" i="8" s="1"/>
  <c r="Q80" i="6" s="1"/>
  <c r="BD61" i="8"/>
  <c r="C45" i="8"/>
  <c r="E45" i="8"/>
  <c r="B45" i="8"/>
  <c r="D45" i="8"/>
  <c r="BD45" i="8"/>
  <c r="AZ45" i="8" a="1"/>
  <c r="AZ45" i="8" s="1"/>
  <c r="Q64" i="6" s="1"/>
  <c r="BB45" i="8" a="1"/>
  <c r="BB45" i="8" s="1"/>
  <c r="N65" i="7" s="1"/>
  <c r="F32" i="8"/>
  <c r="AV32" i="8" a="1"/>
  <c r="AV32" i="8" s="1"/>
  <c r="F16" i="8"/>
  <c r="BG7" i="8"/>
  <c r="S27" i="7" s="1"/>
  <c r="BG292" i="8"/>
  <c r="S312" i="7" s="1"/>
  <c r="BJ292" i="8"/>
  <c r="F246" i="8"/>
  <c r="AV246" i="8" a="1"/>
  <c r="AV246" i="8" s="1"/>
  <c r="F219" i="8"/>
  <c r="AV219" i="8" a="1"/>
  <c r="AV219" i="8" s="1"/>
  <c r="C200" i="8"/>
  <c r="D200" i="8"/>
  <c r="E200" i="8"/>
  <c r="B200" i="8"/>
  <c r="AZ200" i="8" a="1"/>
  <c r="AZ200" i="8" s="1"/>
  <c r="Q219" i="6" s="1"/>
  <c r="BD200" i="8"/>
  <c r="BG189" i="8"/>
  <c r="S209" i="7" s="1"/>
  <c r="BJ189" i="8"/>
  <c r="F187" i="8"/>
  <c r="AV187" i="8" a="1"/>
  <c r="AV187" i="8" s="1"/>
  <c r="F171" i="8"/>
  <c r="AV171" i="8" a="1"/>
  <c r="AV171" i="8" s="1"/>
  <c r="BJ157" i="8"/>
  <c r="BG157" i="8"/>
  <c r="S177" i="7" s="1"/>
  <c r="S152" i="8"/>
  <c r="C152" i="8"/>
  <c r="D152" i="8"/>
  <c r="E152" i="8"/>
  <c r="B152" i="8"/>
  <c r="BB152" i="8" a="1"/>
  <c r="BB152" i="8" s="1"/>
  <c r="N172" i="7" s="1"/>
  <c r="BD152" i="8"/>
  <c r="F123" i="8"/>
  <c r="AV123" i="8" a="1"/>
  <c r="AV123" i="8" s="1"/>
  <c r="F75" i="8"/>
  <c r="AV75" i="8" a="1"/>
  <c r="AV75" i="8" s="1"/>
  <c r="BJ45" i="8"/>
  <c r="BG45" i="8"/>
  <c r="S65" i="7" s="1"/>
  <c r="AE44" i="8"/>
  <c r="AP44" i="8" a="1"/>
  <c r="AP44" i="8" s="1"/>
  <c r="AQ44" i="8" s="1"/>
  <c r="F27" i="8"/>
  <c r="AV27" i="8" a="1"/>
  <c r="AV27" i="8" s="1"/>
  <c r="S24" i="8"/>
  <c r="E24" i="8"/>
  <c r="B24" i="8"/>
  <c r="C24" i="8"/>
  <c r="D24" i="8"/>
  <c r="BB24" i="8" a="1"/>
  <c r="BB24" i="8" s="1"/>
  <c r="N44" i="7" s="1"/>
  <c r="BD24" i="8"/>
  <c r="AZ24" i="8" a="1"/>
  <c r="AZ24" i="8" s="1"/>
  <c r="Q43" i="6" s="1"/>
  <c r="BJ287" i="8"/>
  <c r="BG287" i="8"/>
  <c r="S307" i="7" s="1"/>
  <c r="S271" i="8"/>
  <c r="B271" i="8"/>
  <c r="C271" i="8"/>
  <c r="E271" i="8"/>
  <c r="D271" i="8"/>
  <c r="BB271" i="8" a="1"/>
  <c r="BB271" i="8" s="1"/>
  <c r="N291" i="7" s="1"/>
  <c r="BD271" i="8"/>
  <c r="AZ271" i="8" a="1"/>
  <c r="AZ271" i="8" s="1"/>
  <c r="Q290" i="6" s="1"/>
  <c r="B179" i="8"/>
  <c r="D179" i="8"/>
  <c r="C179" i="8"/>
  <c r="BD179" i="8"/>
  <c r="E179" i="8"/>
  <c r="BB179" i="8" a="1"/>
  <c r="BB179" i="8" s="1"/>
  <c r="N199" i="7" s="1"/>
  <c r="AZ179" i="8" a="1"/>
  <c r="AZ179" i="8" s="1"/>
  <c r="Q198" i="6" s="1"/>
  <c r="B131" i="8"/>
  <c r="D131" i="8"/>
  <c r="BD131" i="8"/>
  <c r="E131" i="8"/>
  <c r="AZ131" i="8" a="1"/>
  <c r="AZ131" i="8" s="1"/>
  <c r="Q150" i="6" s="1"/>
  <c r="BB131" i="8" a="1"/>
  <c r="BB131" i="8" s="1"/>
  <c r="N151" i="7" s="1"/>
  <c r="C131" i="8"/>
  <c r="F118" i="8"/>
  <c r="AV118" i="8" a="1"/>
  <c r="AV118" i="8" s="1"/>
  <c r="BL104" i="8"/>
  <c r="BJ104" i="8"/>
  <c r="BG104" i="8"/>
  <c r="S124" i="7" s="1"/>
  <c r="BG88" i="8"/>
  <c r="S108" i="7" s="1"/>
  <c r="F11" i="8"/>
  <c r="F297" i="8"/>
  <c r="AV297" i="8" a="1"/>
  <c r="AV297" i="8" s="1"/>
  <c r="AW297" i="8" s="1"/>
  <c r="BG283" i="8"/>
  <c r="S303" i="7" s="1"/>
  <c r="BJ283" i="8"/>
  <c r="S267" i="8"/>
  <c r="D267" i="8"/>
  <c r="B267" i="8"/>
  <c r="BD267" i="8"/>
  <c r="C267" i="8"/>
  <c r="E267" i="8"/>
  <c r="AZ267" i="8" a="1"/>
  <c r="AZ267" i="8" s="1"/>
  <c r="Q286" i="6" s="1"/>
  <c r="BJ255" i="8"/>
  <c r="BG255" i="8"/>
  <c r="S275" i="7" s="1"/>
  <c r="BL239" i="8"/>
  <c r="BJ239" i="8"/>
  <c r="BG239" i="8"/>
  <c r="S259" i="7" s="1"/>
  <c r="AD227" i="8"/>
  <c r="U245" i="5" s="1"/>
  <c r="AP227" i="8" a="1"/>
  <c r="AP227" i="8" s="1"/>
  <c r="AQ227" i="8" s="1"/>
  <c r="AE179" i="8"/>
  <c r="AP179" i="8" a="1"/>
  <c r="AP179" i="8" s="1"/>
  <c r="AQ179" i="8" s="1"/>
  <c r="BL164" i="8"/>
  <c r="BG164" i="8"/>
  <c r="S184" i="7" s="1"/>
  <c r="BJ164" i="8"/>
  <c r="S143" i="8"/>
  <c r="B143" i="8"/>
  <c r="BB143" i="8" a="1"/>
  <c r="BB143" i="8" s="1"/>
  <c r="N163" i="7" s="1"/>
  <c r="D143" i="8"/>
  <c r="E143" i="8"/>
  <c r="BD143" i="8"/>
  <c r="C143" i="8"/>
  <c r="S111" i="8"/>
  <c r="B111" i="8"/>
  <c r="D111" i="8"/>
  <c r="E111" i="8"/>
  <c r="C111" i="8"/>
  <c r="BB111" i="8" a="1"/>
  <c r="BB111" i="8" s="1"/>
  <c r="N131" i="7" s="1"/>
  <c r="AZ111" i="8" a="1"/>
  <c r="AZ111" i="8" s="1"/>
  <c r="Q130" i="6" s="1"/>
  <c r="BD111" i="8"/>
  <c r="F98" i="8"/>
  <c r="S63" i="8"/>
  <c r="B63" i="8"/>
  <c r="C63" i="8"/>
  <c r="D63" i="8"/>
  <c r="E63" i="8"/>
  <c r="BB63" i="8" a="1"/>
  <c r="BB63" i="8" s="1"/>
  <c r="N83" i="7" s="1"/>
  <c r="BD63" i="8"/>
  <c r="AZ63" i="8" a="1"/>
  <c r="AZ63" i="8" s="1"/>
  <c r="Q82" i="6" s="1"/>
  <c r="BG52" i="8"/>
  <c r="S72" i="7" s="1"/>
  <c r="BJ52" i="8"/>
  <c r="F50" i="8"/>
  <c r="S31" i="8"/>
  <c r="B31" i="8"/>
  <c r="C31" i="8"/>
  <c r="D31" i="8"/>
  <c r="E31" i="8"/>
  <c r="BB31" i="8" a="1"/>
  <c r="BB31" i="8" s="1"/>
  <c r="N51" i="7" s="1"/>
  <c r="BD31" i="8"/>
  <c r="AZ31" i="8" a="1"/>
  <c r="AZ31" i="8" s="1"/>
  <c r="Q50" i="6" s="1"/>
  <c r="S4" i="8"/>
  <c r="B4" i="8"/>
  <c r="D4" i="8"/>
  <c r="C4" i="8"/>
  <c r="E4" i="8"/>
  <c r="S301" i="8"/>
  <c r="B301" i="8"/>
  <c r="E301" i="8"/>
  <c r="C301" i="8"/>
  <c r="D301" i="8"/>
  <c r="BD301" i="8"/>
  <c r="AZ301" i="8" a="1"/>
  <c r="AZ301" i="8" s="1"/>
  <c r="BB301" i="8" a="1"/>
  <c r="BB301" i="8" s="1"/>
  <c r="BJ290" i="8"/>
  <c r="BG290" i="8"/>
  <c r="S310" i="7" s="1"/>
  <c r="F288" i="8"/>
  <c r="B285" i="8"/>
  <c r="C285" i="8"/>
  <c r="D285" i="8"/>
  <c r="E285" i="8"/>
  <c r="BB285" i="8" a="1"/>
  <c r="BB285" i="8" s="1"/>
  <c r="N305" i="7" s="1"/>
  <c r="BD285" i="8"/>
  <c r="AZ285" i="8" a="1"/>
  <c r="AZ285" i="8" s="1"/>
  <c r="Q304" i="6" s="1"/>
  <c r="BJ274" i="8"/>
  <c r="BG274" i="8"/>
  <c r="S294" i="7" s="1"/>
  <c r="BJ257" i="8"/>
  <c r="BG257" i="8"/>
  <c r="S277" i="7" s="1"/>
  <c r="BJ246" i="8"/>
  <c r="BG246" i="8"/>
  <c r="S266" i="7" s="1"/>
  <c r="AV244" i="8" a="1"/>
  <c r="AV244" i="8" s="1"/>
  <c r="F244" i="8"/>
  <c r="D241" i="8"/>
  <c r="E241" i="8"/>
  <c r="BD241" i="8"/>
  <c r="BB241" i="8" a="1"/>
  <c r="BB241" i="8" s="1"/>
  <c r="N261" i="7" s="1"/>
  <c r="B241" i="8"/>
  <c r="C241" i="8"/>
  <c r="AZ241" i="8" a="1"/>
  <c r="AZ241" i="8" s="1"/>
  <c r="Q260" i="6" s="1"/>
  <c r="BJ230" i="8"/>
  <c r="BG230" i="8"/>
  <c r="S250" i="7" s="1"/>
  <c r="BG219" i="8"/>
  <c r="S239" i="7" s="1"/>
  <c r="BJ219" i="8"/>
  <c r="AD218" i="8"/>
  <c r="U236" i="5" s="1"/>
  <c r="AP218" i="8" a="1"/>
  <c r="AP218" i="8" s="1"/>
  <c r="AQ218" i="8" s="1"/>
  <c r="F217" i="8"/>
  <c r="B214" i="8"/>
  <c r="D214" i="8"/>
  <c r="E214" i="8"/>
  <c r="C214" i="8"/>
  <c r="BD214" i="8"/>
  <c r="AZ214" i="8" a="1"/>
  <c r="AZ214" i="8" s="1"/>
  <c r="Q233" i="6" s="1"/>
  <c r="BB214" i="8" a="1"/>
  <c r="BB214" i="8" s="1"/>
  <c r="N234" i="7" s="1"/>
  <c r="BL203" i="8"/>
  <c r="BG203" i="8"/>
  <c r="S223" i="7" s="1"/>
  <c r="BJ203" i="8"/>
  <c r="AD202" i="8"/>
  <c r="U220" i="5" s="1"/>
  <c r="AP202" i="8" a="1"/>
  <c r="AP202" i="8" s="1"/>
  <c r="AQ202" i="8" s="1"/>
  <c r="F201" i="8"/>
  <c r="AV201" i="8" a="1"/>
  <c r="AV201" i="8" s="1"/>
  <c r="C198" i="8"/>
  <c r="E198" i="8"/>
  <c r="D198" i="8"/>
  <c r="AZ198" i="8" a="1"/>
  <c r="AZ198" i="8" s="1"/>
  <c r="Q217" i="6" s="1"/>
  <c r="B198" i="8"/>
  <c r="BB198" i="8" a="1"/>
  <c r="BB198" i="8" s="1"/>
  <c r="N218" i="7" s="1"/>
  <c r="BG187" i="8"/>
  <c r="S207" i="7" s="1"/>
  <c r="BJ187" i="8"/>
  <c r="F185" i="8"/>
  <c r="C182" i="8"/>
  <c r="E182" i="8"/>
  <c r="D182" i="8"/>
  <c r="B182" i="8"/>
  <c r="BD182" i="8"/>
  <c r="AZ182" i="8" a="1"/>
  <c r="AZ182" i="8" s="1"/>
  <c r="Q201" i="6" s="1"/>
  <c r="BB182" i="8" a="1"/>
  <c r="BB182" i="8" s="1"/>
  <c r="N202" i="7" s="1"/>
  <c r="BM171" i="8"/>
  <c r="BG171" i="8"/>
  <c r="S191" i="7" s="1"/>
  <c r="BJ171" i="8"/>
  <c r="AD170" i="8"/>
  <c r="U188" i="5" s="1"/>
  <c r="AP170" i="8" a="1"/>
  <c r="AP170" i="8" s="1"/>
  <c r="AQ170" i="8" s="1"/>
  <c r="F169" i="8"/>
  <c r="S166" i="8"/>
  <c r="C166" i="8"/>
  <c r="E166" i="8"/>
  <c r="B166" i="8"/>
  <c r="D166" i="8"/>
  <c r="BD166" i="8"/>
  <c r="AZ166" i="8" a="1"/>
  <c r="AZ166" i="8" s="1"/>
  <c r="Q185" i="6" s="1"/>
  <c r="BB166" i="8" a="1"/>
  <c r="BB166" i="8" s="1"/>
  <c r="N186" i="7" s="1"/>
  <c r="BG155" i="8"/>
  <c r="S175" i="7" s="1"/>
  <c r="BJ155" i="8"/>
  <c r="AE154" i="8"/>
  <c r="AP154" i="8" a="1"/>
  <c r="AP154" i="8" s="1"/>
  <c r="AQ154" i="8" s="1"/>
  <c r="F153" i="8"/>
  <c r="AV153" i="8" a="1"/>
  <c r="AV153" i="8" s="1"/>
  <c r="C150" i="8"/>
  <c r="E150" i="8"/>
  <c r="D150" i="8"/>
  <c r="B150" i="8"/>
  <c r="BD150" i="8"/>
  <c r="BB150" i="8" a="1"/>
  <c r="BB150" i="8" s="1"/>
  <c r="N170" i="7" s="1"/>
  <c r="AZ150" i="8" a="1"/>
  <c r="AZ150" i="8" s="1"/>
  <c r="Q169" i="6" s="1"/>
  <c r="BG139" i="8"/>
  <c r="S159" i="7" s="1"/>
  <c r="BJ139" i="8"/>
  <c r="F137" i="8"/>
  <c r="AV137" i="8" a="1"/>
  <c r="AV137" i="8" s="1"/>
  <c r="S134" i="8"/>
  <c r="C134" i="8"/>
  <c r="E134" i="8"/>
  <c r="B134" i="8"/>
  <c r="D134" i="8"/>
  <c r="BD134" i="8"/>
  <c r="BB134" i="8" a="1"/>
  <c r="BB134" i="8" s="1"/>
  <c r="N154" i="7" s="1"/>
  <c r="AZ134" i="8" a="1"/>
  <c r="AZ134" i="8" s="1"/>
  <c r="Q153" i="6" s="1"/>
  <c r="BM123" i="8"/>
  <c r="BG123" i="8"/>
  <c r="S143" i="7" s="1"/>
  <c r="BJ123" i="8"/>
  <c r="AE122" i="8"/>
  <c r="AP122" i="8" a="1"/>
  <c r="AP122" i="8" s="1"/>
  <c r="AQ122" i="8" s="1"/>
  <c r="F121" i="8"/>
  <c r="C118" i="8"/>
  <c r="E118" i="8"/>
  <c r="B118" i="8"/>
  <c r="BD118" i="8"/>
  <c r="BB118" i="8" a="1"/>
  <c r="BB118" i="8" s="1"/>
  <c r="N138" i="7" s="1"/>
  <c r="D118" i="8"/>
  <c r="AZ118" i="8" a="1"/>
  <c r="AZ118" i="8" s="1"/>
  <c r="Q137" i="6" s="1"/>
  <c r="BG107" i="8"/>
  <c r="S127" i="7" s="1"/>
  <c r="BJ107" i="8"/>
  <c r="AF106" i="8"/>
  <c r="X124" i="5" s="1"/>
  <c r="AP106" i="8" a="1"/>
  <c r="AP106" i="8" s="1"/>
  <c r="AQ106" i="8" s="1"/>
  <c r="F105" i="8"/>
  <c r="AV105" i="8" a="1"/>
  <c r="AV105" i="8" s="1"/>
  <c r="S102" i="8"/>
  <c r="C102" i="8"/>
  <c r="E102" i="8"/>
  <c r="B102" i="8"/>
  <c r="D102" i="8"/>
  <c r="BD102" i="8"/>
  <c r="BB102" i="8" a="1"/>
  <c r="BB102" i="8" s="1"/>
  <c r="N122" i="7" s="1"/>
  <c r="AZ102" i="8" a="1"/>
  <c r="AZ102" i="8" s="1"/>
  <c r="Q121" i="6" s="1"/>
  <c r="BL91" i="8"/>
  <c r="BG91" i="8"/>
  <c r="S111" i="7" s="1"/>
  <c r="BJ91" i="8"/>
  <c r="AF90" i="8"/>
  <c r="X108" i="5" s="1"/>
  <c r="AP90" i="8" a="1"/>
  <c r="AP90" i="8" s="1"/>
  <c r="AQ90" i="8" s="1"/>
  <c r="F89" i="8"/>
  <c r="AV89" i="8" a="1"/>
  <c r="AV89" i="8" s="1"/>
  <c r="S86" i="8"/>
  <c r="B86" i="8"/>
  <c r="D86" i="8"/>
  <c r="E86" i="8"/>
  <c r="C86" i="8"/>
  <c r="BD86" i="8"/>
  <c r="AZ86" i="8" a="1"/>
  <c r="AZ86" i="8" s="1"/>
  <c r="Q105" i="6" s="1"/>
  <c r="BB86" i="8" a="1"/>
  <c r="BB86" i="8" s="1"/>
  <c r="N106" i="7" s="1"/>
  <c r="BG75" i="8"/>
  <c r="S95" i="7" s="1"/>
  <c r="BJ75" i="8"/>
  <c r="AE74" i="8"/>
  <c r="AP74" i="8" a="1"/>
  <c r="AP74" i="8" s="1"/>
  <c r="AQ74" i="8" s="1"/>
  <c r="F73" i="8"/>
  <c r="S70" i="8"/>
  <c r="B70" i="8"/>
  <c r="D70" i="8"/>
  <c r="E70" i="8"/>
  <c r="C70" i="8"/>
  <c r="BB70" i="8" a="1"/>
  <c r="BB70" i="8" s="1"/>
  <c r="N90" i="7" s="1"/>
  <c r="AZ70" i="8" a="1"/>
  <c r="AZ70" i="8" s="1"/>
  <c r="Q89" i="6" s="1"/>
  <c r="BD70" i="8"/>
  <c r="BG59" i="8"/>
  <c r="S79" i="7" s="1"/>
  <c r="BJ59" i="8"/>
  <c r="F57" i="8"/>
  <c r="AV57" i="8" a="1"/>
  <c r="AV57" i="8" s="1"/>
  <c r="B54" i="8"/>
  <c r="C54" i="8"/>
  <c r="D54" i="8"/>
  <c r="E54" i="8"/>
  <c r="BD54" i="8"/>
  <c r="BB54" i="8" a="1"/>
  <c r="BB54" i="8" s="1"/>
  <c r="N74" i="7" s="1"/>
  <c r="AZ54" i="8" a="1"/>
  <c r="AZ54" i="8" s="1"/>
  <c r="Q73" i="6" s="1"/>
  <c r="BM43" i="8"/>
  <c r="BG43" i="8"/>
  <c r="S63" i="7" s="1"/>
  <c r="BJ43" i="8"/>
  <c r="F41" i="8"/>
  <c r="AV41" i="8" a="1"/>
  <c r="AV41" i="8" s="1"/>
  <c r="B38" i="8"/>
  <c r="D38" i="8"/>
  <c r="C38" i="8"/>
  <c r="BD38" i="8"/>
  <c r="E38" i="8"/>
  <c r="AZ38" i="8" a="1"/>
  <c r="AZ38" i="8" s="1"/>
  <c r="Q57" i="6" s="1"/>
  <c r="BB38" i="8" a="1"/>
  <c r="BB38" i="8" s="1"/>
  <c r="N58" i="7" s="1"/>
  <c r="BG27" i="8"/>
  <c r="S47" i="7" s="1"/>
  <c r="BJ27" i="8"/>
  <c r="AF26" i="8"/>
  <c r="X44" i="5" s="1"/>
  <c r="AP26" i="8" a="1"/>
  <c r="AP26" i="8" s="1"/>
  <c r="AQ26" i="8" s="1"/>
  <c r="F25" i="8"/>
  <c r="AV25" i="8" a="1"/>
  <c r="AV25" i="8" s="1"/>
  <c r="S22" i="8"/>
  <c r="B22" i="8"/>
  <c r="C22" i="8"/>
  <c r="BD22" i="8"/>
  <c r="D22" i="8"/>
  <c r="E22" i="8"/>
  <c r="AZ22" i="8" a="1"/>
  <c r="AZ22" i="8" s="1"/>
  <c r="Q41" i="6" s="1"/>
  <c r="BB22" i="8" a="1"/>
  <c r="BB22" i="8" s="1"/>
  <c r="N42" i="7" s="1"/>
  <c r="C11" i="8"/>
  <c r="D11" i="8"/>
  <c r="B11" i="8"/>
  <c r="E11" i="8"/>
  <c r="AP280" i="8" a="1"/>
  <c r="AP280" i="8" s="1"/>
  <c r="AQ280" i="8" s="1"/>
  <c r="AV288" i="8" a="1"/>
  <c r="AV288" i="8" s="1"/>
  <c r="AV237" i="8" a="1"/>
  <c r="AV237" i="8" s="1"/>
  <c r="AV169" i="8" a="1"/>
  <c r="AV169" i="8" s="1"/>
  <c r="AV101" i="8" a="1"/>
  <c r="AV101" i="8" s="1"/>
  <c r="AV48" i="8" a="1"/>
  <c r="AV48" i="8" s="1"/>
  <c r="AZ199" i="8" a="1"/>
  <c r="AZ199" i="8" s="1"/>
  <c r="Q218" i="6" s="1"/>
  <c r="AZ48" i="8" a="1"/>
  <c r="AZ48" i="8" s="1"/>
  <c r="Q67" i="6" s="1"/>
  <c r="BD196" i="8"/>
  <c r="BG192" i="8"/>
  <c r="S212" i="7" s="1"/>
  <c r="BJ162" i="8"/>
  <c r="D40" i="8"/>
  <c r="F268" i="8"/>
  <c r="AV268" i="8" a="1"/>
  <c r="AV268" i="8" s="1"/>
  <c r="F224" i="8"/>
  <c r="AV224" i="8" a="1"/>
  <c r="AV224" i="8" s="1"/>
  <c r="F160" i="8"/>
  <c r="AV160" i="8" a="1"/>
  <c r="AV160" i="8" s="1"/>
  <c r="BG114" i="8"/>
  <c r="S134" i="7" s="1"/>
  <c r="BJ114" i="8"/>
  <c r="BJ82" i="8"/>
  <c r="BG82" i="8"/>
  <c r="S102" i="7" s="1"/>
  <c r="F290" i="8"/>
  <c r="AV290" i="8" a="1"/>
  <c r="AV290" i="8" s="1"/>
  <c r="F274" i="8"/>
  <c r="AV274" i="8" a="1"/>
  <c r="AV274" i="8" s="1"/>
  <c r="BG259" i="8"/>
  <c r="S279" i="7" s="1"/>
  <c r="BJ259" i="8"/>
  <c r="C184" i="8"/>
  <c r="D184" i="8"/>
  <c r="E184" i="8"/>
  <c r="B184" i="8"/>
  <c r="BB184" i="8" a="1"/>
  <c r="BB184" i="8" s="1"/>
  <c r="N204" i="7" s="1"/>
  <c r="AZ184" i="8" a="1"/>
  <c r="AZ184" i="8" s="1"/>
  <c r="Q203" i="6" s="1"/>
  <c r="BD184" i="8"/>
  <c r="BJ173" i="8"/>
  <c r="BG173" i="8"/>
  <c r="S193" i="7" s="1"/>
  <c r="C168" i="8"/>
  <c r="D168" i="8"/>
  <c r="E168" i="8"/>
  <c r="B168" i="8"/>
  <c r="BB168" i="8" a="1"/>
  <c r="BB168" i="8" s="1"/>
  <c r="N188" i="7" s="1"/>
  <c r="BD168" i="8"/>
  <c r="AZ168" i="8" a="1"/>
  <c r="AZ168" i="8" s="1"/>
  <c r="Q187" i="6" s="1"/>
  <c r="AE140" i="8"/>
  <c r="AP140" i="8" a="1"/>
  <c r="AP140" i="8" s="1"/>
  <c r="AQ140" i="8" s="1"/>
  <c r="S120" i="8"/>
  <c r="C120" i="8"/>
  <c r="D120" i="8"/>
  <c r="E120" i="8"/>
  <c r="B120" i="8"/>
  <c r="BD120" i="8"/>
  <c r="BB120" i="8" a="1"/>
  <c r="BB120" i="8" s="1"/>
  <c r="N140" i="7" s="1"/>
  <c r="AZ120" i="8" a="1"/>
  <c r="AZ120" i="8" s="1"/>
  <c r="Q139" i="6" s="1"/>
  <c r="F301" i="8"/>
  <c r="AU301" i="8"/>
  <c r="AV301" i="8" a="1"/>
  <c r="AV301" i="8" s="1"/>
  <c r="AW301" i="8" s="1"/>
  <c r="E238" i="8"/>
  <c r="C238" i="8"/>
  <c r="D238" i="8"/>
  <c r="BB238" i="8" a="1"/>
  <c r="BB238" i="8" s="1"/>
  <c r="N258" i="7" s="1"/>
  <c r="B238" i="8"/>
  <c r="BD238" i="8"/>
  <c r="AZ238" i="8" a="1"/>
  <c r="AZ238" i="8" s="1"/>
  <c r="Q257" i="6" s="1"/>
  <c r="BG184" i="8"/>
  <c r="S204" i="7" s="1"/>
  <c r="BJ184" i="8"/>
  <c r="B163" i="8"/>
  <c r="D163" i="8"/>
  <c r="C163" i="8"/>
  <c r="E163" i="8"/>
  <c r="BD163" i="8"/>
  <c r="BB163" i="8" a="1"/>
  <c r="BB163" i="8" s="1"/>
  <c r="N183" i="7" s="1"/>
  <c r="AZ163" i="8" a="1"/>
  <c r="AZ163" i="8" s="1"/>
  <c r="Q182" i="6" s="1"/>
  <c r="BJ152" i="8"/>
  <c r="BG152" i="8"/>
  <c r="S172" i="7" s="1"/>
  <c r="S99" i="8"/>
  <c r="B99" i="8"/>
  <c r="D99" i="8"/>
  <c r="C99" i="8"/>
  <c r="E99" i="8"/>
  <c r="BD99" i="8"/>
  <c r="BB99" i="8" a="1"/>
  <c r="BB99" i="8" s="1"/>
  <c r="N119" i="7" s="1"/>
  <c r="AZ99" i="8" a="1"/>
  <c r="AZ99" i="8" s="1"/>
  <c r="Q118" i="6" s="1"/>
  <c r="F54" i="8"/>
  <c r="AV54" i="8" a="1"/>
  <c r="AV54" i="8" s="1"/>
  <c r="S35" i="8"/>
  <c r="E35" i="8"/>
  <c r="D35" i="8"/>
  <c r="C35" i="8"/>
  <c r="B35" i="8"/>
  <c r="BD35" i="8"/>
  <c r="BB35" i="8" a="1"/>
  <c r="BB35" i="8" s="1"/>
  <c r="N55" i="7" s="1"/>
  <c r="F253" i="8"/>
  <c r="AV253" i="8" a="1"/>
  <c r="AV253" i="8" s="1"/>
  <c r="BB234" i="8" a="1"/>
  <c r="BB234" i="8" s="1"/>
  <c r="N254" i="7" s="1"/>
  <c r="E234" i="8"/>
  <c r="BD234" i="8"/>
  <c r="B234" i="8"/>
  <c r="AZ234" i="8" a="1"/>
  <c r="AZ234" i="8" s="1"/>
  <c r="Q253" i="6" s="1"/>
  <c r="C234" i="8"/>
  <c r="D234" i="8"/>
  <c r="BG228" i="8"/>
  <c r="S248" i="7" s="1"/>
  <c r="BJ228" i="8"/>
  <c r="S223" i="8"/>
  <c r="B223" i="8"/>
  <c r="C223" i="8"/>
  <c r="E223" i="8"/>
  <c r="D223" i="8"/>
  <c r="BB223" i="8" a="1"/>
  <c r="BB223" i="8" s="1"/>
  <c r="N243" i="7" s="1"/>
  <c r="BD223" i="8"/>
  <c r="AZ223" i="8" a="1"/>
  <c r="AZ223" i="8" s="1"/>
  <c r="Q242" i="6" s="1"/>
  <c r="BG212" i="8"/>
  <c r="S232" i="7" s="1"/>
  <c r="BJ212" i="8"/>
  <c r="B207" i="8"/>
  <c r="C207" i="8"/>
  <c r="E207" i="8"/>
  <c r="BB207" i="8" a="1"/>
  <c r="BB207" i="8" s="1"/>
  <c r="N227" i="7" s="1"/>
  <c r="BD207" i="8"/>
  <c r="D207" i="8"/>
  <c r="AZ207" i="8" a="1"/>
  <c r="AZ207" i="8" s="1"/>
  <c r="Q226" i="6" s="1"/>
  <c r="BG196" i="8"/>
  <c r="S216" i="7" s="1"/>
  <c r="BJ196" i="8"/>
  <c r="B191" i="8"/>
  <c r="E191" i="8"/>
  <c r="C191" i="8"/>
  <c r="D191" i="8"/>
  <c r="BB191" i="8" a="1"/>
  <c r="BB191" i="8" s="1"/>
  <c r="N211" i="7" s="1"/>
  <c r="BD191" i="8"/>
  <c r="B175" i="8"/>
  <c r="C175" i="8"/>
  <c r="D175" i="8"/>
  <c r="E175" i="8"/>
  <c r="BB175" i="8" a="1"/>
  <c r="BB175" i="8" s="1"/>
  <c r="N195" i="7" s="1"/>
  <c r="AZ175" i="8" a="1"/>
  <c r="AZ175" i="8" s="1"/>
  <c r="Q194" i="6" s="1"/>
  <c r="BD175" i="8"/>
  <c r="AE163" i="8"/>
  <c r="AP163" i="8" a="1"/>
  <c r="AP163" i="8" s="1"/>
  <c r="AQ163" i="8" s="1"/>
  <c r="BG148" i="8"/>
  <c r="S168" i="7" s="1"/>
  <c r="BJ148" i="8"/>
  <c r="AV130" i="8" a="1"/>
  <c r="AV130" i="8" s="1"/>
  <c r="F130" i="8"/>
  <c r="S79" i="8"/>
  <c r="B79" i="8"/>
  <c r="C79" i="8"/>
  <c r="D79" i="8"/>
  <c r="E79" i="8"/>
  <c r="BB79" i="8" a="1"/>
  <c r="BB79" i="8" s="1"/>
  <c r="N99" i="7" s="1"/>
  <c r="BD79" i="8"/>
  <c r="AZ79" i="8" a="1"/>
  <c r="AZ79" i="8" s="1"/>
  <c r="Q98" i="6" s="1"/>
  <c r="BM68" i="8"/>
  <c r="BG68" i="8"/>
  <c r="S88" i="7" s="1"/>
  <c r="BJ68" i="8"/>
  <c r="BG36" i="8"/>
  <c r="S56" i="7" s="1"/>
  <c r="BJ36" i="8"/>
  <c r="F18" i="8"/>
  <c r="AD300" i="8"/>
  <c r="AP300" i="8" a="1"/>
  <c r="AP300" i="8" s="1"/>
  <c r="AQ300" i="8" s="1"/>
  <c r="F299" i="8"/>
  <c r="AV299" i="8" a="1"/>
  <c r="AV299" i="8" s="1"/>
  <c r="AW299" i="8" s="1"/>
  <c r="S296" i="8"/>
  <c r="C296" i="8"/>
  <c r="E296" i="8"/>
  <c r="D296" i="8"/>
  <c r="B296" i="8"/>
  <c r="BB296" i="8" a="1"/>
  <c r="BB296" i="8" s="1"/>
  <c r="BD296" i="8"/>
  <c r="AZ296" i="8" a="1"/>
  <c r="AZ296" i="8" s="1"/>
  <c r="BJ285" i="8"/>
  <c r="BG285" i="8"/>
  <c r="S305" i="7" s="1"/>
  <c r="F283" i="8"/>
  <c r="AV283" i="8" a="1"/>
  <c r="AV283" i="8" s="1"/>
  <c r="S280" i="8"/>
  <c r="C280" i="8"/>
  <c r="E280" i="8"/>
  <c r="D280" i="8"/>
  <c r="B280" i="8"/>
  <c r="BB280" i="8" a="1"/>
  <c r="BB280" i="8" s="1"/>
  <c r="N300" i="7" s="1"/>
  <c r="AZ280" i="8" a="1"/>
  <c r="AZ280" i="8" s="1"/>
  <c r="Q299" i="6" s="1"/>
  <c r="BD280" i="8"/>
  <c r="F272" i="8"/>
  <c r="AV272" i="8" a="1"/>
  <c r="AV272" i="8" s="1"/>
  <c r="S269" i="8"/>
  <c r="B269" i="8"/>
  <c r="E269" i="8"/>
  <c r="BD269" i="8"/>
  <c r="C269" i="8"/>
  <c r="BB269" i="8" a="1"/>
  <c r="BB269" i="8" s="1"/>
  <c r="N289" i="7" s="1"/>
  <c r="AZ269" i="8" a="1"/>
  <c r="AZ269" i="8" s="1"/>
  <c r="Q288" i="6" s="1"/>
  <c r="F266" i="8"/>
  <c r="AV266" i="8" a="1"/>
  <c r="AV266" i="8" s="1"/>
  <c r="S263" i="8"/>
  <c r="E263" i="8"/>
  <c r="B263" i="8"/>
  <c r="C263" i="8"/>
  <c r="BD263" i="8"/>
  <c r="D263" i="8"/>
  <c r="AZ263" i="8" a="1"/>
  <c r="AZ263" i="8" s="1"/>
  <c r="Q282" i="6" s="1"/>
  <c r="BB263" i="8" a="1"/>
  <c r="BB263" i="8" s="1"/>
  <c r="N283" i="7" s="1"/>
  <c r="F255" i="8"/>
  <c r="S252" i="8"/>
  <c r="B252" i="8"/>
  <c r="D252" i="8"/>
  <c r="BD252" i="8"/>
  <c r="E252" i="8"/>
  <c r="C252" i="8"/>
  <c r="BB252" i="8" a="1"/>
  <c r="BB252" i="8" s="1"/>
  <c r="N272" i="7" s="1"/>
  <c r="AZ252" i="8" a="1"/>
  <c r="AZ252" i="8" s="1"/>
  <c r="Q271" i="6" s="1"/>
  <c r="BJ241" i="8"/>
  <c r="BG241" i="8"/>
  <c r="S261" i="7" s="1"/>
  <c r="AF240" i="8"/>
  <c r="X258" i="5" s="1"/>
  <c r="AP240" i="8" a="1"/>
  <c r="AP240" i="8" s="1"/>
  <c r="AQ240" i="8" s="1"/>
  <c r="F239" i="8"/>
  <c r="B236" i="8"/>
  <c r="D236" i="8"/>
  <c r="C236" i="8"/>
  <c r="BD236" i="8"/>
  <c r="E236" i="8"/>
  <c r="BB236" i="8" a="1"/>
  <c r="BB236" i="8" s="1"/>
  <c r="N256" i="7" s="1"/>
  <c r="AZ236" i="8" a="1"/>
  <c r="AZ236" i="8" s="1"/>
  <c r="Q255" i="6" s="1"/>
  <c r="F228" i="8"/>
  <c r="AV228" i="8" a="1"/>
  <c r="AV228" i="8" s="1"/>
  <c r="S225" i="8"/>
  <c r="D225" i="8"/>
  <c r="E225" i="8"/>
  <c r="B225" i="8"/>
  <c r="BD225" i="8"/>
  <c r="BB225" i="8" a="1"/>
  <c r="BB225" i="8" s="1"/>
  <c r="N245" i="7" s="1"/>
  <c r="C225" i="8"/>
  <c r="AZ225" i="8" a="1"/>
  <c r="AZ225" i="8" s="1"/>
  <c r="Q244" i="6" s="1"/>
  <c r="BJ214" i="8"/>
  <c r="BG214" i="8"/>
  <c r="S234" i="7" s="1"/>
  <c r="F212" i="8"/>
  <c r="AV212" i="8" a="1"/>
  <c r="AV212" i="8" s="1"/>
  <c r="D209" i="8"/>
  <c r="E209" i="8"/>
  <c r="BD209" i="8"/>
  <c r="BB209" i="8" a="1"/>
  <c r="BB209" i="8" s="1"/>
  <c r="N229" i="7" s="1"/>
  <c r="B209" i="8"/>
  <c r="C209" i="8"/>
  <c r="BJ198" i="8"/>
  <c r="BG198" i="8"/>
  <c r="S218" i="7" s="1"/>
  <c r="F196" i="8"/>
  <c r="AV196" i="8" a="1"/>
  <c r="AV196" i="8" s="1"/>
  <c r="B193" i="8"/>
  <c r="D193" i="8"/>
  <c r="E193" i="8"/>
  <c r="BD193" i="8"/>
  <c r="BB193" i="8" a="1"/>
  <c r="BB193" i="8" s="1"/>
  <c r="N213" i="7" s="1"/>
  <c r="C193" i="8"/>
  <c r="AZ193" i="8" a="1"/>
  <c r="AZ193" i="8" s="1"/>
  <c r="Q212" i="6" s="1"/>
  <c r="BJ182" i="8"/>
  <c r="BG182" i="8"/>
  <c r="S202" i="7" s="1"/>
  <c r="F180" i="8"/>
  <c r="AV180" i="8" a="1"/>
  <c r="AV180" i="8" s="1"/>
  <c r="D177" i="8"/>
  <c r="B177" i="8"/>
  <c r="C177" i="8"/>
  <c r="BD177" i="8"/>
  <c r="E177" i="8"/>
  <c r="BB177" i="8" a="1"/>
  <c r="BB177" i="8" s="1"/>
  <c r="N197" i="7" s="1"/>
  <c r="AZ177" i="8" a="1"/>
  <c r="AZ177" i="8" s="1"/>
  <c r="Q196" i="6" s="1"/>
  <c r="BJ166" i="8"/>
  <c r="BG166" i="8"/>
  <c r="S186" i="7" s="1"/>
  <c r="F164" i="8"/>
  <c r="AV164" i="8" a="1"/>
  <c r="AV164" i="8" s="1"/>
  <c r="B161" i="8"/>
  <c r="C161" i="8"/>
  <c r="BD161" i="8"/>
  <c r="BB161" i="8" a="1"/>
  <c r="BB161" i="8" s="1"/>
  <c r="N181" i="7" s="1"/>
  <c r="D161" i="8"/>
  <c r="AZ161" i="8" a="1"/>
  <c r="AZ161" i="8" s="1"/>
  <c r="Q180" i="6" s="1"/>
  <c r="E161" i="8"/>
  <c r="BJ150" i="8"/>
  <c r="BG150" i="8"/>
  <c r="S170" i="7" s="1"/>
  <c r="F148" i="8"/>
  <c r="AV148" i="8" a="1"/>
  <c r="AV148" i="8" s="1"/>
  <c r="D145" i="8"/>
  <c r="E145" i="8"/>
  <c r="B145" i="8"/>
  <c r="C145" i="8"/>
  <c r="BD145" i="8"/>
  <c r="BB145" i="8" a="1"/>
  <c r="BB145" i="8" s="1"/>
  <c r="N165" i="7" s="1"/>
  <c r="BJ134" i="8"/>
  <c r="BG134" i="8"/>
  <c r="S154" i="7" s="1"/>
  <c r="F132" i="8"/>
  <c r="AV132" i="8" a="1"/>
  <c r="AV132" i="8" s="1"/>
  <c r="S129" i="8"/>
  <c r="D129" i="8"/>
  <c r="E129" i="8"/>
  <c r="B129" i="8"/>
  <c r="BD129" i="8"/>
  <c r="BB129" i="8" a="1"/>
  <c r="BB129" i="8" s="1"/>
  <c r="N149" i="7" s="1"/>
  <c r="C129" i="8"/>
  <c r="AZ129" i="8" a="1"/>
  <c r="AZ129" i="8" s="1"/>
  <c r="Q148" i="6" s="1"/>
  <c r="BJ118" i="8"/>
  <c r="BG118" i="8"/>
  <c r="S138" i="7" s="1"/>
  <c r="F116" i="8"/>
  <c r="AV116" i="8" a="1"/>
  <c r="AV116" i="8" s="1"/>
  <c r="S113" i="8"/>
  <c r="D113" i="8"/>
  <c r="E113" i="8"/>
  <c r="B113" i="8"/>
  <c r="C113" i="8"/>
  <c r="BD113" i="8"/>
  <c r="BB113" i="8" a="1"/>
  <c r="BB113" i="8" s="1"/>
  <c r="N133" i="7" s="1"/>
  <c r="AZ113" i="8" a="1"/>
  <c r="AZ113" i="8" s="1"/>
  <c r="Q132" i="6" s="1"/>
  <c r="BJ102" i="8"/>
  <c r="F100" i="8"/>
  <c r="AV100" i="8" a="1"/>
  <c r="AV100" i="8" s="1"/>
  <c r="S97" i="8"/>
  <c r="D97" i="8"/>
  <c r="E97" i="8"/>
  <c r="BD97" i="8"/>
  <c r="BB97" i="8" a="1"/>
  <c r="BB97" i="8" s="1"/>
  <c r="N117" i="7" s="1"/>
  <c r="C97" i="8"/>
  <c r="B97" i="8"/>
  <c r="BJ86" i="8"/>
  <c r="BG86" i="8"/>
  <c r="S106" i="7" s="1"/>
  <c r="F84" i="8"/>
  <c r="AV84" i="8" a="1"/>
  <c r="AV84" i="8" s="1"/>
  <c r="S81" i="8"/>
  <c r="E81" i="8"/>
  <c r="C81" i="8"/>
  <c r="D81" i="8"/>
  <c r="B81" i="8"/>
  <c r="BD81" i="8"/>
  <c r="BB81" i="8" a="1"/>
  <c r="BB81" i="8" s="1"/>
  <c r="N101" i="7" s="1"/>
  <c r="AZ81" i="8" a="1"/>
  <c r="AZ81" i="8" s="1"/>
  <c r="Q100" i="6" s="1"/>
  <c r="BJ70" i="8"/>
  <c r="BG70" i="8"/>
  <c r="S90" i="7" s="1"/>
  <c r="F68" i="8"/>
  <c r="AV68" i="8" a="1"/>
  <c r="AV68" i="8" s="1"/>
  <c r="S65" i="8"/>
  <c r="E65" i="8"/>
  <c r="B65" i="8"/>
  <c r="C65" i="8"/>
  <c r="D65" i="8"/>
  <c r="BD65" i="8"/>
  <c r="BB65" i="8" a="1"/>
  <c r="BB65" i="8" s="1"/>
  <c r="N85" i="7" s="1"/>
  <c r="AZ65" i="8" a="1"/>
  <c r="AZ65" i="8" s="1"/>
  <c r="Q84" i="6" s="1"/>
  <c r="BM54" i="8"/>
  <c r="BJ54" i="8"/>
  <c r="BG54" i="8"/>
  <c r="S74" i="7" s="1"/>
  <c r="F52" i="8"/>
  <c r="AV52" i="8" a="1"/>
  <c r="AV52" i="8" s="1"/>
  <c r="E49" i="8"/>
  <c r="C49" i="8"/>
  <c r="B49" i="8"/>
  <c r="BD49" i="8"/>
  <c r="BB49" i="8" a="1"/>
  <c r="BB49" i="8" s="1"/>
  <c r="N69" i="7" s="1"/>
  <c r="D49" i="8"/>
  <c r="AZ49" i="8" a="1"/>
  <c r="AZ49" i="8" s="1"/>
  <c r="Q68" i="6" s="1"/>
  <c r="BJ38" i="8"/>
  <c r="BG38" i="8"/>
  <c r="S58" i="7" s="1"/>
  <c r="F36" i="8"/>
  <c r="AV36" i="8" a="1"/>
  <c r="AV36" i="8" s="1"/>
  <c r="E33" i="8"/>
  <c r="B33" i="8"/>
  <c r="C33" i="8"/>
  <c r="BD33" i="8"/>
  <c r="BB33" i="8" a="1"/>
  <c r="BB33" i="8" s="1"/>
  <c r="N53" i="7" s="1"/>
  <c r="D33" i="8"/>
  <c r="AZ33" i="8" a="1"/>
  <c r="AZ33" i="8" s="1"/>
  <c r="Q52" i="6" s="1"/>
  <c r="BJ22" i="8"/>
  <c r="BG22" i="8"/>
  <c r="S42" i="7" s="1"/>
  <c r="F20" i="8"/>
  <c r="S17" i="8"/>
  <c r="E17" i="8"/>
  <c r="B17" i="8"/>
  <c r="D17" i="8"/>
  <c r="C17" i="8"/>
  <c r="BG11" i="8"/>
  <c r="S31" i="7" s="1"/>
  <c r="F9" i="8"/>
  <c r="B6" i="8"/>
  <c r="D6" i="8"/>
  <c r="E6" i="8"/>
  <c r="C6" i="8"/>
  <c r="AP197" i="8" a="1"/>
  <c r="AP197" i="8" s="1"/>
  <c r="AQ197" i="8" s="1"/>
  <c r="AP151" i="8" a="1"/>
  <c r="AP151" i="8" s="1"/>
  <c r="AQ151" i="8" s="1"/>
  <c r="AV287" i="8" a="1"/>
  <c r="AV287" i="8" s="1"/>
  <c r="AV232" i="8" a="1"/>
  <c r="AV232" i="8" s="1"/>
  <c r="AV168" i="8" a="1"/>
  <c r="AV168" i="8" s="1"/>
  <c r="AZ192" i="8" a="1"/>
  <c r="AZ192" i="8" s="1"/>
  <c r="Q211" i="6" s="1"/>
  <c r="BB139" i="8" a="1"/>
  <c r="BB139" i="8" s="1"/>
  <c r="N159" i="7" s="1"/>
  <c r="BD190" i="8"/>
  <c r="BG165" i="8"/>
  <c r="S185" i="7" s="1"/>
  <c r="B195" i="8"/>
  <c r="D195" i="8"/>
  <c r="C195" i="8"/>
  <c r="BD195" i="8"/>
  <c r="E195" i="8"/>
  <c r="BB195" i="8" a="1"/>
  <c r="BB195" i="8" s="1"/>
  <c r="N215" i="7" s="1"/>
  <c r="AZ195" i="8" a="1"/>
  <c r="AZ195" i="8" s="1"/>
  <c r="Q214" i="6" s="1"/>
  <c r="F182" i="8"/>
  <c r="AV182" i="8" a="1"/>
  <c r="AV182" i="8" s="1"/>
  <c r="BG168" i="8"/>
  <c r="S188" i="7" s="1"/>
  <c r="BJ168" i="8"/>
  <c r="F166" i="8"/>
  <c r="AV166" i="8" a="1"/>
  <c r="AV166" i="8" s="1"/>
  <c r="F134" i="8"/>
  <c r="AV134" i="8" a="1"/>
  <c r="AV134" i="8" s="1"/>
  <c r="S67" i="8"/>
  <c r="E67" i="8"/>
  <c r="B67" i="8"/>
  <c r="D67" i="8"/>
  <c r="C67" i="8"/>
  <c r="BD67" i="8"/>
  <c r="BB67" i="8" a="1"/>
  <c r="BB67" i="8" s="1"/>
  <c r="N87" i="7" s="1"/>
  <c r="AZ67" i="8" a="1"/>
  <c r="AZ67" i="8" s="1"/>
  <c r="Q86" i="6" s="1"/>
  <c r="BB56" i="8" a="1"/>
  <c r="BB56" i="8" s="1"/>
  <c r="N76" i="7" s="1"/>
  <c r="AD282" i="8"/>
  <c r="U300" i="5" s="1"/>
  <c r="AP282" i="8" a="1"/>
  <c r="AP282" i="8" s="1"/>
  <c r="AQ282" i="8" s="1"/>
  <c r="AV270" i="8" a="1"/>
  <c r="AV270" i="8" s="1"/>
  <c r="BG266" i="8"/>
  <c r="S286" i="7" s="1"/>
  <c r="BJ266" i="8"/>
  <c r="S261" i="8"/>
  <c r="B261" i="8"/>
  <c r="D261" i="8"/>
  <c r="E261" i="8"/>
  <c r="AZ261" i="8" a="1"/>
  <c r="AZ261" i="8" s="1"/>
  <c r="Q280" i="6" s="1"/>
  <c r="C261" i="8"/>
  <c r="BB261" i="8" a="1"/>
  <c r="BB261" i="8" s="1"/>
  <c r="N281" i="7" s="1"/>
  <c r="F210" i="8"/>
  <c r="AV210" i="8" a="1"/>
  <c r="AV210" i="8" s="1"/>
  <c r="F194" i="8"/>
  <c r="BG180" i="8"/>
  <c r="S200" i="7" s="1"/>
  <c r="BJ180" i="8"/>
  <c r="S159" i="8"/>
  <c r="B159" i="8"/>
  <c r="C159" i="8"/>
  <c r="E159" i="8"/>
  <c r="BB159" i="8" a="1"/>
  <c r="BB159" i="8" s="1"/>
  <c r="N179" i="7" s="1"/>
  <c r="D159" i="8"/>
  <c r="BD159" i="8"/>
  <c r="AZ159" i="8" a="1"/>
  <c r="AZ159" i="8" s="1"/>
  <c r="Q178" i="6" s="1"/>
  <c r="F114" i="8"/>
  <c r="AE99" i="8"/>
  <c r="AP99" i="8" a="1"/>
  <c r="AP99" i="8" s="1"/>
  <c r="AQ99" i="8" s="1"/>
  <c r="F66" i="8"/>
  <c r="AV66" i="8" a="1"/>
  <c r="AV66" i="8" s="1"/>
  <c r="S47" i="8"/>
  <c r="B47" i="8"/>
  <c r="C47" i="8"/>
  <c r="D47" i="8"/>
  <c r="E47" i="8"/>
  <c r="BB47" i="8" a="1"/>
  <c r="BB47" i="8" s="1"/>
  <c r="N67" i="7" s="1"/>
  <c r="BD47" i="8"/>
  <c r="AF35" i="8"/>
  <c r="X53" i="5" s="1"/>
  <c r="AP35" i="8" a="1"/>
  <c r="AP35" i="8" s="1"/>
  <c r="AQ35" i="8" s="1"/>
  <c r="F7" i="8"/>
  <c r="BD282" i="8"/>
  <c r="BJ296" i="8"/>
  <c r="BG296" i="8"/>
  <c r="F294" i="8"/>
  <c r="AV294" i="8" a="1"/>
  <c r="AV294" i="8" s="1"/>
  <c r="S291" i="8"/>
  <c r="C291" i="8"/>
  <c r="D291" i="8"/>
  <c r="BD291" i="8"/>
  <c r="B291" i="8"/>
  <c r="E291" i="8"/>
  <c r="AZ291" i="8" a="1"/>
  <c r="AZ291" i="8" s="1"/>
  <c r="Q310" i="6" s="1"/>
  <c r="BB291" i="8" a="1"/>
  <c r="BB291" i="8" s="1"/>
  <c r="N311" i="7" s="1"/>
  <c r="BJ280" i="8"/>
  <c r="AV278" i="8" a="1"/>
  <c r="AV278" i="8" s="1"/>
  <c r="F278" i="8"/>
  <c r="S275" i="8"/>
  <c r="C275" i="8"/>
  <c r="D275" i="8"/>
  <c r="BD275" i="8"/>
  <c r="E275" i="8"/>
  <c r="BB275" i="8" a="1"/>
  <c r="BB275" i="8" s="1"/>
  <c r="N295" i="7" s="1"/>
  <c r="AZ275" i="8" a="1"/>
  <c r="AZ275" i="8" s="1"/>
  <c r="Q294" i="6" s="1"/>
  <c r="B275" i="8"/>
  <c r="BG269" i="8"/>
  <c r="S289" i="7" s="1"/>
  <c r="F267" i="8"/>
  <c r="AV267" i="8" a="1"/>
  <c r="AV267" i="8" s="1"/>
  <c r="BM263" i="8"/>
  <c r="BG263" i="8"/>
  <c r="S283" i="7" s="1"/>
  <c r="BJ263" i="8"/>
  <c r="F261" i="8"/>
  <c r="S258" i="8"/>
  <c r="C258" i="8"/>
  <c r="D258" i="8"/>
  <c r="B258" i="8"/>
  <c r="E258" i="8"/>
  <c r="AZ258" i="8" a="1"/>
  <c r="AZ258" i="8" s="1"/>
  <c r="Q277" i="6" s="1"/>
  <c r="BD258" i="8"/>
  <c r="BB258" i="8" a="1"/>
  <c r="BB258" i="8" s="1"/>
  <c r="N278" i="7" s="1"/>
  <c r="BG252" i="8"/>
  <c r="S272" i="7" s="1"/>
  <c r="BJ252" i="8"/>
  <c r="F250" i="8"/>
  <c r="AV250" i="8" a="1"/>
  <c r="AV250" i="8" s="1"/>
  <c r="D247" i="8"/>
  <c r="E247" i="8"/>
  <c r="B247" i="8"/>
  <c r="C247" i="8"/>
  <c r="BD247" i="8"/>
  <c r="AZ247" i="8" a="1"/>
  <c r="AZ247" i="8" s="1"/>
  <c r="Q266" i="6" s="1"/>
  <c r="BB247" i="8" a="1"/>
  <c r="BB247" i="8" s="1"/>
  <c r="N267" i="7" s="1"/>
  <c r="BJ236" i="8"/>
  <c r="BG236" i="8"/>
  <c r="S256" i="7" s="1"/>
  <c r="F234" i="8"/>
  <c r="AV234" i="8" a="1"/>
  <c r="AV234" i="8" s="1"/>
  <c r="B231" i="8"/>
  <c r="C231" i="8"/>
  <c r="D231" i="8"/>
  <c r="BB231" i="8" a="1"/>
  <c r="BB231" i="8" s="1"/>
  <c r="N251" i="7" s="1"/>
  <c r="E231" i="8"/>
  <c r="AZ231" i="8" a="1"/>
  <c r="AZ231" i="8" s="1"/>
  <c r="Q250" i="6" s="1"/>
  <c r="BD231" i="8"/>
  <c r="BJ225" i="8"/>
  <c r="BG225" i="8"/>
  <c r="S245" i="7" s="1"/>
  <c r="F223" i="8"/>
  <c r="AV223" i="8" a="1"/>
  <c r="AV223" i="8" s="1"/>
  <c r="B220" i="8"/>
  <c r="D220" i="8"/>
  <c r="BD220" i="8"/>
  <c r="C220" i="8"/>
  <c r="BB220" i="8" a="1"/>
  <c r="BB220" i="8" s="1"/>
  <c r="N240" i="7" s="1"/>
  <c r="AZ220" i="8" a="1"/>
  <c r="AZ220" i="8" s="1"/>
  <c r="Q239" i="6" s="1"/>
  <c r="E220" i="8"/>
  <c r="BM209" i="8"/>
  <c r="BJ209" i="8"/>
  <c r="BG209" i="8"/>
  <c r="S229" i="7" s="1"/>
  <c r="AF208" i="8"/>
  <c r="X226" i="5" s="1"/>
  <c r="AP208" i="8" a="1"/>
  <c r="AP208" i="8" s="1"/>
  <c r="AQ208" i="8" s="1"/>
  <c r="F207" i="8"/>
  <c r="AV207" i="8" a="1"/>
  <c r="AV207" i="8" s="1"/>
  <c r="E204" i="8"/>
  <c r="BD204" i="8"/>
  <c r="B204" i="8"/>
  <c r="C204" i="8"/>
  <c r="D204" i="8"/>
  <c r="F191" i="8"/>
  <c r="E188" i="8"/>
  <c r="B188" i="8"/>
  <c r="D188" i="8"/>
  <c r="BD188" i="8"/>
  <c r="C188" i="8"/>
  <c r="BB188" i="8" a="1"/>
  <c r="BB188" i="8" s="1"/>
  <c r="N208" i="7" s="1"/>
  <c r="BJ177" i="8"/>
  <c r="BG177" i="8"/>
  <c r="S197" i="7" s="1"/>
  <c r="F175" i="8"/>
  <c r="AV175" i="8" a="1"/>
  <c r="AV175" i="8" s="1"/>
  <c r="S172" i="8"/>
  <c r="E172" i="8"/>
  <c r="D172" i="8"/>
  <c r="BD172" i="8"/>
  <c r="B172" i="8"/>
  <c r="C172" i="8"/>
  <c r="AZ172" i="8" a="1"/>
  <c r="AZ172" i="8" s="1"/>
  <c r="Q191" i="6" s="1"/>
  <c r="BB172" i="8" a="1"/>
  <c r="BB172" i="8" s="1"/>
  <c r="N192" i="7" s="1"/>
  <c r="BM161" i="8"/>
  <c r="BJ161" i="8"/>
  <c r="BG161" i="8"/>
  <c r="S181" i="7" s="1"/>
  <c r="F159" i="8"/>
  <c r="AV159" i="8" a="1"/>
  <c r="AV159" i="8" s="1"/>
  <c r="S156" i="8"/>
  <c r="E156" i="8"/>
  <c r="B156" i="8"/>
  <c r="D156" i="8"/>
  <c r="BD156" i="8"/>
  <c r="C156" i="8"/>
  <c r="BB156" i="8" a="1"/>
  <c r="BB156" i="8" s="1"/>
  <c r="N176" i="7" s="1"/>
  <c r="AZ156" i="8" a="1"/>
  <c r="AZ156" i="8" s="1"/>
  <c r="Q175" i="6" s="1"/>
  <c r="BL145" i="8"/>
  <c r="BJ145" i="8"/>
  <c r="BG145" i="8"/>
  <c r="S165" i="7" s="1"/>
  <c r="F143" i="8"/>
  <c r="E140" i="8"/>
  <c r="B140" i="8"/>
  <c r="C140" i="8"/>
  <c r="BD140" i="8"/>
  <c r="AZ140" i="8" a="1"/>
  <c r="AZ140" i="8" s="1"/>
  <c r="Q159" i="6" s="1"/>
  <c r="D140" i="8"/>
  <c r="BJ129" i="8"/>
  <c r="BG129" i="8"/>
  <c r="S149" i="7" s="1"/>
  <c r="AE128" i="8"/>
  <c r="AP128" i="8" a="1"/>
  <c r="AP128" i="8" s="1"/>
  <c r="AQ128" i="8" s="1"/>
  <c r="F127" i="8"/>
  <c r="AV127" i="8" a="1"/>
  <c r="AV127" i="8" s="1"/>
  <c r="S124" i="8"/>
  <c r="E124" i="8"/>
  <c r="B124" i="8"/>
  <c r="D124" i="8"/>
  <c r="BD124" i="8"/>
  <c r="C124" i="8"/>
  <c r="BB124" i="8" a="1"/>
  <c r="BB124" i="8" s="1"/>
  <c r="N144" i="7" s="1"/>
  <c r="AZ124" i="8" a="1"/>
  <c r="AZ124" i="8" s="1"/>
  <c r="Q143" i="6" s="1"/>
  <c r="BJ113" i="8"/>
  <c r="BG113" i="8"/>
  <c r="S133" i="7" s="1"/>
  <c r="F111" i="8"/>
  <c r="AV111" i="8" a="1"/>
  <c r="AV111" i="8" s="1"/>
  <c r="S108" i="8"/>
  <c r="E108" i="8"/>
  <c r="B108" i="8"/>
  <c r="BD108" i="8"/>
  <c r="C108" i="8"/>
  <c r="D108" i="8"/>
  <c r="AZ108" i="8" a="1"/>
  <c r="AZ108" i="8" s="1"/>
  <c r="Q127" i="6" s="1"/>
  <c r="BB108" i="8" a="1"/>
  <c r="BB108" i="8" s="1"/>
  <c r="N128" i="7" s="1"/>
  <c r="BJ97" i="8"/>
  <c r="BG97" i="8"/>
  <c r="S117" i="7" s="1"/>
  <c r="F95" i="8"/>
  <c r="AV95" i="8" a="1"/>
  <c r="AV95" i="8" s="1"/>
  <c r="S92" i="8"/>
  <c r="E92" i="8"/>
  <c r="BD92" i="8"/>
  <c r="B92" i="8"/>
  <c r="C92" i="8"/>
  <c r="AZ92" i="8" a="1"/>
  <c r="AZ92" i="8" s="1"/>
  <c r="Q111" i="6" s="1"/>
  <c r="D92" i="8"/>
  <c r="BB92" i="8" a="1"/>
  <c r="BB92" i="8" s="1"/>
  <c r="N112" i="7" s="1"/>
  <c r="BL81" i="8"/>
  <c r="BJ81" i="8"/>
  <c r="BG81" i="8"/>
  <c r="S101" i="7" s="1"/>
  <c r="F79" i="8"/>
  <c r="S76" i="8"/>
  <c r="B76" i="8"/>
  <c r="C76" i="8"/>
  <c r="D76" i="8"/>
  <c r="E76" i="8"/>
  <c r="BD76" i="8"/>
  <c r="BB76" i="8" a="1"/>
  <c r="BB76" i="8" s="1"/>
  <c r="N96" i="7" s="1"/>
  <c r="F63" i="8"/>
  <c r="AV63" i="8" a="1"/>
  <c r="AV63" i="8" s="1"/>
  <c r="S60" i="8"/>
  <c r="B60" i="8"/>
  <c r="C60" i="8"/>
  <c r="D60" i="8"/>
  <c r="BD60" i="8"/>
  <c r="E60" i="8"/>
  <c r="BB60" i="8" a="1"/>
  <c r="BB60" i="8" s="1"/>
  <c r="N80" i="7" s="1"/>
  <c r="AZ60" i="8" a="1"/>
  <c r="AZ60" i="8" s="1"/>
  <c r="Q79" i="6" s="1"/>
  <c r="BJ49" i="8"/>
  <c r="BG49" i="8"/>
  <c r="S69" i="7" s="1"/>
  <c r="F47" i="8"/>
  <c r="AV47" i="8" a="1"/>
  <c r="AV47" i="8" s="1"/>
  <c r="B44" i="8"/>
  <c r="C44" i="8"/>
  <c r="D44" i="8"/>
  <c r="BD44" i="8"/>
  <c r="E44" i="8"/>
  <c r="AZ44" i="8" a="1"/>
  <c r="AZ44" i="8" s="1"/>
  <c r="Q63" i="6" s="1"/>
  <c r="BJ33" i="8"/>
  <c r="BG33" i="8"/>
  <c r="S53" i="7" s="1"/>
  <c r="F31" i="8"/>
  <c r="AV31" i="8" a="1"/>
  <c r="AV31" i="8" s="1"/>
  <c r="B28" i="8"/>
  <c r="C28" i="8"/>
  <c r="D28" i="8"/>
  <c r="E28" i="8"/>
  <c r="BD28" i="8"/>
  <c r="BB28" i="8" a="1"/>
  <c r="BB28" i="8" s="1"/>
  <c r="N48" i="7" s="1"/>
  <c r="AZ28" i="8" a="1"/>
  <c r="AZ28" i="8" s="1"/>
  <c r="Q47" i="6" s="1"/>
  <c r="BG17" i="8"/>
  <c r="S37" i="7" s="1"/>
  <c r="F15" i="8"/>
  <c r="S13" i="8"/>
  <c r="AP196" i="8" a="1"/>
  <c r="AP196" i="8" s="1"/>
  <c r="AQ196" i="8" s="1"/>
  <c r="AP68" i="8" a="1"/>
  <c r="AP68" i="8" s="1"/>
  <c r="AQ68" i="8" s="1"/>
  <c r="AV286" i="8" a="1"/>
  <c r="AV286" i="8" s="1"/>
  <c r="AV218" i="8" a="1"/>
  <c r="AV218" i="8" s="1"/>
  <c r="AV165" i="8" a="1"/>
  <c r="AV165" i="8" s="1"/>
  <c r="AV98" i="8" a="1"/>
  <c r="AV98" i="8" s="1"/>
  <c r="AV26" i="8" a="1"/>
  <c r="AV26" i="8" s="1"/>
  <c r="AZ191" i="8" a="1"/>
  <c r="AZ191" i="8" s="1"/>
  <c r="Q210" i="6" s="1"/>
  <c r="AZ40" i="8" a="1"/>
  <c r="AZ40" i="8" s="1"/>
  <c r="Q59" i="6" s="1"/>
  <c r="BB136" i="8" a="1"/>
  <c r="BB136" i="8" s="1"/>
  <c r="N156" i="7" s="1"/>
  <c r="BD154" i="8"/>
  <c r="BG109" i="8"/>
  <c r="S129" i="7" s="1"/>
  <c r="BJ88" i="8"/>
  <c r="S8" i="8"/>
  <c r="E8" i="8"/>
  <c r="B8" i="8"/>
  <c r="C8" i="8"/>
  <c r="D8" i="8"/>
  <c r="AV33" i="8" a="1"/>
  <c r="AV33" i="8" s="1"/>
  <c r="BG35" i="8"/>
  <c r="S55" i="7" s="1"/>
  <c r="BJ35" i="8"/>
  <c r="S30" i="8"/>
  <c r="D30" i="8"/>
  <c r="E30" i="8"/>
  <c r="B30" i="8"/>
  <c r="C30" i="8"/>
  <c r="BB30" i="8" a="1"/>
  <c r="BB30" i="8" s="1"/>
  <c r="N50" i="7" s="1"/>
  <c r="BD30" i="8"/>
  <c r="BG19" i="8"/>
  <c r="S39" i="7" s="1"/>
  <c r="F17" i="8"/>
  <c r="S14" i="8"/>
  <c r="D14" i="8"/>
  <c r="E14" i="8"/>
  <c r="C14" i="8"/>
  <c r="B14" i="8"/>
  <c r="BG8" i="8"/>
  <c r="S28" i="7" s="1"/>
  <c r="E3" i="8"/>
  <c r="B3" i="8"/>
  <c r="D3" i="8"/>
  <c r="C3" i="8"/>
  <c r="BL25" i="8"/>
  <c r="BG25" i="8"/>
  <c r="S45" i="7" s="1"/>
  <c r="BJ25" i="8"/>
  <c r="F23" i="8"/>
  <c r="AV23" i="8" a="1"/>
  <c r="AV23" i="8" s="1"/>
  <c r="E20" i="8"/>
  <c r="C20" i="8"/>
  <c r="D20" i="8"/>
  <c r="B20" i="8"/>
  <c r="F12" i="8"/>
  <c r="S9" i="8"/>
  <c r="B9" i="8"/>
  <c r="C9" i="8"/>
  <c r="D9" i="8"/>
  <c r="E9" i="8"/>
  <c r="BL264" i="8"/>
  <c r="BM264" i="8"/>
  <c r="AC257" i="8"/>
  <c r="T275" i="5" s="1"/>
  <c r="AE156" i="8"/>
  <c r="AE115" i="8"/>
  <c r="AE155" i="8"/>
  <c r="BM282" i="8"/>
  <c r="AH68" i="8"/>
  <c r="BL57" i="8"/>
  <c r="BM228" i="8"/>
  <c r="BM148" i="8"/>
  <c r="AE265" i="8"/>
  <c r="AD265" i="8"/>
  <c r="U283" i="5" s="1"/>
  <c r="AE101" i="8"/>
  <c r="AC113" i="8"/>
  <c r="T131" i="5" s="1"/>
  <c r="AD102" i="8"/>
  <c r="U120" i="5" s="1"/>
  <c r="AF273" i="8"/>
  <c r="X291" i="5" s="1"/>
  <c r="AF266" i="8"/>
  <c r="X284" i="5" s="1"/>
  <c r="AF220" i="8"/>
  <c r="X238" i="5" s="1"/>
  <c r="AE152" i="8"/>
  <c r="AD299" i="8"/>
  <c r="AE210" i="8"/>
  <c r="AE194" i="8"/>
  <c r="AD136" i="8"/>
  <c r="U154" i="5" s="1"/>
  <c r="BM79" i="8"/>
  <c r="AD212" i="8"/>
  <c r="U230" i="5" s="1"/>
  <c r="AE104" i="8"/>
  <c r="AF57" i="8"/>
  <c r="X75" i="5" s="1"/>
  <c r="AC41" i="8"/>
  <c r="T59" i="5" s="1"/>
  <c r="AD296" i="8"/>
  <c r="AD167" i="8"/>
  <c r="U185" i="5" s="1"/>
  <c r="AF52" i="8"/>
  <c r="X70" i="5" s="1"/>
  <c r="AH154" i="8"/>
  <c r="AF114" i="8"/>
  <c r="X132" i="5" s="1"/>
  <c r="AF97" i="8"/>
  <c r="X115" i="5" s="1"/>
  <c r="AF58" i="8"/>
  <c r="X76" i="5" s="1"/>
  <c r="AD47" i="8"/>
  <c r="U65" i="5" s="1"/>
  <c r="AE231" i="8"/>
  <c r="BM225" i="8"/>
  <c r="BL225" i="8"/>
  <c r="AE224" i="8"/>
  <c r="AE117" i="8"/>
  <c r="AE289" i="8"/>
  <c r="AF277" i="8"/>
  <c r="X295" i="5" s="1"/>
  <c r="AD255" i="8"/>
  <c r="U273" i="5" s="1"/>
  <c r="AE216" i="8"/>
  <c r="AE142" i="8"/>
  <c r="AD271" i="8"/>
  <c r="U289" i="5" s="1"/>
  <c r="AF23" i="8"/>
  <c r="X41" i="5" s="1"/>
  <c r="AF295" i="8"/>
  <c r="X313" i="5" s="1"/>
  <c r="AH116" i="8"/>
  <c r="AD29" i="8"/>
  <c r="U47" i="5" s="1"/>
  <c r="AH123" i="8"/>
  <c r="AE110" i="8"/>
  <c r="AF242" i="8"/>
  <c r="X260" i="5" s="1"/>
  <c r="AH225" i="8"/>
  <c r="AH189" i="8"/>
  <c r="BM135" i="8"/>
  <c r="BL135" i="8"/>
  <c r="AE114" i="8"/>
  <c r="AF70" i="8"/>
  <c r="X88" i="5" s="1"/>
  <c r="AF64" i="8"/>
  <c r="X82" i="5" s="1"/>
  <c r="AE145" i="8"/>
  <c r="AE111" i="8"/>
  <c r="AH34" i="8"/>
  <c r="AF200" i="8"/>
  <c r="X218" i="5" s="1"/>
  <c r="AC115" i="8"/>
  <c r="T133" i="5" s="1"/>
  <c r="AE103" i="8"/>
  <c r="AF46" i="8"/>
  <c r="X64" i="5" s="1"/>
  <c r="AE248" i="8"/>
  <c r="AD129" i="8"/>
  <c r="U147" i="5" s="1"/>
  <c r="AF206" i="8"/>
  <c r="X224" i="5" s="1"/>
  <c r="AE235" i="8"/>
  <c r="AD260" i="8"/>
  <c r="U278" i="5" s="1"/>
  <c r="AE243" i="8"/>
  <c r="BL210" i="8"/>
  <c r="AF135" i="8"/>
  <c r="X153" i="5" s="1"/>
  <c r="AD254" i="8"/>
  <c r="U272" i="5" s="1"/>
  <c r="AF238" i="8"/>
  <c r="X256" i="5" s="1"/>
  <c r="BL188" i="8"/>
  <c r="BM188" i="8"/>
  <c r="AD187" i="8"/>
  <c r="U205" i="5" s="1"/>
  <c r="AD146" i="8"/>
  <c r="U164" i="5" s="1"/>
  <c r="AE77" i="8"/>
  <c r="BL280" i="8"/>
  <c r="BM246" i="8"/>
  <c r="AF85" i="8"/>
  <c r="X103" i="5" s="1"/>
  <c r="AE48" i="8"/>
  <c r="BL270" i="8"/>
  <c r="AE80" i="8"/>
  <c r="AC57" i="8"/>
  <c r="T75" i="5" s="1"/>
  <c r="BL22" i="8"/>
  <c r="AD90" i="8"/>
  <c r="U108" i="5" s="1"/>
  <c r="AE81" i="8"/>
  <c r="BM157" i="8"/>
  <c r="AF87" i="8"/>
  <c r="X105" i="5" s="1"/>
  <c r="BL157" i="8"/>
  <c r="BM99" i="8"/>
  <c r="AE41" i="8"/>
  <c r="AF155" i="8"/>
  <c r="X173" i="5" s="1"/>
  <c r="BM94" i="8"/>
  <c r="AF275" i="8"/>
  <c r="X293" i="5" s="1"/>
  <c r="AE275" i="8"/>
  <c r="AD297" i="8"/>
  <c r="AF254" i="8"/>
  <c r="X272" i="5" s="1"/>
  <c r="AH253" i="8"/>
  <c r="AE106" i="8"/>
  <c r="AE64" i="8"/>
  <c r="BL40" i="8"/>
  <c r="BM33" i="8"/>
  <c r="AH255" i="8"/>
  <c r="AE254" i="8"/>
  <c r="AC253" i="8"/>
  <c r="T271" i="5" s="1"/>
  <c r="AH113" i="8"/>
  <c r="AD106" i="8"/>
  <c r="U124" i="5" s="1"/>
  <c r="AD41" i="8"/>
  <c r="U59" i="5" s="1"/>
  <c r="BL282" i="8"/>
  <c r="BL271" i="8"/>
  <c r="BL269" i="8"/>
  <c r="AH131" i="8"/>
  <c r="AC123" i="8"/>
  <c r="T141" i="5" s="1"/>
  <c r="AE102" i="8"/>
  <c r="BL94" i="8"/>
  <c r="AE273" i="8"/>
  <c r="AF166" i="8"/>
  <c r="X184" i="5" s="1"/>
  <c r="AE125" i="8"/>
  <c r="BL77" i="8"/>
  <c r="AD249" i="8"/>
  <c r="U267" i="5" s="1"/>
  <c r="AD231" i="8"/>
  <c r="U249" i="5" s="1"/>
  <c r="BL196" i="8"/>
  <c r="BL194" i="8"/>
  <c r="AC193" i="8"/>
  <c r="T211" i="5" s="1"/>
  <c r="AH177" i="8"/>
  <c r="BM83" i="8"/>
  <c r="AE70" i="8"/>
  <c r="AE30" i="8"/>
  <c r="BL247" i="8"/>
  <c r="BM194" i="8"/>
  <c r="BL251" i="8"/>
  <c r="AC239" i="8"/>
  <c r="T257" i="5" s="1"/>
  <c r="AH232" i="8"/>
  <c r="BL195" i="8"/>
  <c r="AC177" i="8"/>
  <c r="T195" i="5" s="1"/>
  <c r="AH176" i="8"/>
  <c r="BL86" i="8"/>
  <c r="AH84" i="8"/>
  <c r="BL63" i="8"/>
  <c r="AC30" i="8"/>
  <c r="T48" i="5" s="1"/>
  <c r="BM247" i="8"/>
  <c r="BM177" i="8"/>
  <c r="AD248" i="8"/>
  <c r="U266" i="5" s="1"/>
  <c r="AD125" i="8"/>
  <c r="U143" i="5" s="1"/>
  <c r="BM196" i="8"/>
  <c r="AD166" i="8"/>
  <c r="U184" i="5" s="1"/>
  <c r="AH77" i="8"/>
  <c r="AC240" i="8"/>
  <c r="T258" i="5" s="1"/>
  <c r="AH197" i="8"/>
  <c r="BM105" i="8"/>
  <c r="AD97" i="8"/>
  <c r="U115" i="5" s="1"/>
  <c r="AE87" i="8"/>
  <c r="AC84" i="8"/>
  <c r="T102" i="5" s="1"/>
  <c r="AH41" i="8"/>
  <c r="BM77" i="8"/>
  <c r="BM60" i="8"/>
  <c r="AF30" i="8"/>
  <c r="X48" i="5" s="1"/>
  <c r="AF297" i="8"/>
  <c r="AC88" i="8"/>
  <c r="T106" i="5" s="1"/>
  <c r="AD87" i="8"/>
  <c r="U105" i="5" s="1"/>
  <c r="BM40" i="8"/>
  <c r="AF24" i="8"/>
  <c r="X42" i="5" s="1"/>
  <c r="AD289" i="8"/>
  <c r="U307" i="5" s="1"/>
  <c r="AD154" i="8"/>
  <c r="U172" i="5" s="1"/>
  <c r="BM164" i="8"/>
  <c r="BM140" i="8"/>
  <c r="AC243" i="8"/>
  <c r="T261" i="5" s="1"/>
  <c r="AC242" i="8"/>
  <c r="T260" i="5" s="1"/>
  <c r="AE240" i="8"/>
  <c r="AH238" i="8"/>
  <c r="AD236" i="8"/>
  <c r="U254" i="5" s="1"/>
  <c r="AD235" i="8"/>
  <c r="U253" i="5" s="1"/>
  <c r="AF216" i="8"/>
  <c r="X234" i="5" s="1"/>
  <c r="BM170" i="8"/>
  <c r="BM155" i="8"/>
  <c r="AC149" i="8"/>
  <c r="T167" i="5" s="1"/>
  <c r="AC148" i="8"/>
  <c r="T166" i="5" s="1"/>
  <c r="AD94" i="8"/>
  <c r="U112" i="5" s="1"/>
  <c r="BL93" i="8"/>
  <c r="BM80" i="8"/>
  <c r="AC63" i="8"/>
  <c r="T81" i="5" s="1"/>
  <c r="AC61" i="8"/>
  <c r="T79" i="5" s="1"/>
  <c r="BM41" i="8"/>
  <c r="BM300" i="8"/>
  <c r="AD290" i="8"/>
  <c r="U308" i="5" s="1"/>
  <c r="AD240" i="8"/>
  <c r="U258" i="5" s="1"/>
  <c r="AD239" i="8"/>
  <c r="U257" i="5" s="1"/>
  <c r="AD216" i="8"/>
  <c r="U234" i="5" s="1"/>
  <c r="BL155" i="8"/>
  <c r="BM131" i="8"/>
  <c r="AE97" i="8"/>
  <c r="BL92" i="8"/>
  <c r="AE90" i="8"/>
  <c r="AH88" i="8"/>
  <c r="BM86" i="8"/>
  <c r="BL80" i="8"/>
  <c r="BL106" i="8"/>
  <c r="BL288" i="8"/>
  <c r="BM280" i="8"/>
  <c r="AE191" i="8"/>
  <c r="AF154" i="8"/>
  <c r="X172" i="5" s="1"/>
  <c r="AH136" i="8"/>
  <c r="BL73" i="8"/>
  <c r="AF194" i="8"/>
  <c r="X212" i="5" s="1"/>
  <c r="AD191" i="8"/>
  <c r="U209" i="5" s="1"/>
  <c r="AF136" i="8"/>
  <c r="X154" i="5" s="1"/>
  <c r="AE108" i="8"/>
  <c r="AC77" i="8"/>
  <c r="T95" i="5" s="1"/>
  <c r="BM76" i="8"/>
  <c r="BL68" i="8"/>
  <c r="BM64" i="8"/>
  <c r="AE137" i="8"/>
  <c r="AD259" i="8"/>
  <c r="U277" i="5" s="1"/>
  <c r="AD194" i="8"/>
  <c r="U212" i="5" s="1"/>
  <c r="AH291" i="8"/>
  <c r="AH285" i="8"/>
  <c r="AF288" i="8"/>
  <c r="X306" i="5" s="1"/>
  <c r="BM287" i="8"/>
  <c r="AF285" i="8"/>
  <c r="X303" i="5" s="1"/>
  <c r="AH280" i="8"/>
  <c r="BM230" i="8"/>
  <c r="AF167" i="8"/>
  <c r="X185" i="5" s="1"/>
  <c r="BL165" i="8"/>
  <c r="BM158" i="8"/>
  <c r="BL140" i="8"/>
  <c r="BL105" i="8"/>
  <c r="AH71" i="8"/>
  <c r="AE57" i="8"/>
  <c r="AC25" i="8"/>
  <c r="T43" i="5" s="1"/>
  <c r="AC24" i="8"/>
  <c r="T42" i="5" s="1"/>
  <c r="AH22" i="8"/>
  <c r="AH301" i="8"/>
  <c r="AH292" i="8"/>
  <c r="AE288" i="8"/>
  <c r="BL287" i="8"/>
  <c r="BL230" i="8"/>
  <c r="AC182" i="8"/>
  <c r="T200" i="5" s="1"/>
  <c r="AH139" i="8"/>
  <c r="BL100" i="8"/>
  <c r="BL97" i="8"/>
  <c r="AC72" i="8"/>
  <c r="T90" i="5" s="1"/>
  <c r="AC71" i="8"/>
  <c r="T89" i="5" s="1"/>
  <c r="AD70" i="8"/>
  <c r="U88" i="5" s="1"/>
  <c r="AE68" i="8"/>
  <c r="AD64" i="8"/>
  <c r="U82" i="5" s="1"/>
  <c r="AD57" i="8"/>
  <c r="U75" i="5" s="1"/>
  <c r="BL21" i="8"/>
  <c r="BL76" i="8"/>
  <c r="BL284" i="8"/>
  <c r="AC136" i="8"/>
  <c r="T154" i="5" s="1"/>
  <c r="AH25" i="8"/>
  <c r="AD280" i="8"/>
  <c r="U298" i="5" s="1"/>
  <c r="AE242" i="8"/>
  <c r="AH241" i="8"/>
  <c r="AF236" i="8"/>
  <c r="X254" i="5" s="1"/>
  <c r="AH234" i="8"/>
  <c r="AC166" i="8"/>
  <c r="T184" i="5" s="1"/>
  <c r="AC164" i="8"/>
  <c r="T182" i="5" s="1"/>
  <c r="AF149" i="8"/>
  <c r="X167" i="5" s="1"/>
  <c r="BM147" i="8"/>
  <c r="AH103" i="8"/>
  <c r="BM90" i="8"/>
  <c r="AD68" i="8"/>
  <c r="U86" i="5" s="1"/>
  <c r="AH63" i="8"/>
  <c r="AC22" i="8"/>
  <c r="T40" i="5" s="1"/>
  <c r="AF289" i="8"/>
  <c r="X307" i="5" s="1"/>
  <c r="AE136" i="8"/>
  <c r="AD242" i="8"/>
  <c r="U260" i="5" s="1"/>
  <c r="AE149" i="8"/>
  <c r="BL147" i="8"/>
  <c r="AE94" i="8"/>
  <c r="BM93" i="8"/>
  <c r="AC68" i="8"/>
  <c r="T86" i="5" s="1"/>
  <c r="AE63" i="8"/>
  <c r="AC59" i="8"/>
  <c r="T77" i="5" s="1"/>
  <c r="AH208" i="8"/>
  <c r="AC146" i="8"/>
  <c r="T164" i="5" s="1"/>
  <c r="AC133" i="8"/>
  <c r="T151" i="5" s="1"/>
  <c r="AE221" i="8"/>
  <c r="AD221" i="8"/>
  <c r="U239" i="5" s="1"/>
  <c r="AC134" i="8"/>
  <c r="T152" i="5" s="1"/>
  <c r="AH134" i="8"/>
  <c r="BL112" i="8"/>
  <c r="AF86" i="8"/>
  <c r="X104" i="5" s="1"/>
  <c r="AE86" i="8"/>
  <c r="AD86" i="8"/>
  <c r="U104" i="5" s="1"/>
  <c r="BL82" i="8"/>
  <c r="AC67" i="8"/>
  <c r="T85" i="5" s="1"/>
  <c r="BL55" i="8"/>
  <c r="AD209" i="8"/>
  <c r="U227" i="5" s="1"/>
  <c r="AE209" i="8"/>
  <c r="AF209" i="8"/>
  <c r="X227" i="5" s="1"/>
  <c r="BL142" i="8"/>
  <c r="AH140" i="8"/>
  <c r="AC140" i="8"/>
  <c r="T158" i="5" s="1"/>
  <c r="AC110" i="8"/>
  <c r="T128" i="5" s="1"/>
  <c r="AH110" i="8"/>
  <c r="AC82" i="8"/>
  <c r="T100" i="5" s="1"/>
  <c r="AH82" i="8"/>
  <c r="AH64" i="8"/>
  <c r="AC64" i="8"/>
  <c r="T82" i="5" s="1"/>
  <c r="AC185" i="8"/>
  <c r="T203" i="5" s="1"/>
  <c r="AH185" i="8"/>
  <c r="AH142" i="8"/>
  <c r="AC142" i="8"/>
  <c r="T160" i="5" s="1"/>
  <c r="AE130" i="8"/>
  <c r="AD130" i="8"/>
  <c r="U148" i="5" s="1"/>
  <c r="AH81" i="8"/>
  <c r="AC81" i="8"/>
  <c r="T99" i="5" s="1"/>
  <c r="AC47" i="8"/>
  <c r="T65" i="5" s="1"/>
  <c r="AD210" i="8"/>
  <c r="U228" i="5" s="1"/>
  <c r="AF210" i="8"/>
  <c r="X228" i="5" s="1"/>
  <c r="BL204" i="8"/>
  <c r="BM204" i="8"/>
  <c r="BL171" i="8"/>
  <c r="AH161" i="8"/>
  <c r="AC158" i="8"/>
  <c r="T176" i="5" s="1"/>
  <c r="AH158" i="8"/>
  <c r="BM104" i="8"/>
  <c r="BL103" i="8"/>
  <c r="BM103" i="8"/>
  <c r="AE55" i="8"/>
  <c r="AF55" i="8"/>
  <c r="X73" i="5" s="1"/>
  <c r="AC112" i="8"/>
  <c r="T130" i="5" s="1"/>
  <c r="BM267" i="8"/>
  <c r="AH224" i="8"/>
  <c r="AC224" i="8"/>
  <c r="T242" i="5" s="1"/>
  <c r="AD223" i="8"/>
  <c r="U241" i="5" s="1"/>
  <c r="AF223" i="8"/>
  <c r="X241" i="5" s="1"/>
  <c r="BL178" i="8"/>
  <c r="AC104" i="8"/>
  <c r="T122" i="5" s="1"/>
  <c r="BL129" i="8"/>
  <c r="BM129" i="8"/>
  <c r="AC152" i="8"/>
  <c r="T170" i="5" s="1"/>
  <c r="AH152" i="8"/>
  <c r="AC65" i="8"/>
  <c r="T83" i="5" s="1"/>
  <c r="BM296" i="8"/>
  <c r="AC221" i="8"/>
  <c r="T239" i="5" s="1"/>
  <c r="AH221" i="8"/>
  <c r="AH202" i="8"/>
  <c r="AF75" i="8"/>
  <c r="X93" i="5" s="1"/>
  <c r="AE75" i="8"/>
  <c r="BM109" i="8"/>
  <c r="BL109" i="8"/>
  <c r="AC153" i="8"/>
  <c r="T171" i="5" s="1"/>
  <c r="AH153" i="8"/>
  <c r="BL221" i="8"/>
  <c r="AC162" i="8"/>
  <c r="T180" i="5" s="1"/>
  <c r="AC132" i="8"/>
  <c r="T150" i="5" s="1"/>
  <c r="AH125" i="8"/>
  <c r="AC125" i="8"/>
  <c r="T143" i="5" s="1"/>
  <c r="AE56" i="8"/>
  <c r="AD56" i="8"/>
  <c r="U74" i="5" s="1"/>
  <c r="AF56" i="8"/>
  <c r="X74" i="5" s="1"/>
  <c r="AH268" i="8"/>
  <c r="AD224" i="8"/>
  <c r="U242" i="5" s="1"/>
  <c r="AF224" i="8"/>
  <c r="X242" i="5" s="1"/>
  <c r="AE146" i="8"/>
  <c r="BM133" i="8"/>
  <c r="AC79" i="8"/>
  <c r="T97" i="5" s="1"/>
  <c r="AH79" i="8"/>
  <c r="AB25" i="4"/>
  <c r="BM283" i="8"/>
  <c r="AF221" i="8"/>
  <c r="X239" i="5" s="1"/>
  <c r="BL193" i="8"/>
  <c r="AD172" i="8"/>
  <c r="U190" i="5" s="1"/>
  <c r="AF172" i="8"/>
  <c r="X190" i="5" s="1"/>
  <c r="AD268" i="8"/>
  <c r="U286" i="5" s="1"/>
  <c r="AE268" i="8"/>
  <c r="AF268" i="8"/>
  <c r="X286" i="5" s="1"/>
  <c r="AC263" i="8"/>
  <c r="T281" i="5" s="1"/>
  <c r="AH263" i="8"/>
  <c r="AF226" i="8"/>
  <c r="X244" i="5" s="1"/>
  <c r="AE226" i="8"/>
  <c r="AC127" i="8"/>
  <c r="T145" i="5" s="1"/>
  <c r="BM91" i="8"/>
  <c r="BM82" i="8"/>
  <c r="AF79" i="8"/>
  <c r="X97" i="5" s="1"/>
  <c r="AE79" i="8"/>
  <c r="AH67" i="8"/>
  <c r="AH51" i="8"/>
  <c r="AC51" i="8"/>
  <c r="T69" i="5" s="1"/>
  <c r="BL38" i="8"/>
  <c r="BM38" i="8"/>
  <c r="AH70" i="8"/>
  <c r="AD284" i="8"/>
  <c r="U302" i="5" s="1"/>
  <c r="AF284" i="8"/>
  <c r="X302" i="5" s="1"/>
  <c r="AE284" i="8"/>
  <c r="AC53" i="8"/>
  <c r="T71" i="5" s="1"/>
  <c r="AH53" i="8"/>
  <c r="AF183" i="8"/>
  <c r="X201" i="5" s="1"/>
  <c r="AE183" i="8"/>
  <c r="AD183" i="8"/>
  <c r="U201" i="5" s="1"/>
  <c r="AC172" i="8"/>
  <c r="T190" i="5" s="1"/>
  <c r="BL167" i="8"/>
  <c r="AH126" i="8"/>
  <c r="AC95" i="8"/>
  <c r="T113" i="5" s="1"/>
  <c r="AH95" i="8"/>
  <c r="AH65" i="8"/>
  <c r="BM269" i="8"/>
  <c r="BL205" i="8"/>
  <c r="AF115" i="8"/>
  <c r="X133" i="5" s="1"/>
  <c r="AD115" i="8"/>
  <c r="U133" i="5" s="1"/>
  <c r="AH205" i="8"/>
  <c r="BM301" i="8"/>
  <c r="AH282" i="8"/>
  <c r="AC282" i="8"/>
  <c r="T300" i="5" s="1"/>
  <c r="BM257" i="8"/>
  <c r="AC206" i="8"/>
  <c r="T224" i="5" s="1"/>
  <c r="AE199" i="8"/>
  <c r="AD199" i="8"/>
  <c r="U217" i="5" s="1"/>
  <c r="AF199" i="8"/>
  <c r="X217" i="5" s="1"/>
  <c r="AH181" i="8"/>
  <c r="AC156" i="8"/>
  <c r="T174" i="5" s="1"/>
  <c r="AF130" i="8"/>
  <c r="X148" i="5" s="1"/>
  <c r="AC91" i="8"/>
  <c r="T109" i="5" s="1"/>
  <c r="AH91" i="8"/>
  <c r="BL75" i="8"/>
  <c r="BM75" i="8"/>
  <c r="BL69" i="8"/>
  <c r="BM69" i="8"/>
  <c r="BL29" i="8"/>
  <c r="BL301" i="8"/>
  <c r="AH284" i="8"/>
  <c r="AH112" i="8"/>
  <c r="AD37" i="8"/>
  <c r="U55" i="5" s="1"/>
  <c r="AE37" i="8"/>
  <c r="AE270" i="8"/>
  <c r="AF270" i="8"/>
  <c r="X288" i="5" s="1"/>
  <c r="AD270" i="8"/>
  <c r="U288" i="5" s="1"/>
  <c r="BL220" i="8"/>
  <c r="BM220" i="8"/>
  <c r="AD206" i="8"/>
  <c r="U224" i="5" s="1"/>
  <c r="AE206" i="8"/>
  <c r="BL201" i="8"/>
  <c r="AD176" i="8"/>
  <c r="U194" i="5" s="1"/>
  <c r="AF176" i="8"/>
  <c r="X194" i="5" s="1"/>
  <c r="AD156" i="8"/>
  <c r="U174" i="5" s="1"/>
  <c r="AF156" i="8"/>
  <c r="X174" i="5" s="1"/>
  <c r="AC145" i="8"/>
  <c r="T163" i="5" s="1"/>
  <c r="AH145" i="8"/>
  <c r="BL70" i="8"/>
  <c r="BM70" i="8"/>
  <c r="AH56" i="8"/>
  <c r="AH47" i="8"/>
  <c r="BM45" i="8"/>
  <c r="BL45" i="8"/>
  <c r="AD38" i="8"/>
  <c r="U56" i="5" s="1"/>
  <c r="AF38" i="8"/>
  <c r="X56" i="5" s="1"/>
  <c r="AE38" i="8"/>
  <c r="AE296" i="8"/>
  <c r="AH267" i="8"/>
  <c r="BM266" i="8"/>
  <c r="AF248" i="8"/>
  <c r="X266" i="5" s="1"/>
  <c r="AD179" i="8"/>
  <c r="U197" i="5" s="1"/>
  <c r="BL161" i="8"/>
  <c r="AC151" i="8"/>
  <c r="T169" i="5" s="1"/>
  <c r="BL123" i="8"/>
  <c r="AC85" i="8"/>
  <c r="T103" i="5" s="1"/>
  <c r="AD44" i="8"/>
  <c r="U62" i="5" s="1"/>
  <c r="AE27" i="8"/>
  <c r="AH24" i="8"/>
  <c r="AC267" i="8"/>
  <c r="T285" i="5" s="1"/>
  <c r="AH193" i="8"/>
  <c r="AC179" i="8"/>
  <c r="T197" i="5" s="1"/>
  <c r="AH57" i="8"/>
  <c r="AD31" i="8"/>
  <c r="U49" i="5" s="1"/>
  <c r="AD114" i="8"/>
  <c r="U132" i="5" s="1"/>
  <c r="BM78" i="8"/>
  <c r="BL132" i="8"/>
  <c r="AF129" i="8"/>
  <c r="X147" i="5" s="1"/>
  <c r="BL111" i="8"/>
  <c r="AE47" i="8"/>
  <c r="AF47" i="8"/>
  <c r="X65" i="5" s="1"/>
  <c r="AF202" i="8"/>
  <c r="X220" i="5" s="1"/>
  <c r="AF145" i="8"/>
  <c r="X163" i="5" s="1"/>
  <c r="BM136" i="8"/>
  <c r="AE129" i="8"/>
  <c r="BL300" i="8"/>
  <c r="AE202" i="8"/>
  <c r="AD145" i="8"/>
  <c r="U163" i="5" s="1"/>
  <c r="BL98" i="8"/>
  <c r="AH75" i="8"/>
  <c r="BL74" i="8"/>
  <c r="BM111" i="8"/>
  <c r="BM295" i="8"/>
  <c r="BM291" i="8"/>
  <c r="AE171" i="8"/>
  <c r="AF151" i="8"/>
  <c r="X169" i="5" s="1"/>
  <c r="BL43" i="8"/>
  <c r="AF296" i="8"/>
  <c r="BL295" i="8"/>
  <c r="AF282" i="8"/>
  <c r="X300" i="5" s="1"/>
  <c r="BM255" i="8"/>
  <c r="AE220" i="8"/>
  <c r="AF179" i="8"/>
  <c r="X197" i="5" s="1"/>
  <c r="AD171" i="8"/>
  <c r="U189" i="5" s="1"/>
  <c r="AE151" i="8"/>
  <c r="AC75" i="8"/>
  <c r="T93" i="5" s="1"/>
  <c r="BM73" i="8"/>
  <c r="AF44" i="8"/>
  <c r="X62" i="5" s="1"/>
  <c r="BL41" i="8"/>
  <c r="AF27" i="8"/>
  <c r="X45" i="5" s="1"/>
  <c r="BM22" i="8"/>
  <c r="BL277" i="8"/>
  <c r="BM277" i="8"/>
  <c r="AD229" i="8"/>
  <c r="U247" i="5" s="1"/>
  <c r="AE229" i="8"/>
  <c r="AF229" i="8"/>
  <c r="X247" i="5" s="1"/>
  <c r="AC215" i="8"/>
  <c r="T233" i="5" s="1"/>
  <c r="AH215" i="8"/>
  <c r="AD201" i="8"/>
  <c r="U219" i="5" s="1"/>
  <c r="AE201" i="8"/>
  <c r="AF201" i="8"/>
  <c r="X219" i="5" s="1"/>
  <c r="BM143" i="8"/>
  <c r="BM62" i="8"/>
  <c r="BL62" i="8"/>
  <c r="BL290" i="8"/>
  <c r="BM290" i="8"/>
  <c r="AH289" i="8"/>
  <c r="AC277" i="8"/>
  <c r="T295" i="5" s="1"/>
  <c r="AH277" i="8"/>
  <c r="BL244" i="8"/>
  <c r="AC143" i="8"/>
  <c r="T161" i="5" s="1"/>
  <c r="AH143" i="8"/>
  <c r="AH262" i="8"/>
  <c r="AC262" i="8"/>
  <c r="T280" i="5" s="1"/>
  <c r="AF278" i="8"/>
  <c r="X296" i="5" s="1"/>
  <c r="AD278" i="8"/>
  <c r="U296" i="5" s="1"/>
  <c r="AE278" i="8"/>
  <c r="AH188" i="8"/>
  <c r="AC188" i="8"/>
  <c r="T206" i="5" s="1"/>
  <c r="AD178" i="8"/>
  <c r="U196" i="5" s="1"/>
  <c r="AE178" i="8"/>
  <c r="AF178" i="8"/>
  <c r="X196" i="5" s="1"/>
  <c r="AC78" i="8"/>
  <c r="T96" i="5" s="1"/>
  <c r="AH78" i="8"/>
  <c r="AE262" i="8"/>
  <c r="AD262" i="8"/>
  <c r="U280" i="5" s="1"/>
  <c r="AF262" i="8"/>
  <c r="X280" i="5" s="1"/>
  <c r="BL233" i="8"/>
  <c r="BM233" i="8"/>
  <c r="AF272" i="8"/>
  <c r="X290" i="5" s="1"/>
  <c r="AD272" i="8"/>
  <c r="U290" i="5" s="1"/>
  <c r="AE272" i="8"/>
  <c r="AD246" i="8"/>
  <c r="U264" i="5" s="1"/>
  <c r="AE246" i="8"/>
  <c r="BL175" i="8"/>
  <c r="AC121" i="8"/>
  <c r="T139" i="5" s="1"/>
  <c r="AH121" i="8"/>
  <c r="BM107" i="8"/>
  <c r="AD230" i="8"/>
  <c r="U248" i="5" s="1"/>
  <c r="AE230" i="8"/>
  <c r="AF230" i="8"/>
  <c r="X248" i="5" s="1"/>
  <c r="AC170" i="8"/>
  <c r="T188" i="5" s="1"/>
  <c r="AH170" i="8"/>
  <c r="AC144" i="8"/>
  <c r="T162" i="5" s="1"/>
  <c r="AH144" i="8"/>
  <c r="AC278" i="8"/>
  <c r="T296" i="5" s="1"/>
  <c r="AH278" i="8"/>
  <c r="AD261" i="8"/>
  <c r="U279" i="5" s="1"/>
  <c r="AE261" i="8"/>
  <c r="AF261" i="8"/>
  <c r="X279" i="5" s="1"/>
  <c r="BM71" i="8"/>
  <c r="BL71" i="8"/>
  <c r="L89" i="4"/>
  <c r="AH290" i="8"/>
  <c r="AC290" i="8"/>
  <c r="T308" i="5" s="1"/>
  <c r="AC261" i="8"/>
  <c r="T279" i="5" s="1"/>
  <c r="AH261" i="8"/>
  <c r="AF215" i="8"/>
  <c r="X233" i="5" s="1"/>
  <c r="AD215" i="8"/>
  <c r="U233" i="5" s="1"/>
  <c r="AE215" i="8"/>
  <c r="BM245" i="8"/>
  <c r="AE251" i="8"/>
  <c r="AD251" i="8"/>
  <c r="U269" i="5" s="1"/>
  <c r="BM297" i="8"/>
  <c r="BL297" i="8"/>
  <c r="BL298" i="8"/>
  <c r="BM298" i="8"/>
  <c r="AH297" i="8"/>
  <c r="AD213" i="8"/>
  <c r="U231" i="5" s="1"/>
  <c r="AE213" i="8"/>
  <c r="AF213" i="8"/>
  <c r="X231" i="5" s="1"/>
  <c r="AH199" i="8"/>
  <c r="AC199" i="8"/>
  <c r="T217" i="5" s="1"/>
  <c r="BL168" i="8"/>
  <c r="BM168" i="8"/>
  <c r="AD269" i="8"/>
  <c r="U287" i="5" s="1"/>
  <c r="AE269" i="8"/>
  <c r="AC135" i="8"/>
  <c r="T153" i="5" s="1"/>
  <c r="AH135" i="8"/>
  <c r="AF100" i="8"/>
  <c r="X118" i="5" s="1"/>
  <c r="AE100" i="8"/>
  <c r="AD100" i="8"/>
  <c r="U118" i="5" s="1"/>
  <c r="AH245" i="8"/>
  <c r="AC245" i="8"/>
  <c r="T263" i="5" s="1"/>
  <c r="BL187" i="8"/>
  <c r="AE279" i="8"/>
  <c r="AD279" i="8"/>
  <c r="U297" i="5" s="1"/>
  <c r="BM213" i="8"/>
  <c r="AC210" i="8"/>
  <c r="T228" i="5" s="1"/>
  <c r="AH210" i="8"/>
  <c r="BM208" i="8"/>
  <c r="BM122" i="8"/>
  <c r="BL122" i="8"/>
  <c r="AH107" i="8"/>
  <c r="AC107" i="8"/>
  <c r="T125" i="5" s="1"/>
  <c r="BM262" i="8"/>
  <c r="AF222" i="8"/>
  <c r="X240" i="5" s="1"/>
  <c r="AD222" i="8"/>
  <c r="U240" i="5" s="1"/>
  <c r="AE222" i="8"/>
  <c r="AH213" i="8"/>
  <c r="AC213" i="8"/>
  <c r="T231" i="5" s="1"/>
  <c r="AC122" i="8"/>
  <c r="T140" i="5" s="1"/>
  <c r="AH122" i="8"/>
  <c r="BL262" i="8"/>
  <c r="AH258" i="8"/>
  <c r="AC196" i="8"/>
  <c r="T214" i="5" s="1"/>
  <c r="AH196" i="8"/>
  <c r="AH298" i="8"/>
  <c r="AC298" i="8"/>
  <c r="AH283" i="8"/>
  <c r="AC283" i="8"/>
  <c r="T301" i="5" s="1"/>
  <c r="BM222" i="8"/>
  <c r="AC214" i="8"/>
  <c r="T232" i="5" s="1"/>
  <c r="AD198" i="8"/>
  <c r="U216" i="5" s="1"/>
  <c r="AE198" i="8"/>
  <c r="AF198" i="8"/>
  <c r="X216" i="5" s="1"/>
  <c r="AD132" i="8"/>
  <c r="U150" i="5" s="1"/>
  <c r="AE132" i="8"/>
  <c r="AF132" i="8"/>
  <c r="X150" i="5" s="1"/>
  <c r="BM299" i="8"/>
  <c r="BL266" i="8"/>
  <c r="AC259" i="8"/>
  <c r="T277" i="5" s="1"/>
  <c r="BL250" i="8"/>
  <c r="AC249" i="8"/>
  <c r="T267" i="5" s="1"/>
  <c r="AH249" i="8"/>
  <c r="BL222" i="8"/>
  <c r="AC201" i="8"/>
  <c r="T219" i="5" s="1"/>
  <c r="AH201" i="8"/>
  <c r="AF123" i="8"/>
  <c r="X141" i="5" s="1"/>
  <c r="AD123" i="8"/>
  <c r="U141" i="5" s="1"/>
  <c r="AE123" i="8"/>
  <c r="BL88" i="8"/>
  <c r="BM88" i="8"/>
  <c r="BM23" i="8"/>
  <c r="BL23" i="8"/>
  <c r="AC299" i="8"/>
  <c r="AH299" i="8"/>
  <c r="AD283" i="8"/>
  <c r="U301" i="5" s="1"/>
  <c r="AE283" i="8"/>
  <c r="AF283" i="8"/>
  <c r="X301" i="5" s="1"/>
  <c r="AC250" i="8"/>
  <c r="T268" i="5" s="1"/>
  <c r="AH250" i="8"/>
  <c r="AF214" i="8"/>
  <c r="X232" i="5" s="1"/>
  <c r="AD214" i="8"/>
  <c r="U232" i="5" s="1"/>
  <c r="AE214" i="8"/>
  <c r="BL181" i="8"/>
  <c r="BM181" i="8"/>
  <c r="AE168" i="8"/>
  <c r="AD168" i="8"/>
  <c r="U186" i="5" s="1"/>
  <c r="AF168" i="8"/>
  <c r="X186" i="5" s="1"/>
  <c r="AC26" i="8"/>
  <c r="T44" i="5" s="1"/>
  <c r="AH26" i="8"/>
  <c r="AC284" i="8"/>
  <c r="T302" i="5" s="1"/>
  <c r="AE274" i="8"/>
  <c r="AD274" i="8"/>
  <c r="U292" i="5" s="1"/>
  <c r="AF274" i="8"/>
  <c r="X292" i="5" s="1"/>
  <c r="AE205" i="8"/>
  <c r="AD205" i="8"/>
  <c r="U223" i="5" s="1"/>
  <c r="AC178" i="8"/>
  <c r="T196" i="5" s="1"/>
  <c r="AF139" i="8"/>
  <c r="X157" i="5" s="1"/>
  <c r="AD139" i="8"/>
  <c r="U157" i="5" s="1"/>
  <c r="AE139" i="8"/>
  <c r="AC120" i="8"/>
  <c r="T138" i="5" s="1"/>
  <c r="AH120" i="8"/>
  <c r="AH100" i="8"/>
  <c r="AC100" i="8"/>
  <c r="T118" i="5" s="1"/>
  <c r="AF69" i="8"/>
  <c r="X87" i="5" s="1"/>
  <c r="AD69" i="8"/>
  <c r="U87" i="5" s="1"/>
  <c r="AE69" i="8"/>
  <c r="AD51" i="8"/>
  <c r="U69" i="5" s="1"/>
  <c r="AE51" i="8"/>
  <c r="BM260" i="8"/>
  <c r="AE247" i="8"/>
  <c r="AD247" i="8"/>
  <c r="U265" i="5" s="1"/>
  <c r="AF247" i="8"/>
  <c r="X265" i="5" s="1"/>
  <c r="AD237" i="8"/>
  <c r="U255" i="5" s="1"/>
  <c r="AE237" i="8"/>
  <c r="AF237" i="8"/>
  <c r="X255" i="5" s="1"/>
  <c r="AC212" i="8"/>
  <c r="T230" i="5" s="1"/>
  <c r="AH212" i="8"/>
  <c r="AH207" i="8"/>
  <c r="AH198" i="8"/>
  <c r="AC198" i="8"/>
  <c r="T216" i="5" s="1"/>
  <c r="AD190" i="8"/>
  <c r="U208" i="5" s="1"/>
  <c r="AE190" i="8"/>
  <c r="AF190" i="8"/>
  <c r="X208" i="5" s="1"/>
  <c r="AE161" i="8"/>
  <c r="AD161" i="8"/>
  <c r="U179" i="5" s="1"/>
  <c r="AF113" i="8"/>
  <c r="X131" i="5" s="1"/>
  <c r="AE113" i="8"/>
  <c r="AD113" i="8"/>
  <c r="U131" i="5" s="1"/>
  <c r="AC105" i="8"/>
  <c r="T123" i="5" s="1"/>
  <c r="AH105" i="8"/>
  <c r="BL58" i="8"/>
  <c r="BM58" i="8"/>
  <c r="AH209" i="8"/>
  <c r="AC209" i="8"/>
  <c r="T227" i="5" s="1"/>
  <c r="AH180" i="8"/>
  <c r="AC180" i="8"/>
  <c r="T198" i="5" s="1"/>
  <c r="BM137" i="8"/>
  <c r="BL137" i="8"/>
  <c r="AC109" i="8"/>
  <c r="T127" i="5" s="1"/>
  <c r="AH109" i="8"/>
  <c r="AC293" i="8"/>
  <c r="T311" i="5" s="1"/>
  <c r="AH293" i="8"/>
  <c r="AD244" i="8"/>
  <c r="U262" i="5" s="1"/>
  <c r="AE244" i="8"/>
  <c r="AF244" i="8"/>
  <c r="X262" i="5" s="1"/>
  <c r="BM159" i="8"/>
  <c r="BL159" i="8"/>
  <c r="AH137" i="8"/>
  <c r="AF110" i="8"/>
  <c r="X128" i="5" s="1"/>
  <c r="AD110" i="8"/>
  <c r="U128" i="5" s="1"/>
  <c r="BL96" i="8"/>
  <c r="BM96" i="8"/>
  <c r="BL95" i="8"/>
  <c r="BM95" i="8"/>
  <c r="BL66" i="8"/>
  <c r="BM66" i="8"/>
  <c r="AD281" i="8"/>
  <c r="U299" i="5" s="1"/>
  <c r="AE281" i="8"/>
  <c r="AD256" i="8"/>
  <c r="U274" i="5" s="1"/>
  <c r="AE256" i="8"/>
  <c r="AF256" i="8"/>
  <c r="X274" i="5" s="1"/>
  <c r="AC225" i="8"/>
  <c r="T243" i="5" s="1"/>
  <c r="AF182" i="8"/>
  <c r="X200" i="5" s="1"/>
  <c r="BM172" i="8"/>
  <c r="AC160" i="8"/>
  <c r="T178" i="5" s="1"/>
  <c r="AH160" i="8"/>
  <c r="AC129" i="8"/>
  <c r="T147" i="5" s="1"/>
  <c r="AC118" i="8"/>
  <c r="T136" i="5" s="1"/>
  <c r="AF109" i="8"/>
  <c r="X127" i="5" s="1"/>
  <c r="AD109" i="8"/>
  <c r="U127" i="5" s="1"/>
  <c r="AH80" i="8"/>
  <c r="AC80" i="8"/>
  <c r="T98" i="5" s="1"/>
  <c r="AF301" i="8"/>
  <c r="AC295" i="8"/>
  <c r="T313" i="5" s="1"/>
  <c r="AD293" i="8"/>
  <c r="U311" i="5" s="1"/>
  <c r="AF293" i="8"/>
  <c r="X311" i="5" s="1"/>
  <c r="BM274" i="8"/>
  <c r="AC274" i="8"/>
  <c r="T292" i="5" s="1"/>
  <c r="AD264" i="8"/>
  <c r="U282" i="5" s="1"/>
  <c r="AE264" i="8"/>
  <c r="BL263" i="8"/>
  <c r="AH257" i="8"/>
  <c r="AF245" i="8"/>
  <c r="X263" i="5" s="1"/>
  <c r="AE182" i="8"/>
  <c r="AE138" i="8"/>
  <c r="AD138" i="8"/>
  <c r="U156" i="5" s="1"/>
  <c r="AF138" i="8"/>
  <c r="X156" i="5" s="1"/>
  <c r="AH127" i="8"/>
  <c r="BM97" i="8"/>
  <c r="AF96" i="8"/>
  <c r="X114" i="5" s="1"/>
  <c r="AE96" i="8"/>
  <c r="AD96" i="8"/>
  <c r="U114" i="5" s="1"/>
  <c r="AC74" i="8"/>
  <c r="T92" i="5" s="1"/>
  <c r="AH74" i="8"/>
  <c r="AC69" i="8"/>
  <c r="T87" i="5" s="1"/>
  <c r="AH69" i="8"/>
  <c r="AE22" i="8"/>
  <c r="AF22" i="8"/>
  <c r="X40" i="5" s="1"/>
  <c r="AD22" i="8"/>
  <c r="U40" i="5" s="1"/>
  <c r="AE301" i="8"/>
  <c r="AC300" i="8"/>
  <c r="AH300" i="8"/>
  <c r="AD294" i="8"/>
  <c r="U312" i="5" s="1"/>
  <c r="AE294" i="8"/>
  <c r="AF294" i="8"/>
  <c r="X312" i="5" s="1"/>
  <c r="BL274" i="8"/>
  <c r="AF257" i="8"/>
  <c r="X275" i="5" s="1"/>
  <c r="AC247" i="8"/>
  <c r="T265" i="5" s="1"/>
  <c r="AD245" i="8"/>
  <c r="U263" i="5" s="1"/>
  <c r="BL219" i="8"/>
  <c r="BM219" i="8"/>
  <c r="AH218" i="8"/>
  <c r="AC204" i="8"/>
  <c r="T222" i="5" s="1"/>
  <c r="AH204" i="8"/>
  <c r="AH190" i="8"/>
  <c r="AC190" i="8"/>
  <c r="T208" i="5" s="1"/>
  <c r="BM189" i="8"/>
  <c r="BL189" i="8"/>
  <c r="AF170" i="8"/>
  <c r="X188" i="5" s="1"/>
  <c r="AD160" i="8"/>
  <c r="U178" i="5" s="1"/>
  <c r="AF160" i="8"/>
  <c r="X178" i="5" s="1"/>
  <c r="BL153" i="8"/>
  <c r="AH146" i="8"/>
  <c r="AH128" i="8"/>
  <c r="AC119" i="8"/>
  <c r="T137" i="5" s="1"/>
  <c r="AH119" i="8"/>
  <c r="BM113" i="8"/>
  <c r="BL113" i="8"/>
  <c r="AH97" i="8"/>
  <c r="AC97" i="8"/>
  <c r="T115" i="5" s="1"/>
  <c r="AH86" i="8"/>
  <c r="AC86" i="8"/>
  <c r="T104" i="5" s="1"/>
  <c r="AC62" i="8"/>
  <c r="T80" i="5" s="1"/>
  <c r="AH62" i="8"/>
  <c r="BL286" i="8"/>
  <c r="BM286" i="8"/>
  <c r="BM285" i="8"/>
  <c r="BL285" i="8"/>
  <c r="AH233" i="8"/>
  <c r="AC228" i="8"/>
  <c r="T246" i="5" s="1"/>
  <c r="AH228" i="8"/>
  <c r="AC207" i="8"/>
  <c r="T225" i="5" s="1"/>
  <c r="BL180" i="8"/>
  <c r="AF144" i="8"/>
  <c r="X162" i="5" s="1"/>
  <c r="AE144" i="8"/>
  <c r="AH108" i="8"/>
  <c r="AC108" i="8"/>
  <c r="T126" i="5" s="1"/>
  <c r="AF88" i="8"/>
  <c r="X106" i="5" s="1"/>
  <c r="AE88" i="8"/>
  <c r="AD88" i="8"/>
  <c r="U106" i="5" s="1"/>
  <c r="AE298" i="8"/>
  <c r="AD298" i="8"/>
  <c r="AF298" i="8"/>
  <c r="AF299" i="8"/>
  <c r="BM292" i="8"/>
  <c r="BL292" i="8"/>
  <c r="AC287" i="8"/>
  <c r="T305" i="5" s="1"/>
  <c r="AH287" i="8"/>
  <c r="AE286" i="8"/>
  <c r="AF286" i="8"/>
  <c r="X304" i="5" s="1"/>
  <c r="AH271" i="8"/>
  <c r="AC264" i="8"/>
  <c r="T282" i="5" s="1"/>
  <c r="BL255" i="8"/>
  <c r="AE233" i="8"/>
  <c r="AD233" i="8"/>
  <c r="U251" i="5" s="1"/>
  <c r="AE181" i="8"/>
  <c r="AD181" i="8"/>
  <c r="U199" i="5" s="1"/>
  <c r="AF181" i="8"/>
  <c r="X199" i="5" s="1"/>
  <c r="BL160" i="8"/>
  <c r="BM160" i="8"/>
  <c r="AH159" i="8"/>
  <c r="AC147" i="8"/>
  <c r="T165" i="5" s="1"/>
  <c r="AH147" i="8"/>
  <c r="AC138" i="8"/>
  <c r="T156" i="5" s="1"/>
  <c r="AH138" i="8"/>
  <c r="BL67" i="8"/>
  <c r="AH288" i="8"/>
  <c r="AD257" i="8"/>
  <c r="U275" i="5" s="1"/>
  <c r="BM256" i="8"/>
  <c r="AC237" i="8"/>
  <c r="T255" i="5" s="1"/>
  <c r="AD225" i="8"/>
  <c r="U243" i="5" s="1"/>
  <c r="AE225" i="8"/>
  <c r="AF225" i="8"/>
  <c r="X243" i="5" s="1"/>
  <c r="BM180" i="8"/>
  <c r="AE170" i="8"/>
  <c r="AC161" i="8"/>
  <c r="T179" i="5" s="1"/>
  <c r="BM153" i="8"/>
  <c r="BL156" i="8"/>
  <c r="BM156" i="8"/>
  <c r="AH151" i="8"/>
  <c r="AC126" i="8"/>
  <c r="T144" i="5" s="1"/>
  <c r="AH29" i="8"/>
  <c r="AC29" i="8"/>
  <c r="T47" i="5" s="1"/>
  <c r="AD28" i="8"/>
  <c r="U46" i="5" s="1"/>
  <c r="AE28" i="8"/>
  <c r="AF28" i="8"/>
  <c r="X46" i="5" s="1"/>
  <c r="AC292" i="8"/>
  <c r="T310" i="5" s="1"/>
  <c r="AC268" i="8"/>
  <c r="T286" i="5" s="1"/>
  <c r="AC252" i="8"/>
  <c r="T270" i="5" s="1"/>
  <c r="AE218" i="8"/>
  <c r="AF218" i="8"/>
  <c r="X236" i="5" s="1"/>
  <c r="BM217" i="8"/>
  <c r="AC186" i="8"/>
  <c r="T204" i="5" s="1"/>
  <c r="AC183" i="8"/>
  <c r="T201" i="5" s="1"/>
  <c r="AC154" i="8"/>
  <c r="T172" i="5" s="1"/>
  <c r="AC141" i="8"/>
  <c r="T159" i="5" s="1"/>
  <c r="AF134" i="8"/>
  <c r="X152" i="5" s="1"/>
  <c r="AE134" i="8"/>
  <c r="AH133" i="8"/>
  <c r="AF128" i="8"/>
  <c r="X146" i="5" s="1"/>
  <c r="AD128" i="8"/>
  <c r="U146" i="5" s="1"/>
  <c r="AC49" i="8"/>
  <c r="T67" i="5" s="1"/>
  <c r="AH49" i="8"/>
  <c r="AH273" i="8"/>
  <c r="AC270" i="8"/>
  <c r="T288" i="5" s="1"/>
  <c r="BM202" i="8"/>
  <c r="BM186" i="8"/>
  <c r="BM154" i="8"/>
  <c r="AH150" i="8"/>
  <c r="AF126" i="8"/>
  <c r="X144" i="5" s="1"/>
  <c r="AE126" i="8"/>
  <c r="BM87" i="8"/>
  <c r="AD204" i="8"/>
  <c r="U222" i="5" s="1"/>
  <c r="AE204" i="8"/>
  <c r="AH296" i="8"/>
  <c r="AF271" i="8"/>
  <c r="X289" i="5" s="1"/>
  <c r="AH248" i="8"/>
  <c r="BL246" i="8"/>
  <c r="AF212" i="8"/>
  <c r="X230" i="5" s="1"/>
  <c r="AH206" i="8"/>
  <c r="BM197" i="8"/>
  <c r="BL186" i="8"/>
  <c r="BL149" i="8"/>
  <c r="AD141" i="8"/>
  <c r="U159" i="5" s="1"/>
  <c r="AF141" i="8"/>
  <c r="X159" i="5" s="1"/>
  <c r="AC130" i="8"/>
  <c r="T148" i="5" s="1"/>
  <c r="AE91" i="8"/>
  <c r="AC90" i="8"/>
  <c r="T108" i="5" s="1"/>
  <c r="AH90" i="8"/>
  <c r="BL87" i="8"/>
  <c r="BL56" i="8"/>
  <c r="BM56" i="8"/>
  <c r="AH50" i="8"/>
  <c r="BM221" i="8"/>
  <c r="AE271" i="8"/>
  <c r="AC265" i="8"/>
  <c r="T283" i="5" s="1"/>
  <c r="AH236" i="8"/>
  <c r="BM231" i="8"/>
  <c r="AE227" i="8"/>
  <c r="AF227" i="8"/>
  <c r="X245" i="5" s="1"/>
  <c r="AE212" i="8"/>
  <c r="BL197" i="8"/>
  <c r="AE197" i="8"/>
  <c r="AF197" i="8"/>
  <c r="X215" i="5" s="1"/>
  <c r="AC194" i="8"/>
  <c r="T212" i="5" s="1"/>
  <c r="AF185" i="8"/>
  <c r="X203" i="5" s="1"/>
  <c r="AD185" i="8"/>
  <c r="U203" i="5" s="1"/>
  <c r="AE185" i="8"/>
  <c r="AF174" i="8"/>
  <c r="X192" i="5" s="1"/>
  <c r="AD174" i="8"/>
  <c r="U192" i="5" s="1"/>
  <c r="AE174" i="8"/>
  <c r="AF152" i="8"/>
  <c r="X170" i="5" s="1"/>
  <c r="AD150" i="8"/>
  <c r="U168" i="5" s="1"/>
  <c r="AF150" i="8"/>
  <c r="X168" i="5" s="1"/>
  <c r="AH149" i="8"/>
  <c r="BM130" i="8"/>
  <c r="AH124" i="8"/>
  <c r="BL116" i="8"/>
  <c r="BM116" i="8"/>
  <c r="AC111" i="8"/>
  <c r="T129" i="5" s="1"/>
  <c r="AC103" i="8"/>
  <c r="T121" i="5" s="1"/>
  <c r="BL102" i="8"/>
  <c r="BM102" i="8"/>
  <c r="BM92" i="8"/>
  <c r="AF82" i="8"/>
  <c r="X100" i="5" s="1"/>
  <c r="AD82" i="8"/>
  <c r="U100" i="5" s="1"/>
  <c r="AE82" i="8"/>
  <c r="BM52" i="8"/>
  <c r="BL52" i="8"/>
  <c r="AD34" i="8"/>
  <c r="U52" i="5" s="1"/>
  <c r="AE34" i="8"/>
  <c r="AF34" i="8"/>
  <c r="X52" i="5" s="1"/>
  <c r="BL296" i="8"/>
  <c r="AF290" i="8"/>
  <c r="X308" i="5" s="1"/>
  <c r="AE266" i="8"/>
  <c r="AF259" i="8"/>
  <c r="X277" i="5" s="1"/>
  <c r="AH251" i="8"/>
  <c r="AE249" i="8"/>
  <c r="BL243" i="8"/>
  <c r="BL217" i="8"/>
  <c r="AF204" i="8"/>
  <c r="X222" i="5" s="1"/>
  <c r="AD152" i="8"/>
  <c r="U170" i="5" s="1"/>
  <c r="BL130" i="8"/>
  <c r="BL110" i="8"/>
  <c r="BL101" i="8"/>
  <c r="BM101" i="8"/>
  <c r="AC93" i="8"/>
  <c r="T111" i="5" s="1"/>
  <c r="AH93" i="8"/>
  <c r="AE85" i="8"/>
  <c r="BL84" i="8"/>
  <c r="AC76" i="8"/>
  <c r="T94" i="5" s="1"/>
  <c r="AH73" i="8"/>
  <c r="AC52" i="8"/>
  <c r="T70" i="5" s="1"/>
  <c r="AH52" i="8"/>
  <c r="BL36" i="8"/>
  <c r="BM36" i="8"/>
  <c r="AC200" i="8"/>
  <c r="T218" i="5" s="1"/>
  <c r="AH200" i="8"/>
  <c r="AH166" i="8"/>
  <c r="BM141" i="8"/>
  <c r="BM132" i="8"/>
  <c r="BM89" i="8"/>
  <c r="BL89" i="8"/>
  <c r="BM81" i="8"/>
  <c r="AE159" i="8"/>
  <c r="AF159" i="8"/>
  <c r="X177" i="5" s="1"/>
  <c r="AF80" i="8"/>
  <c r="X98" i="5" s="1"/>
  <c r="AD80" i="8"/>
  <c r="U98" i="5" s="1"/>
  <c r="AH191" i="8"/>
  <c r="AH182" i="8"/>
  <c r="BL177" i="8"/>
  <c r="AH148" i="8"/>
  <c r="AH98" i="8"/>
  <c r="AC83" i="8"/>
  <c r="T101" i="5" s="1"/>
  <c r="AH83" i="8"/>
  <c r="AC70" i="8"/>
  <c r="T88" i="5" s="1"/>
  <c r="BL65" i="8"/>
  <c r="BM65" i="8"/>
  <c r="AD39" i="8"/>
  <c r="U57" i="5" s="1"/>
  <c r="AE39" i="8"/>
  <c r="AF39" i="8"/>
  <c r="X57" i="5" s="1"/>
  <c r="AD36" i="8"/>
  <c r="U54" i="5" s="1"/>
  <c r="AE36" i="8"/>
  <c r="AF36" i="8"/>
  <c r="X54" i="5" s="1"/>
  <c r="AC219" i="8"/>
  <c r="T237" i="5" s="1"/>
  <c r="AC208" i="8"/>
  <c r="T226" i="5" s="1"/>
  <c r="AC202" i="8"/>
  <c r="T220" i="5" s="1"/>
  <c r="AF146" i="8"/>
  <c r="X164" i="5" s="1"/>
  <c r="AC89" i="8"/>
  <c r="T107" i="5" s="1"/>
  <c r="AH89" i="8"/>
  <c r="BM85" i="8"/>
  <c r="BL85" i="8"/>
  <c r="BM72" i="8"/>
  <c r="BL79" i="8"/>
  <c r="BM74" i="8"/>
  <c r="AC43" i="8"/>
  <c r="T61" i="5" s="1"/>
  <c r="AC42" i="8"/>
  <c r="T60" i="5" s="1"/>
  <c r="AH42" i="8"/>
  <c r="BM27" i="8"/>
  <c r="BL27" i="8"/>
  <c r="AF74" i="8"/>
  <c r="X92" i="5" s="1"/>
  <c r="AD74" i="8"/>
  <c r="U92" i="5" s="1"/>
  <c r="AH66" i="8"/>
  <c r="AD61" i="8"/>
  <c r="U79" i="5" s="1"/>
  <c r="AE61" i="8"/>
  <c r="AF61" i="8"/>
  <c r="X79" i="5" s="1"/>
  <c r="AH48" i="8"/>
  <c r="AH104" i="8"/>
  <c r="AF72" i="8"/>
  <c r="X90" i="5" s="1"/>
  <c r="AD72" i="8"/>
  <c r="U90" i="5" s="1"/>
  <c r="AF66" i="8"/>
  <c r="X84" i="5" s="1"/>
  <c r="AE66" i="8"/>
  <c r="BL90" i="8"/>
  <c r="AC87" i="8"/>
  <c r="T105" i="5" s="1"/>
  <c r="BM63" i="8"/>
  <c r="AE29" i="8"/>
  <c r="AC45" i="8"/>
  <c r="T63" i="5" s="1"/>
  <c r="AH45" i="8"/>
  <c r="AD23" i="8"/>
  <c r="U41" i="5" s="1"/>
  <c r="AE23" i="8"/>
  <c r="BM55" i="8"/>
  <c r="AE54" i="8"/>
  <c r="AF54" i="8"/>
  <c r="X72" i="5" s="1"/>
  <c r="AC23" i="8"/>
  <c r="T41" i="5" s="1"/>
  <c r="AH23" i="8"/>
  <c r="AH60" i="8"/>
  <c r="AD55" i="8"/>
  <c r="U73" i="5" s="1"/>
  <c r="AD54" i="8"/>
  <c r="U72" i="5" s="1"/>
  <c r="AH38" i="8"/>
  <c r="BM26" i="8"/>
  <c r="BL64" i="8"/>
  <c r="BM48" i="8"/>
  <c r="BL26" i="8"/>
  <c r="AB35" i="4"/>
  <c r="AE42" i="8"/>
  <c r="AD42" i="8"/>
  <c r="U60" i="5" s="1"/>
  <c r="AC36" i="8"/>
  <c r="T54" i="5" s="1"/>
  <c r="AH36" i="8"/>
  <c r="AH72" i="8"/>
  <c r="AD63" i="8"/>
  <c r="U81" i="5" s="1"/>
  <c r="BL54" i="8"/>
  <c r="BM47" i="8"/>
  <c r="BM30" i="8"/>
  <c r="BL30" i="8"/>
  <c r="AE21" i="8"/>
  <c r="AD21" i="8"/>
  <c r="U39" i="5" s="1"/>
  <c r="AF21" i="8"/>
  <c r="X39" i="5" s="1"/>
  <c r="BL53" i="8"/>
  <c r="BL34" i="8"/>
  <c r="BM34" i="8"/>
  <c r="AC33" i="8"/>
  <c r="T51" i="5" s="1"/>
  <c r="AH33" i="8"/>
  <c r="AC34" i="8"/>
  <c r="T52" i="5" s="1"/>
  <c r="AB31" i="4"/>
  <c r="AE58" i="8"/>
  <c r="AD58" i="8"/>
  <c r="U76" i="5" s="1"/>
  <c r="BM50" i="8"/>
  <c r="AH30" i="8"/>
  <c r="S294" i="8"/>
  <c r="S278" i="8"/>
  <c r="S270" i="8"/>
  <c r="AC288" i="8"/>
  <c r="T306" i="5" s="1"/>
  <c r="BL278" i="8"/>
  <c r="BM278" i="8"/>
  <c r="BM270" i="8"/>
  <c r="AD211" i="8"/>
  <c r="U229" i="5" s="1"/>
  <c r="AE211" i="8"/>
  <c r="AF211" i="8"/>
  <c r="X229" i="5" s="1"/>
  <c r="S281" i="8"/>
  <c r="AE277" i="8"/>
  <c r="BM275" i="8"/>
  <c r="BL275" i="8"/>
  <c r="S212" i="8"/>
  <c r="AE300" i="8"/>
  <c r="AD291" i="8"/>
  <c r="U309" i="5" s="1"/>
  <c r="BL281" i="8"/>
  <c r="AD277" i="8"/>
  <c r="U295" i="5" s="1"/>
  <c r="AC275" i="8"/>
  <c r="T293" i="5" s="1"/>
  <c r="AH275" i="8"/>
  <c r="BL273" i="8"/>
  <c r="BM273" i="8"/>
  <c r="BM251" i="8"/>
  <c r="BM212" i="8"/>
  <c r="BL212" i="8"/>
  <c r="AH183" i="8"/>
  <c r="AC157" i="8"/>
  <c r="T175" i="5" s="1"/>
  <c r="AH157" i="8"/>
  <c r="BL259" i="8"/>
  <c r="BM259" i="8"/>
  <c r="AD250" i="8"/>
  <c r="U268" i="5" s="1"/>
  <c r="AE186" i="8"/>
  <c r="AF186" i="8"/>
  <c r="X204" i="5" s="1"/>
  <c r="AD186" i="8"/>
  <c r="U204" i="5" s="1"/>
  <c r="S295" i="8"/>
  <c r="S169" i="8"/>
  <c r="AF258" i="8"/>
  <c r="X276" i="5" s="1"/>
  <c r="AE258" i="8"/>
  <c r="AD258" i="8"/>
  <c r="U276" i="5" s="1"/>
  <c r="AF300" i="8"/>
  <c r="AE291" i="8"/>
  <c r="AE299" i="8"/>
  <c r="BM276" i="8"/>
  <c r="BL276" i="8"/>
  <c r="AH259" i="8"/>
  <c r="AC294" i="8"/>
  <c r="T312" i="5" s="1"/>
  <c r="AH294" i="8"/>
  <c r="AD232" i="8"/>
  <c r="U250" i="5" s="1"/>
  <c r="AE232" i="8"/>
  <c r="AF232" i="8"/>
  <c r="X250" i="5" s="1"/>
  <c r="AC272" i="8"/>
  <c r="T290" i="5" s="1"/>
  <c r="AH272" i="8"/>
  <c r="BM265" i="8"/>
  <c r="BL265" i="8"/>
  <c r="S238" i="8"/>
  <c r="BL293" i="8"/>
  <c r="AH276" i="8"/>
  <c r="AC276" i="8"/>
  <c r="T294" i="5" s="1"/>
  <c r="BL254" i="8"/>
  <c r="BM254" i="8"/>
  <c r="AC217" i="8"/>
  <c r="T235" i="5" s="1"/>
  <c r="AH217" i="8"/>
  <c r="AC260" i="8"/>
  <c r="T278" i="5" s="1"/>
  <c r="AH260" i="8"/>
  <c r="BM289" i="8"/>
  <c r="S286" i="8"/>
  <c r="AF267" i="8"/>
  <c r="X285" i="5" s="1"/>
  <c r="AC254" i="8"/>
  <c r="T272" i="5" s="1"/>
  <c r="AH254" i="8"/>
  <c r="BL242" i="8"/>
  <c r="BM242" i="8"/>
  <c r="BM215" i="8"/>
  <c r="BM279" i="8"/>
  <c r="BL279" i="8"/>
  <c r="BL272" i="8"/>
  <c r="BM272" i="8"/>
  <c r="AC279" i="8"/>
  <c r="T297" i="5" s="1"/>
  <c r="AH279" i="8"/>
  <c r="AH246" i="8"/>
  <c r="AC246" i="8"/>
  <c r="T264" i="5" s="1"/>
  <c r="AE295" i="8"/>
  <c r="AD295" i="8"/>
  <c r="U313" i="5" s="1"/>
  <c r="AE292" i="8"/>
  <c r="S195" i="8"/>
  <c r="AE250" i="8"/>
  <c r="BL248" i="8"/>
  <c r="BM248" i="8"/>
  <c r="S161" i="8"/>
  <c r="BL289" i="8"/>
  <c r="AF280" i="8"/>
  <c r="X298" i="5" s="1"/>
  <c r="AH269" i="8"/>
  <c r="AC269" i="8"/>
  <c r="T287" i="5" s="1"/>
  <c r="AE267" i="8"/>
  <c r="BL215" i="8"/>
  <c r="AH270" i="8"/>
  <c r="AE287" i="8"/>
  <c r="AD287" i="8"/>
  <c r="U305" i="5" s="1"/>
  <c r="AE241" i="8"/>
  <c r="AF241" i="8"/>
  <c r="X259" i="5" s="1"/>
  <c r="AD241" i="8"/>
  <c r="U259" i="5" s="1"/>
  <c r="S235" i="8"/>
  <c r="BM173" i="8"/>
  <c r="BL173" i="8"/>
  <c r="AC296" i="8"/>
  <c r="S247" i="8"/>
  <c r="S3" i="8"/>
  <c r="AF292" i="8"/>
  <c r="X310" i="5" s="1"/>
  <c r="AH265" i="8"/>
  <c r="BL238" i="8"/>
  <c r="BM238" i="8"/>
  <c r="S220" i="8"/>
  <c r="AC281" i="8"/>
  <c r="T299" i="5" s="1"/>
  <c r="AH281" i="8"/>
  <c r="AE253" i="8"/>
  <c r="AD253" i="8"/>
  <c r="U271" i="5" s="1"/>
  <c r="S297" i="8"/>
  <c r="BM294" i="8"/>
  <c r="S287" i="8"/>
  <c r="AC286" i="8"/>
  <c r="T304" i="5" s="1"/>
  <c r="AH286" i="8"/>
  <c r="AH211" i="8"/>
  <c r="AC211" i="8"/>
  <c r="T229" i="5" s="1"/>
  <c r="AD177" i="8"/>
  <c r="U195" i="5" s="1"/>
  <c r="AE177" i="8"/>
  <c r="AF177" i="8"/>
  <c r="X195" i="5" s="1"/>
  <c r="BL261" i="8"/>
  <c r="BM261" i="8"/>
  <c r="AH242" i="8"/>
  <c r="BL234" i="8"/>
  <c r="AC226" i="8"/>
  <c r="T244" i="5" s="1"/>
  <c r="AH226" i="8"/>
  <c r="BM224" i="8"/>
  <c r="BL224" i="8"/>
  <c r="AC297" i="8"/>
  <c r="AC289" i="8"/>
  <c r="T307" i="5" s="1"/>
  <c r="AC273" i="8"/>
  <c r="T291" i="5" s="1"/>
  <c r="AC251" i="8"/>
  <c r="T269" i="5" s="1"/>
  <c r="BL249" i="8"/>
  <c r="S241" i="8"/>
  <c r="BM235" i="8"/>
  <c r="BL235" i="8"/>
  <c r="AF255" i="8"/>
  <c r="X273" i="5" s="1"/>
  <c r="BL241" i="8"/>
  <c r="BM241" i="8"/>
  <c r="AH235" i="8"/>
  <c r="S229" i="8"/>
  <c r="AC227" i="8"/>
  <c r="T245" i="5" s="1"/>
  <c r="AH227" i="8"/>
  <c r="BL252" i="8"/>
  <c r="BM252" i="8"/>
  <c r="S298" i="8"/>
  <c r="AE293" i="8"/>
  <c r="S290" i="8"/>
  <c r="AE285" i="8"/>
  <c r="BL268" i="8"/>
  <c r="AF260" i="8"/>
  <c r="X278" i="5" s="1"/>
  <c r="BL256" i="8"/>
  <c r="AE255" i="8"/>
  <c r="BL253" i="8"/>
  <c r="S246" i="8"/>
  <c r="AC241" i="8"/>
  <c r="T259" i="5" s="1"/>
  <c r="BL229" i="8"/>
  <c r="BM229" i="8"/>
  <c r="AH167" i="8"/>
  <c r="AC167" i="8"/>
  <c r="T185" i="5" s="1"/>
  <c r="AE260" i="8"/>
  <c r="AC229" i="8"/>
  <c r="T247" i="5" s="1"/>
  <c r="AH229" i="8"/>
  <c r="BL218" i="8"/>
  <c r="S168" i="8"/>
  <c r="AF140" i="8"/>
  <c r="X158" i="5" s="1"/>
  <c r="AD140" i="8"/>
  <c r="U158" i="5" s="1"/>
  <c r="BL260" i="8"/>
  <c r="AH252" i="8"/>
  <c r="BL245" i="8"/>
  <c r="BL237" i="8"/>
  <c r="BM237" i="8"/>
  <c r="AC234" i="8"/>
  <c r="T252" i="5" s="1"/>
  <c r="BL216" i="8"/>
  <c r="BM216" i="8"/>
  <c r="S293" i="8"/>
  <c r="S285" i="8"/>
  <c r="BL283" i="8"/>
  <c r="AE282" i="8"/>
  <c r="S277" i="8"/>
  <c r="AC258" i="8"/>
  <c r="T276" i="5" s="1"/>
  <c r="BM119" i="8"/>
  <c r="BL119" i="8"/>
  <c r="AF279" i="8"/>
  <c r="X297" i="5" s="1"/>
  <c r="AF276" i="8"/>
  <c r="X294" i="5" s="1"/>
  <c r="AF263" i="8"/>
  <c r="X281" i="5" s="1"/>
  <c r="BM258" i="8"/>
  <c r="AC256" i="8"/>
  <c r="T274" i="5" s="1"/>
  <c r="AH256" i="8"/>
  <c r="S239" i="8"/>
  <c r="AC235" i="8"/>
  <c r="T253" i="5" s="1"/>
  <c r="AD192" i="8"/>
  <c r="U210" i="5" s="1"/>
  <c r="AE192" i="8"/>
  <c r="AF192" i="8"/>
  <c r="X210" i="5" s="1"/>
  <c r="AE169" i="8"/>
  <c r="AF169" i="8"/>
  <c r="X187" i="5" s="1"/>
  <c r="AD169" i="8"/>
  <c r="U187" i="5" s="1"/>
  <c r="S245" i="8"/>
  <c r="S244" i="8"/>
  <c r="S243" i="8"/>
  <c r="AC238" i="8"/>
  <c r="T256" i="5" s="1"/>
  <c r="BM234" i="8"/>
  <c r="AD228" i="8"/>
  <c r="U246" i="5" s="1"/>
  <c r="AE228" i="8"/>
  <c r="AF228" i="8"/>
  <c r="X246" i="5" s="1"/>
  <c r="AH222" i="8"/>
  <c r="AC222" i="8"/>
  <c r="T240" i="5" s="1"/>
  <c r="S216" i="8"/>
  <c r="AC114" i="8"/>
  <c r="T132" i="5" s="1"/>
  <c r="AH114" i="8"/>
  <c r="AD276" i="8"/>
  <c r="U294" i="5" s="1"/>
  <c r="BM271" i="8"/>
  <c r="AF269" i="8"/>
  <c r="X287" i="5" s="1"/>
  <c r="AE263" i="8"/>
  <c r="BM253" i="8"/>
  <c r="AF251" i="8"/>
  <c r="X269" i="5" s="1"/>
  <c r="BM239" i="8"/>
  <c r="BM121" i="8"/>
  <c r="BL121" i="8"/>
  <c r="AH231" i="8"/>
  <c r="AC231" i="8"/>
  <c r="T249" i="5" s="1"/>
  <c r="AC223" i="8"/>
  <c r="T241" i="5" s="1"/>
  <c r="BL198" i="8"/>
  <c r="BM198" i="8"/>
  <c r="AC192" i="8"/>
  <c r="T210" i="5" s="1"/>
  <c r="AH192" i="8"/>
  <c r="AH187" i="8"/>
  <c r="AC187" i="8"/>
  <c r="T205" i="5" s="1"/>
  <c r="BM166" i="8"/>
  <c r="BL166" i="8"/>
  <c r="BM151" i="8"/>
  <c r="AC230" i="8"/>
  <c r="T248" i="5" s="1"/>
  <c r="S224" i="8"/>
  <c r="BL207" i="8"/>
  <c r="BM207" i="8"/>
  <c r="BL151" i="8"/>
  <c r="AC244" i="8"/>
  <c r="T262" i="5" s="1"/>
  <c r="AH244" i="8"/>
  <c r="AD238" i="8"/>
  <c r="U256" i="5" s="1"/>
  <c r="AE238" i="8"/>
  <c r="S237" i="8"/>
  <c r="AC233" i="8"/>
  <c r="T251" i="5" s="1"/>
  <c r="AH230" i="8"/>
  <c r="AH223" i="8"/>
  <c r="BL199" i="8"/>
  <c r="BM199" i="8"/>
  <c r="BM169" i="8"/>
  <c r="AH168" i="8"/>
  <c r="AC168" i="8"/>
  <c r="T186" i="5" s="1"/>
  <c r="S234" i="8"/>
  <c r="BL226" i="8"/>
  <c r="AC220" i="8"/>
  <c r="T238" i="5" s="1"/>
  <c r="AH220" i="8"/>
  <c r="AD188" i="8"/>
  <c r="U206" i="5" s="1"/>
  <c r="AE188" i="8"/>
  <c r="AF188" i="8"/>
  <c r="X206" i="5" s="1"/>
  <c r="BL183" i="8"/>
  <c r="BM183" i="8"/>
  <c r="AC169" i="8"/>
  <c r="T187" i="5" s="1"/>
  <c r="AH169" i="8"/>
  <c r="AD142" i="8"/>
  <c r="U160" i="5" s="1"/>
  <c r="AF142" i="8"/>
  <c r="X160" i="5" s="1"/>
  <c r="AF95" i="8"/>
  <c r="X113" i="5" s="1"/>
  <c r="AE95" i="8"/>
  <c r="AD95" i="8"/>
  <c r="U113" i="5" s="1"/>
  <c r="S184" i="8"/>
  <c r="BM176" i="8"/>
  <c r="BL176" i="8"/>
  <c r="BM162" i="8"/>
  <c r="BL162" i="8"/>
  <c r="BL257" i="8"/>
  <c r="AF252" i="8"/>
  <c r="X270" i="5" s="1"/>
  <c r="AD234" i="8"/>
  <c r="U252" i="5" s="1"/>
  <c r="AF234" i="8"/>
  <c r="X252" i="5" s="1"/>
  <c r="AD219" i="8"/>
  <c r="U237" i="5" s="1"/>
  <c r="AF219" i="8"/>
  <c r="X237" i="5" s="1"/>
  <c r="AD217" i="8"/>
  <c r="U235" i="5" s="1"/>
  <c r="AE217" i="8"/>
  <c r="AC203" i="8"/>
  <c r="T221" i="5" s="1"/>
  <c r="AH203" i="8"/>
  <c r="BL184" i="8"/>
  <c r="BM184" i="8"/>
  <c r="AE252" i="8"/>
  <c r="BM250" i="8"/>
  <c r="S231" i="8"/>
  <c r="AC184" i="8"/>
  <c r="T202" i="5" s="1"/>
  <c r="AH184" i="8"/>
  <c r="AH174" i="8"/>
  <c r="AC174" i="8"/>
  <c r="T192" i="5" s="1"/>
  <c r="BL267" i="8"/>
  <c r="AH264" i="8"/>
  <c r="AF246" i="8"/>
  <c r="X264" i="5" s="1"/>
  <c r="AD243" i="8"/>
  <c r="U261" i="5" s="1"/>
  <c r="AF243" i="8"/>
  <c r="X261" i="5" s="1"/>
  <c r="S230" i="8"/>
  <c r="BL223" i="8"/>
  <c r="AE219" i="8"/>
  <c r="BL169" i="8"/>
  <c r="AE158" i="8"/>
  <c r="AD158" i="8"/>
  <c r="U176" i="5" s="1"/>
  <c r="AF158" i="8"/>
  <c r="X176" i="5" s="1"/>
  <c r="S145" i="8"/>
  <c r="AD207" i="8"/>
  <c r="U225" i="5" s="1"/>
  <c r="AE207" i="8"/>
  <c r="AF207" i="8"/>
  <c r="X225" i="5" s="1"/>
  <c r="AD193" i="8"/>
  <c r="U211" i="5" s="1"/>
  <c r="BM191" i="8"/>
  <c r="BL191" i="8"/>
  <c r="AD180" i="8"/>
  <c r="U198" i="5" s="1"/>
  <c r="AE180" i="8"/>
  <c r="AF180" i="8"/>
  <c r="X198" i="5" s="1"/>
  <c r="AH171" i="8"/>
  <c r="AC171" i="8"/>
  <c r="T189" i="5" s="1"/>
  <c r="AD157" i="8"/>
  <c r="U175" i="5" s="1"/>
  <c r="S140" i="8"/>
  <c r="S137" i="8"/>
  <c r="AC218" i="8"/>
  <c r="T236" i="5" s="1"/>
  <c r="AD208" i="8"/>
  <c r="U226" i="5" s="1"/>
  <c r="AE208" i="8"/>
  <c r="AD196" i="8"/>
  <c r="U214" i="5" s="1"/>
  <c r="AE196" i="8"/>
  <c r="BL192" i="8"/>
  <c r="BM192" i="8"/>
  <c r="AE189" i="8"/>
  <c r="AF189" i="8"/>
  <c r="X207" i="5" s="1"/>
  <c r="AE175" i="8"/>
  <c r="AF175" i="8"/>
  <c r="X193" i="5" s="1"/>
  <c r="AD175" i="8"/>
  <c r="U193" i="5" s="1"/>
  <c r="AD163" i="8"/>
  <c r="U181" i="5" s="1"/>
  <c r="AF163" i="8"/>
  <c r="X181" i="5" s="1"/>
  <c r="AC216" i="8"/>
  <c r="T234" i="5" s="1"/>
  <c r="AH216" i="8"/>
  <c r="BL211" i="8"/>
  <c r="BM211" i="8"/>
  <c r="AD184" i="8"/>
  <c r="U202" i="5" s="1"/>
  <c r="AE184" i="8"/>
  <c r="AF184" i="8"/>
  <c r="X202" i="5" s="1"/>
  <c r="S177" i="8"/>
  <c r="AD173" i="8"/>
  <c r="U191" i="5" s="1"/>
  <c r="AE173" i="8"/>
  <c r="AF173" i="8"/>
  <c r="X191" i="5" s="1"/>
  <c r="AD164" i="8"/>
  <c r="U182" i="5" s="1"/>
  <c r="AE164" i="8"/>
  <c r="AF164" i="8"/>
  <c r="X182" i="5" s="1"/>
  <c r="AF116" i="8"/>
  <c r="X134" i="5" s="1"/>
  <c r="AD116" i="8"/>
  <c r="U134" i="5" s="1"/>
  <c r="AE116" i="8"/>
  <c r="S242" i="8"/>
  <c r="BL213" i="8"/>
  <c r="S206" i="8"/>
  <c r="S203" i="8"/>
  <c r="S200" i="8"/>
  <c r="BM195" i="8"/>
  <c r="S187" i="8"/>
  <c r="S179" i="8"/>
  <c r="S174" i="8"/>
  <c r="BL206" i="8"/>
  <c r="BM206" i="8"/>
  <c r="BM203" i="8"/>
  <c r="BL200" i="8"/>
  <c r="BM200" i="8"/>
  <c r="S198" i="8"/>
  <c r="AH195" i="8"/>
  <c r="AC195" i="8"/>
  <c r="T213" i="5" s="1"/>
  <c r="BM185" i="8"/>
  <c r="BM179" i="8"/>
  <c r="AE147" i="8"/>
  <c r="AF147" i="8"/>
  <c r="X165" i="5" s="1"/>
  <c r="AD147" i="8"/>
  <c r="U165" i="5" s="1"/>
  <c r="AD143" i="8"/>
  <c r="U161" i="5" s="1"/>
  <c r="AF143" i="8"/>
  <c r="X161" i="5" s="1"/>
  <c r="AE143" i="8"/>
  <c r="BM120" i="8"/>
  <c r="BL120" i="8"/>
  <c r="BM244" i="8"/>
  <c r="AH239" i="8"/>
  <c r="S233" i="8"/>
  <c r="S227" i="8"/>
  <c r="AE223" i="8"/>
  <c r="S214" i="8"/>
  <c r="BL208" i="8"/>
  <c r="S202" i="8"/>
  <c r="S175" i="8"/>
  <c r="S160" i="8"/>
  <c r="BM150" i="8"/>
  <c r="BL150" i="8"/>
  <c r="S149" i="8"/>
  <c r="AC54" i="8"/>
  <c r="T72" i="5" s="1"/>
  <c r="AH54" i="8"/>
  <c r="BM227" i="8"/>
  <c r="BL214" i="8"/>
  <c r="BM214" i="8"/>
  <c r="BM201" i="8"/>
  <c r="AE195" i="8"/>
  <c r="AF195" i="8"/>
  <c r="X213" i="5" s="1"/>
  <c r="AD195" i="8"/>
  <c r="U213" i="5" s="1"/>
  <c r="AF193" i="8"/>
  <c r="X211" i="5" s="1"/>
  <c r="S190" i="8"/>
  <c r="BM175" i="8"/>
  <c r="AD148" i="8"/>
  <c r="U166" i="5" s="1"/>
  <c r="AE148" i="8"/>
  <c r="AF148" i="8"/>
  <c r="X166" i="5" s="1"/>
  <c r="AF120" i="8"/>
  <c r="X138" i="5" s="1"/>
  <c r="AD120" i="8"/>
  <c r="U138" i="5" s="1"/>
  <c r="AE120" i="8"/>
  <c r="AC101" i="8"/>
  <c r="T119" i="5" s="1"/>
  <c r="AH101" i="8"/>
  <c r="AH214" i="8"/>
  <c r="S213" i="8"/>
  <c r="AE203" i="8"/>
  <c r="AF203" i="8"/>
  <c r="X221" i="5" s="1"/>
  <c r="AD203" i="8"/>
  <c r="U221" i="5" s="1"/>
  <c r="AD200" i="8"/>
  <c r="U218" i="5" s="1"/>
  <c r="AE200" i="8"/>
  <c r="AC175" i="8"/>
  <c r="T193" i="5" s="1"/>
  <c r="AH175" i="8"/>
  <c r="AF157" i="8"/>
  <c r="X175" i="5" s="1"/>
  <c r="AF112" i="8"/>
  <c r="X130" i="5" s="1"/>
  <c r="AD112" i="8"/>
  <c r="U130" i="5" s="1"/>
  <c r="AE112" i="8"/>
  <c r="AF107" i="8"/>
  <c r="X125" i="5" s="1"/>
  <c r="AD107" i="8"/>
  <c r="U125" i="5" s="1"/>
  <c r="AC189" i="8"/>
  <c r="T207" i="5" s="1"/>
  <c r="BL163" i="8"/>
  <c r="AH155" i="8"/>
  <c r="AC155" i="8"/>
  <c r="T173" i="5" s="1"/>
  <c r="AF127" i="8"/>
  <c r="X145" i="5" s="1"/>
  <c r="AE127" i="8"/>
  <c r="BM193" i="8"/>
  <c r="S192" i="8"/>
  <c r="AC181" i="8"/>
  <c r="T199" i="5" s="1"/>
  <c r="AC163" i="8"/>
  <c r="T181" i="5" s="1"/>
  <c r="AH163" i="8"/>
  <c r="S148" i="8"/>
  <c r="BL139" i="8"/>
  <c r="BM139" i="8"/>
  <c r="AC94" i="8"/>
  <c r="T112" i="5" s="1"/>
  <c r="AH94" i="8"/>
  <c r="BM187" i="8"/>
  <c r="S170" i="8"/>
  <c r="BM126" i="8"/>
  <c r="BL126" i="8"/>
  <c r="BL118" i="8"/>
  <c r="BM118" i="8"/>
  <c r="S240" i="8"/>
  <c r="S236" i="8"/>
  <c r="S232" i="8"/>
  <c r="S205" i="8"/>
  <c r="S194" i="8"/>
  <c r="BL190" i="8"/>
  <c r="BM190" i="8"/>
  <c r="AE187" i="8"/>
  <c r="AF187" i="8"/>
  <c r="X205" i="5" s="1"/>
  <c r="S182" i="8"/>
  <c r="BL127" i="8"/>
  <c r="BM127" i="8"/>
  <c r="AF83" i="8"/>
  <c r="X101" i="5" s="1"/>
  <c r="AD83" i="8"/>
  <c r="U101" i="5" s="1"/>
  <c r="AE83" i="8"/>
  <c r="AF67" i="8"/>
  <c r="X85" i="5" s="1"/>
  <c r="AD67" i="8"/>
  <c r="U85" i="5" s="1"/>
  <c r="AE67" i="8"/>
  <c r="S197" i="8"/>
  <c r="S186" i="8"/>
  <c r="BL182" i="8"/>
  <c r="BM182" i="8"/>
  <c r="S131" i="8"/>
  <c r="S117" i="8"/>
  <c r="AF92" i="8"/>
  <c r="X110" i="5" s="1"/>
  <c r="AD92" i="8"/>
  <c r="U110" i="5" s="1"/>
  <c r="AE92" i="8"/>
  <c r="BM240" i="8"/>
  <c r="AF239" i="8"/>
  <c r="X257" i="5" s="1"/>
  <c r="BM236" i="8"/>
  <c r="AF235" i="8"/>
  <c r="X253" i="5" s="1"/>
  <c r="BM232" i="8"/>
  <c r="AF231" i="8"/>
  <c r="X249" i="5" s="1"/>
  <c r="BL228" i="8"/>
  <c r="AC205" i="8"/>
  <c r="T223" i="5" s="1"/>
  <c r="S189" i="8"/>
  <c r="AD162" i="8"/>
  <c r="U180" i="5" s="1"/>
  <c r="AF162" i="8"/>
  <c r="X180" i="5" s="1"/>
  <c r="S146" i="8"/>
  <c r="S138" i="8"/>
  <c r="S133" i="8"/>
  <c r="BM117" i="8"/>
  <c r="BL117" i="8"/>
  <c r="S42" i="8"/>
  <c r="BL240" i="8"/>
  <c r="BL236" i="8"/>
  <c r="BL232" i="8"/>
  <c r="S215" i="8"/>
  <c r="BL209" i="8"/>
  <c r="S208" i="8"/>
  <c r="AC197" i="8"/>
  <c r="T215" i="5" s="1"/>
  <c r="S181" i="8"/>
  <c r="AC173" i="8"/>
  <c r="T191" i="5" s="1"/>
  <c r="AE167" i="8"/>
  <c r="BM163" i="8"/>
  <c r="S163" i="8"/>
  <c r="AD144" i="8"/>
  <c r="U162" i="5" s="1"/>
  <c r="BM138" i="8"/>
  <c r="AF124" i="8"/>
  <c r="X142" i="5" s="1"/>
  <c r="AD124" i="8"/>
  <c r="U142" i="5" s="1"/>
  <c r="AF73" i="8"/>
  <c r="X91" i="5" s="1"/>
  <c r="AD73" i="8"/>
  <c r="U91" i="5" s="1"/>
  <c r="BL59" i="8"/>
  <c r="BM59" i="8"/>
  <c r="AD165" i="8"/>
  <c r="U183" i="5" s="1"/>
  <c r="AE165" i="8"/>
  <c r="AH164" i="8"/>
  <c r="AD153" i="8"/>
  <c r="U171" i="5" s="1"/>
  <c r="AF153" i="8"/>
  <c r="X171" i="5" s="1"/>
  <c r="BL152" i="8"/>
  <c r="BM152" i="8"/>
  <c r="BL61" i="8"/>
  <c r="BM61" i="8"/>
  <c r="AD131" i="8"/>
  <c r="U149" i="5" s="1"/>
  <c r="AE131" i="8"/>
  <c r="AF131" i="8"/>
  <c r="X149" i="5" s="1"/>
  <c r="AC116" i="8"/>
  <c r="T134" i="5" s="1"/>
  <c r="AF122" i="8"/>
  <c r="X140" i="5" s="1"/>
  <c r="AD122" i="8"/>
  <c r="U140" i="5" s="1"/>
  <c r="AH117" i="8"/>
  <c r="AC117" i="8"/>
  <c r="T135" i="5" s="1"/>
  <c r="BM114" i="8"/>
  <c r="BL114" i="8"/>
  <c r="AF84" i="8"/>
  <c r="X102" i="5" s="1"/>
  <c r="AD84" i="8"/>
  <c r="U102" i="5" s="1"/>
  <c r="AE84" i="8"/>
  <c r="AF78" i="8"/>
  <c r="X96" i="5" s="1"/>
  <c r="AD78" i="8"/>
  <c r="U96" i="5" s="1"/>
  <c r="AF71" i="8"/>
  <c r="X89" i="5" s="1"/>
  <c r="AD71" i="8"/>
  <c r="U89" i="5" s="1"/>
  <c r="AE71" i="8"/>
  <c r="AE40" i="8"/>
  <c r="AD40" i="8"/>
  <c r="U58" i="5" s="1"/>
  <c r="AF40" i="8"/>
  <c r="X58" i="5" s="1"/>
  <c r="S209" i="8"/>
  <c r="S201" i="8"/>
  <c r="S193" i="8"/>
  <c r="S185" i="8"/>
  <c r="S173" i="8"/>
  <c r="BL158" i="8"/>
  <c r="BL154" i="8"/>
  <c r="AE150" i="8"/>
  <c r="BM145" i="8"/>
  <c r="BM134" i="8"/>
  <c r="BL134" i="8"/>
  <c r="S118" i="8"/>
  <c r="AE109" i="8"/>
  <c r="AC102" i="8"/>
  <c r="T120" i="5" s="1"/>
  <c r="AH102" i="8"/>
  <c r="AF98" i="8"/>
  <c r="X116" i="5" s="1"/>
  <c r="AD98" i="8"/>
  <c r="U116" i="5" s="1"/>
  <c r="AE98" i="8"/>
  <c r="AF93" i="8"/>
  <c r="X111" i="5" s="1"/>
  <c r="AD93" i="8"/>
  <c r="U111" i="5" s="1"/>
  <c r="AE93" i="8"/>
  <c r="AF77" i="8"/>
  <c r="X95" i="5" s="1"/>
  <c r="AD77" i="8"/>
  <c r="U95" i="5" s="1"/>
  <c r="AF62" i="8"/>
  <c r="X80" i="5" s="1"/>
  <c r="AD62" i="8"/>
  <c r="U80" i="5" s="1"/>
  <c r="BM210" i="8"/>
  <c r="S204" i="8"/>
  <c r="S196" i="8"/>
  <c r="S188" i="8"/>
  <c r="S180" i="8"/>
  <c r="BM165" i="8"/>
  <c r="S151" i="8"/>
  <c r="AD133" i="8"/>
  <c r="U151" i="5" s="1"/>
  <c r="AF133" i="8"/>
  <c r="X151" i="5" s="1"/>
  <c r="S119" i="8"/>
  <c r="S115" i="8"/>
  <c r="S106" i="8"/>
  <c r="BL42" i="8"/>
  <c r="BM42" i="8"/>
  <c r="BM178" i="8"/>
  <c r="BM174" i="8"/>
  <c r="AC165" i="8"/>
  <c r="T183" i="5" s="1"/>
  <c r="AH165" i="8"/>
  <c r="S164" i="8"/>
  <c r="BM115" i="8"/>
  <c r="BL115" i="8"/>
  <c r="S207" i="8"/>
  <c r="S199" i="8"/>
  <c r="S191" i="8"/>
  <c r="S183" i="8"/>
  <c r="BL174" i="8"/>
  <c r="AF161" i="8"/>
  <c r="X179" i="5" s="1"/>
  <c r="S158" i="8"/>
  <c r="AD135" i="8"/>
  <c r="U153" i="5" s="1"/>
  <c r="AE135" i="8"/>
  <c r="BL124" i="8"/>
  <c r="BM124" i="8"/>
  <c r="AD53" i="8"/>
  <c r="U71" i="5" s="1"/>
  <c r="AF53" i="8"/>
  <c r="X71" i="5" s="1"/>
  <c r="AE53" i="8"/>
  <c r="BM49" i="8"/>
  <c r="BL49" i="8"/>
  <c r="BL144" i="8"/>
  <c r="BM144" i="8"/>
  <c r="S130" i="8"/>
  <c r="BL128" i="8"/>
  <c r="BM128" i="8"/>
  <c r="AF121" i="8"/>
  <c r="X139" i="5" s="1"/>
  <c r="AD121" i="8"/>
  <c r="U139" i="5" s="1"/>
  <c r="BL108" i="8"/>
  <c r="BM108" i="8"/>
  <c r="AC99" i="8"/>
  <c r="T117" i="5" s="1"/>
  <c r="AH99" i="8"/>
  <c r="AC98" i="8"/>
  <c r="T116" i="5" s="1"/>
  <c r="BM35" i="8"/>
  <c r="BL35" i="8"/>
  <c r="S147" i="8"/>
  <c r="AD126" i="8"/>
  <c r="U144" i="5" s="1"/>
  <c r="BL125" i="8"/>
  <c r="BM125" i="8"/>
  <c r="BM112" i="8"/>
  <c r="AC106" i="8"/>
  <c r="T124" i="5" s="1"/>
  <c r="AH106" i="8"/>
  <c r="AH58" i="8"/>
  <c r="AC58" i="8"/>
  <c r="T76" i="5" s="1"/>
  <c r="BL148" i="8"/>
  <c r="BL136" i="8"/>
  <c r="AF118" i="8"/>
  <c r="X136" i="5" s="1"/>
  <c r="AD118" i="8"/>
  <c r="U136" i="5" s="1"/>
  <c r="AE118" i="8"/>
  <c r="AF105" i="8"/>
  <c r="X123" i="5" s="1"/>
  <c r="AD105" i="8"/>
  <c r="U123" i="5" s="1"/>
  <c r="AF81" i="8"/>
  <c r="X99" i="5" s="1"/>
  <c r="AD81" i="8"/>
  <c r="U99" i="5" s="1"/>
  <c r="AC55" i="8"/>
  <c r="T73" i="5" s="1"/>
  <c r="AH55" i="8"/>
  <c r="AC159" i="8"/>
  <c r="T177" i="5" s="1"/>
  <c r="S150" i="8"/>
  <c r="S135" i="8"/>
  <c r="BL131" i="8"/>
  <c r="AF104" i="8"/>
  <c r="X122" i="5" s="1"/>
  <c r="AD104" i="8"/>
  <c r="U122" i="5" s="1"/>
  <c r="AF89" i="8"/>
  <c r="X107" i="5" s="1"/>
  <c r="AD89" i="8"/>
  <c r="U107" i="5" s="1"/>
  <c r="AE89" i="8"/>
  <c r="AD33" i="8"/>
  <c r="U51" i="5" s="1"/>
  <c r="AF33" i="8"/>
  <c r="X51" i="5" s="1"/>
  <c r="AE33" i="8"/>
  <c r="AE176" i="8"/>
  <c r="BM167" i="8"/>
  <c r="AE160" i="8"/>
  <c r="BM146" i="8"/>
  <c r="AE141" i="8"/>
  <c r="S132" i="8"/>
  <c r="AH118" i="8"/>
  <c r="AD50" i="8"/>
  <c r="U68" i="5" s="1"/>
  <c r="AE50" i="8"/>
  <c r="AF50" i="8"/>
  <c r="X68" i="5" s="1"/>
  <c r="BM149" i="8"/>
  <c r="BL146" i="8"/>
  <c r="AH96" i="8"/>
  <c r="AC96" i="8"/>
  <c r="T114" i="5" s="1"/>
  <c r="S116" i="8"/>
  <c r="AF111" i="8"/>
  <c r="X129" i="5" s="1"/>
  <c r="AD111" i="8"/>
  <c r="U129" i="5" s="1"/>
  <c r="BL107" i="8"/>
  <c r="AD75" i="8"/>
  <c r="U93" i="5" s="1"/>
  <c r="AF65" i="8"/>
  <c r="X83" i="5" s="1"/>
  <c r="AD65" i="8"/>
  <c r="U83" i="5" s="1"/>
  <c r="AE65" i="8"/>
  <c r="AC92" i="8"/>
  <c r="T110" i="5" s="1"/>
  <c r="BM142" i="8"/>
  <c r="BL141" i="8"/>
  <c r="AF137" i="8"/>
  <c r="X155" i="5" s="1"/>
  <c r="AC31" i="8"/>
  <c r="T49" i="5" s="1"/>
  <c r="AH31" i="8"/>
  <c r="AF76" i="8"/>
  <c r="X94" i="5" s="1"/>
  <c r="AD76" i="8"/>
  <c r="U94" i="5" s="1"/>
  <c r="AD49" i="8"/>
  <c r="U67" i="5" s="1"/>
  <c r="AE49" i="8"/>
  <c r="AF49" i="8"/>
  <c r="X67" i="5" s="1"/>
  <c r="BL143" i="8"/>
  <c r="AF119" i="8"/>
  <c r="X137" i="5" s="1"/>
  <c r="AD119" i="8"/>
  <c r="U137" i="5" s="1"/>
  <c r="AF117" i="8"/>
  <c r="X135" i="5" s="1"/>
  <c r="AD117" i="8"/>
  <c r="U135" i="5" s="1"/>
  <c r="S109" i="8"/>
  <c r="AD108" i="8"/>
  <c r="U126" i="5" s="1"/>
  <c r="AE76" i="8"/>
  <c r="AD48" i="8"/>
  <c r="U66" i="5" s="1"/>
  <c r="AF48" i="8"/>
  <c r="X66" i="5" s="1"/>
  <c r="AF103" i="8"/>
  <c r="X121" i="5" s="1"/>
  <c r="AD103" i="8"/>
  <c r="U121" i="5" s="1"/>
  <c r="AH92" i="8"/>
  <c r="AC40" i="8"/>
  <c r="T58" i="5" s="1"/>
  <c r="BL32" i="8"/>
  <c r="BM32" i="8"/>
  <c r="AD91" i="8"/>
  <c r="U109" i="5" s="1"/>
  <c r="AD66" i="8"/>
  <c r="U84" i="5" s="1"/>
  <c r="AD60" i="8"/>
  <c r="U78" i="5" s="1"/>
  <c r="AE60" i="8"/>
  <c r="AF60" i="8"/>
  <c r="X78" i="5" s="1"/>
  <c r="S59" i="8"/>
  <c r="S44" i="8"/>
  <c r="AH40" i="8"/>
  <c r="BM31" i="8"/>
  <c r="AH59" i="8"/>
  <c r="S46" i="8"/>
  <c r="AH44" i="8"/>
  <c r="AC44" i="8"/>
  <c r="T62" i="5" s="1"/>
  <c r="BL24" i="8"/>
  <c r="BM24" i="8"/>
  <c r="BM46" i="8"/>
  <c r="AD43" i="8"/>
  <c r="U61" i="5" s="1"/>
  <c r="AE43" i="8"/>
  <c r="AF43" i="8"/>
  <c r="X61" i="5" s="1"/>
  <c r="S38" i="8"/>
  <c r="BL31" i="8"/>
  <c r="AD101" i="8"/>
  <c r="U119" i="5" s="1"/>
  <c r="AF99" i="8"/>
  <c r="X117" i="5" s="1"/>
  <c r="AD99" i="8"/>
  <c r="U117" i="5" s="1"/>
  <c r="AE59" i="8"/>
  <c r="AD59" i="8"/>
  <c r="U77" i="5" s="1"/>
  <c r="AF59" i="8"/>
  <c r="X77" i="5" s="1"/>
  <c r="BM53" i="8"/>
  <c r="AH46" i="8"/>
  <c r="AC46" i="8"/>
  <c r="T64" i="5" s="1"/>
  <c r="BL60" i="8"/>
  <c r="BL46" i="8"/>
  <c r="AD46" i="8"/>
  <c r="U64" i="5" s="1"/>
  <c r="AE46" i="8"/>
  <c r="AD52" i="8"/>
  <c r="U70" i="5" s="1"/>
  <c r="AE52" i="8"/>
  <c r="BM39" i="8"/>
  <c r="AC38" i="8"/>
  <c r="T56" i="5" s="1"/>
  <c r="AD32" i="8"/>
  <c r="U50" i="5" s="1"/>
  <c r="AE32" i="8"/>
  <c r="AF32" i="8"/>
  <c r="X50" i="5" s="1"/>
  <c r="S54" i="8"/>
  <c r="S51" i="8"/>
  <c r="AD45" i="8"/>
  <c r="U63" i="5" s="1"/>
  <c r="AE45" i="8"/>
  <c r="AH35" i="8"/>
  <c r="AC35" i="8"/>
  <c r="T53" i="5" s="1"/>
  <c r="S27" i="8"/>
  <c r="S50" i="8"/>
  <c r="AD35" i="8"/>
  <c r="U53" i="5" s="1"/>
  <c r="AE35" i="8"/>
  <c r="AF29" i="8"/>
  <c r="X47" i="5" s="1"/>
  <c r="S20" i="8"/>
  <c r="BL50" i="8"/>
  <c r="BM37" i="8"/>
  <c r="BL37" i="8"/>
  <c r="S28" i="8"/>
  <c r="AE25" i="8"/>
  <c r="AD25" i="8"/>
  <c r="U43" i="5" s="1"/>
  <c r="BL51" i="8"/>
  <c r="BM51" i="8"/>
  <c r="AC50" i="8"/>
  <c r="T68" i="5" s="1"/>
  <c r="AH37" i="8"/>
  <c r="AC37" i="8"/>
  <c r="T55" i="5" s="1"/>
  <c r="S32" i="8"/>
  <c r="BL28" i="8"/>
  <c r="BM28" i="8"/>
  <c r="AH28" i="8"/>
  <c r="AC28" i="8"/>
  <c r="T46" i="5" s="1"/>
  <c r="AH43" i="8"/>
  <c r="S49" i="8"/>
  <c r="AE26" i="8"/>
  <c r="AD26" i="8"/>
  <c r="U44" i="5" s="1"/>
  <c r="AH32" i="8"/>
  <c r="AC32" i="8"/>
  <c r="T50" i="5" s="1"/>
  <c r="S37" i="8"/>
  <c r="BL33" i="8"/>
  <c r="AC27" i="8"/>
  <c r="T45" i="5" s="1"/>
  <c r="BM21" i="8"/>
  <c r="BM44" i="8"/>
  <c r="AH39" i="8"/>
  <c r="AC39" i="8"/>
  <c r="T57" i="5" s="1"/>
  <c r="AE24" i="8"/>
  <c r="S58" i="8"/>
  <c r="BL47" i="8"/>
  <c r="BL44" i="8"/>
  <c r="AF42" i="8"/>
  <c r="X60" i="5" s="1"/>
  <c r="S33" i="8"/>
  <c r="AH27" i="8"/>
  <c r="AC60" i="8"/>
  <c r="T78" i="5" s="1"/>
  <c r="BM57" i="8"/>
  <c r="S53" i="8"/>
  <c r="S45" i="8"/>
  <c r="S21" i="8"/>
  <c r="AF51" i="8"/>
  <c r="X69" i="5" s="1"/>
  <c r="AF37" i="8"/>
  <c r="X55" i="5" s="1"/>
  <c r="AE31" i="8"/>
  <c r="BM29" i="8"/>
  <c r="AH21" i="8"/>
  <c r="BM25" i="8"/>
  <c r="S12" i="8"/>
  <c r="S11" i="8"/>
  <c r="AZ10" i="8" a="1"/>
  <c r="AV14" i="8" a="1"/>
  <c r="BJ17" i="8"/>
  <c r="AC4" i="8"/>
  <c r="AL19" i="8"/>
  <c r="AZ12" i="8" a="1"/>
  <c r="AZ8" i="8" a="1"/>
  <c r="AL15" i="8"/>
  <c r="AP5" i="8" a="1"/>
  <c r="AP15" i="8" a="1"/>
  <c r="BD15" i="8"/>
  <c r="AF11" i="8"/>
  <c r="AC10" i="8"/>
  <c r="AO16" i="8" a="1"/>
  <c r="AO15" i="8" a="1"/>
  <c r="BL20" i="8"/>
  <c r="BD9" i="8"/>
  <c r="BM5" i="8"/>
  <c r="AJ5" i="8"/>
  <c r="AX9" i="8"/>
  <c r="AP14" i="8" a="1"/>
  <c r="BD7" i="8"/>
  <c r="AH16" i="8"/>
  <c r="AL6" i="8"/>
  <c r="BD18" i="8"/>
  <c r="AO17" i="8" a="1"/>
  <c r="AP9" i="8" a="1"/>
  <c r="AV15" i="8" a="1"/>
  <c r="BJ5" i="8"/>
  <c r="BM17" i="8"/>
  <c r="AZ18" i="8" a="1"/>
  <c r="BJ13" i="8"/>
  <c r="AD8" i="8"/>
  <c r="AO8" i="8" a="1"/>
  <c r="AD7" i="8"/>
  <c r="AH19" i="8"/>
  <c r="AL5" i="8"/>
  <c r="BB19" i="8" a="1"/>
  <c r="AX18" i="8"/>
  <c r="BJ20" i="8"/>
  <c r="AP10" i="8" a="1"/>
  <c r="AP17" i="8" a="1"/>
  <c r="AD10" i="8"/>
  <c r="AC9" i="8"/>
  <c r="AZ5" i="8" a="1"/>
  <c r="AP6" i="8" a="1"/>
  <c r="BB10" i="8" a="1"/>
  <c r="AX11" i="8"/>
  <c r="AV10" i="8" a="1"/>
  <c r="AR6" i="8" a="1"/>
  <c r="BD19" i="8"/>
  <c r="AO5" i="8" a="1"/>
  <c r="BD10" i="8"/>
  <c r="AH9" i="8"/>
  <c r="S5" i="8"/>
  <c r="BM8" i="8"/>
  <c r="BD6" i="8"/>
  <c r="AC11" i="8"/>
  <c r="AP13" i="8" a="1"/>
  <c r="W6" i="8"/>
  <c r="AZ9" i="8" a="1"/>
  <c r="AZ4" i="8" a="1"/>
  <c r="AF3" i="8"/>
  <c r="AH11" i="8"/>
  <c r="AL10" i="8"/>
  <c r="BB18" i="8" a="1"/>
  <c r="BB15" i="8" a="1"/>
  <c r="AO11" i="8" a="1"/>
  <c r="AF12" i="8"/>
  <c r="BB12" i="8" a="1"/>
  <c r="BM10" i="8"/>
  <c r="AX13" i="8"/>
  <c r="AC12" i="8"/>
  <c r="AD17" i="8"/>
  <c r="AC7" i="8"/>
  <c r="AD6" i="8"/>
  <c r="BL13" i="8"/>
  <c r="AF15" i="8"/>
  <c r="BM20" i="8"/>
  <c r="BL18" i="8"/>
  <c r="BM18" i="8"/>
  <c r="BJ10" i="8"/>
  <c r="AZ6" i="8" a="1"/>
  <c r="AV20" i="8" a="1"/>
  <c r="AD3" i="8"/>
  <c r="AX19" i="8"/>
  <c r="BD17" i="8"/>
  <c r="BB11" i="8" a="1"/>
  <c r="AZ14" i="8" a="1"/>
  <c r="BB13" i="8" a="1"/>
  <c r="AD18" i="8"/>
  <c r="AC14" i="8"/>
  <c r="BB14" i="8" a="1"/>
  <c r="BJ15" i="8"/>
  <c r="AD9" i="8"/>
  <c r="BM19" i="8"/>
  <c r="AP4" i="8" a="1"/>
  <c r="BJ8" i="8"/>
  <c r="AP7" i="8" a="1"/>
  <c r="BL19" i="8"/>
  <c r="AC8" i="8"/>
  <c r="BM11" i="8"/>
  <c r="AX14" i="8"/>
  <c r="AV11" i="8" a="1"/>
  <c r="AF4" i="8"/>
  <c r="BD20" i="8"/>
  <c r="AP3" i="8" a="1"/>
  <c r="AV18" i="8" a="1"/>
  <c r="AZ7" i="8" a="1"/>
  <c r="BD16" i="8"/>
  <c r="BJ16" i="8"/>
  <c r="BM12" i="8"/>
  <c r="BM14" i="8"/>
  <c r="AX6" i="8"/>
  <c r="BM13" i="8"/>
  <c r="AL14" i="8"/>
  <c r="AL16" i="8"/>
  <c r="AV9" i="8" a="1"/>
  <c r="AF14" i="8"/>
  <c r="BM9" i="8"/>
  <c r="BL8" i="8"/>
  <c r="AC15" i="8"/>
  <c r="AL20" i="8"/>
  <c r="BD13" i="8"/>
  <c r="AL9" i="8"/>
  <c r="BL10" i="8"/>
  <c r="BJ14" i="8"/>
  <c r="BD12" i="8"/>
  <c r="BJ11" i="8"/>
  <c r="AP18" i="8" a="1"/>
  <c r="S19" i="8"/>
  <c r="AH7" i="8"/>
  <c r="AF8" i="8"/>
  <c r="BM6" i="8"/>
  <c r="AO13" i="8" a="1"/>
  <c r="BL5" i="8"/>
  <c r="BL12" i="8"/>
  <c r="AZ3" i="8" a="1"/>
  <c r="AV16" i="8" a="1"/>
  <c r="AF16" i="8"/>
  <c r="BB16" i="8" a="1"/>
  <c r="AC18" i="8"/>
  <c r="BL11" i="8"/>
  <c r="AP8" i="8" a="1"/>
  <c r="BB9" i="8" a="1"/>
  <c r="AV6" i="8" a="1"/>
  <c r="AX16" i="8"/>
  <c r="AV17" i="8" a="1"/>
  <c r="BD5" i="8"/>
  <c r="AX12" i="8"/>
  <c r="AX10" i="8"/>
  <c r="AP20" i="8" a="1"/>
  <c r="AC6" i="8"/>
  <c r="AF9" i="8"/>
  <c r="AZ11" i="8" a="1"/>
  <c r="BJ12" i="8"/>
  <c r="AX20" i="8"/>
  <c r="AC16" i="8"/>
  <c r="AH13" i="8"/>
  <c r="AF20" i="8"/>
  <c r="BM16" i="8"/>
  <c r="AZ20" i="8" a="1"/>
  <c r="AC19" i="8"/>
  <c r="BL15" i="8"/>
  <c r="BD14" i="8"/>
  <c r="BJ6" i="8"/>
  <c r="AZ19" i="8" a="1"/>
  <c r="BJ9" i="8"/>
  <c r="BL9" i="8"/>
  <c r="AX15" i="8"/>
  <c r="AX5" i="8"/>
  <c r="AZ13" i="8" a="1"/>
  <c r="BJ19" i="8"/>
  <c r="BL16" i="8"/>
  <c r="BB6" i="8" a="1"/>
  <c r="AF13" i="8"/>
  <c r="AD14" i="8"/>
  <c r="BB20" i="8" a="1"/>
  <c r="AH10" i="8"/>
  <c r="BB5" i="8" a="1"/>
  <c r="AC5" i="8"/>
  <c r="AH14" i="8"/>
  <c r="AZ15" i="8" a="1"/>
  <c r="AV19" i="8" a="1"/>
  <c r="BB17" i="8" a="1"/>
  <c r="AF10" i="8"/>
  <c r="AF18" i="8"/>
  <c r="BB8" i="8" a="1"/>
  <c r="AL8" i="8"/>
  <c r="AH15" i="8"/>
  <c r="AH20" i="8"/>
  <c r="BL17" i="8"/>
  <c r="AF17" i="8"/>
  <c r="AV7" i="8" a="1"/>
  <c r="BB7" i="8" a="1"/>
  <c r="AF19" i="8"/>
  <c r="AZ16" i="8" a="1"/>
  <c r="BM7" i="8"/>
  <c r="AF7" i="8"/>
  <c r="AC20" i="8"/>
  <c r="BJ18" i="8"/>
  <c r="AH17" i="8"/>
  <c r="AC13" i="8"/>
  <c r="BD11" i="8"/>
  <c r="AX8" i="8"/>
  <c r="BD8" i="8"/>
  <c r="S6" i="8"/>
  <c r="AH12" i="8"/>
  <c r="AZ17" i="8" a="1"/>
  <c r="AV8" i="8" a="1"/>
  <c r="AV5" i="8" a="1"/>
  <c r="AR5" i="8" a="1"/>
  <c r="AH8" i="8"/>
  <c r="AV12" i="8" a="1"/>
  <c r="AX7" i="8"/>
  <c r="AV13" i="8" a="1"/>
  <c r="AD13" i="8"/>
  <c r="AX17" i="8"/>
  <c r="BM15" i="8"/>
  <c r="AC17" i="8"/>
  <c r="BL14" i="8"/>
  <c r="AH18" i="8"/>
  <c r="AD20" i="8"/>
  <c r="BJ7" i="8"/>
  <c r="BL7" i="8"/>
  <c r="AD19" i="8"/>
  <c r="Y15" i="8" l="1"/>
  <c r="Y8" i="8"/>
  <c r="T187" i="4"/>
  <c r="Y13" i="8"/>
  <c r="AB37" i="4"/>
  <c r="AB26" i="4"/>
  <c r="AN15" i="8" a="1"/>
  <c r="AN15" i="8" s="1"/>
  <c r="AN20" i="8" a="1"/>
  <c r="AN20" i="8" s="1"/>
  <c r="Y10" i="8"/>
  <c r="Y7" i="8"/>
  <c r="Y5" i="8"/>
  <c r="X5" i="8" s="1"/>
  <c r="Y16" i="8"/>
  <c r="Y20" i="8"/>
  <c r="Y9" i="8"/>
  <c r="Y17" i="8"/>
  <c r="Y12" i="8"/>
  <c r="Y18" i="8"/>
  <c r="Y11" i="8"/>
  <c r="T254" i="4"/>
  <c r="T202" i="4"/>
  <c r="T310" i="4"/>
  <c r="T253" i="4"/>
  <c r="T150" i="4"/>
  <c r="T238" i="4"/>
  <c r="T248" i="4"/>
  <c r="T259" i="4"/>
  <c r="T229" i="4"/>
  <c r="T255" i="4"/>
  <c r="T189" i="4"/>
  <c r="T184" i="4"/>
  <c r="T180" i="4"/>
  <c r="T249" i="4"/>
  <c r="T191" i="4"/>
  <c r="T174" i="4"/>
  <c r="T200" i="4"/>
  <c r="T176" i="4"/>
  <c r="T179" i="4"/>
  <c r="T265" i="4"/>
  <c r="T245" i="4"/>
  <c r="T291" i="4"/>
  <c r="T260" i="4"/>
  <c r="L57" i="5"/>
  <c r="I58" i="6"/>
  <c r="AI39" i="8"/>
  <c r="L89" i="5"/>
  <c r="I90" i="6"/>
  <c r="AI71" i="8"/>
  <c r="L297" i="5"/>
  <c r="I298" i="6"/>
  <c r="AI279" i="8"/>
  <c r="L115" i="5"/>
  <c r="I116" i="6"/>
  <c r="AI97" i="8"/>
  <c r="L248" i="5"/>
  <c r="I249" i="6"/>
  <c r="AI230" i="8"/>
  <c r="L125" i="5"/>
  <c r="I126" i="6"/>
  <c r="AI107" i="8"/>
  <c r="I23" i="6"/>
  <c r="AI4" i="8"/>
  <c r="S23" i="6" s="1"/>
  <c r="L70" i="5"/>
  <c r="I71" i="6"/>
  <c r="AI52" i="8"/>
  <c r="L75" i="5"/>
  <c r="I76" i="6"/>
  <c r="AI57" i="8"/>
  <c r="L155" i="5"/>
  <c r="I156" i="6"/>
  <c r="AI137" i="8"/>
  <c r="L219" i="5"/>
  <c r="I220" i="6"/>
  <c r="AI201" i="8"/>
  <c r="L143" i="5"/>
  <c r="I144" i="6"/>
  <c r="AI125" i="8"/>
  <c r="L240" i="5"/>
  <c r="I241" i="6"/>
  <c r="AI222" i="8"/>
  <c r="L69" i="5"/>
  <c r="I70" i="6"/>
  <c r="AI51" i="8"/>
  <c r="L58" i="5"/>
  <c r="I59" i="6"/>
  <c r="AI40" i="8"/>
  <c r="L244" i="5"/>
  <c r="I245" i="6"/>
  <c r="AI226" i="8"/>
  <c r="L167" i="5"/>
  <c r="I168" i="6"/>
  <c r="AI149" i="8"/>
  <c r="L243" i="5"/>
  <c r="AI225" i="8"/>
  <c r="I244" i="6"/>
  <c r="L146" i="5"/>
  <c r="I147" i="6"/>
  <c r="AI128" i="8"/>
  <c r="L55" i="5"/>
  <c r="I56" i="6"/>
  <c r="AI37" i="8"/>
  <c r="L182" i="5"/>
  <c r="I183" i="6"/>
  <c r="AI164" i="8"/>
  <c r="L267" i="5"/>
  <c r="AI249" i="8"/>
  <c r="I268" i="6"/>
  <c r="L255" i="5"/>
  <c r="AI237" i="8"/>
  <c r="I256" i="6"/>
  <c r="L106" i="5"/>
  <c r="I107" i="6"/>
  <c r="AI88" i="8"/>
  <c r="L202" i="5"/>
  <c r="I203" i="6"/>
  <c r="AI184" i="8"/>
  <c r="L36" i="5"/>
  <c r="I37" i="6"/>
  <c r="AI18" i="8"/>
  <c r="S37" i="6" s="1"/>
  <c r="L116" i="5"/>
  <c r="I117" i="6"/>
  <c r="AI98" i="8"/>
  <c r="L236" i="5"/>
  <c r="I237" i="6"/>
  <c r="AI218" i="8"/>
  <c r="L298" i="5"/>
  <c r="I299" i="6"/>
  <c r="AI280" i="8"/>
  <c r="L193" i="5"/>
  <c r="I194" i="6"/>
  <c r="AI175" i="8"/>
  <c r="L25" i="5"/>
  <c r="I26" i="6"/>
  <c r="AI7" i="8"/>
  <c r="S26" i="6" s="1"/>
  <c r="L142" i="5"/>
  <c r="I143" i="6"/>
  <c r="AI124" i="8"/>
  <c r="L35" i="5"/>
  <c r="I36" i="6"/>
  <c r="AI17" i="8"/>
  <c r="S36" i="6" s="1"/>
  <c r="L264" i="5"/>
  <c r="I265" i="6"/>
  <c r="AI246" i="8"/>
  <c r="L205" i="5"/>
  <c r="I206" i="6"/>
  <c r="AI187" i="8"/>
  <c r="L50" i="5"/>
  <c r="I51" i="6"/>
  <c r="AI32" i="8"/>
  <c r="L103" i="5"/>
  <c r="I104" i="6"/>
  <c r="AI85" i="8"/>
  <c r="L175" i="5"/>
  <c r="I176" i="6"/>
  <c r="AI157" i="8"/>
  <c r="L256" i="5"/>
  <c r="I257" i="6"/>
  <c r="AI238" i="8"/>
  <c r="L181" i="5"/>
  <c r="I182" i="6"/>
  <c r="AI163" i="8"/>
  <c r="L261" i="5"/>
  <c r="AI243" i="8"/>
  <c r="I262" i="6"/>
  <c r="L138" i="5"/>
  <c r="I139" i="6"/>
  <c r="AI120" i="8"/>
  <c r="L260" i="5"/>
  <c r="I261" i="6"/>
  <c r="AI242" i="8"/>
  <c r="L274" i="5"/>
  <c r="I275" i="6"/>
  <c r="AI256" i="8"/>
  <c r="L199" i="5"/>
  <c r="I200" i="6"/>
  <c r="AI181" i="8"/>
  <c r="L225" i="5"/>
  <c r="I226" i="6"/>
  <c r="AI207" i="8"/>
  <c r="L121" i="5"/>
  <c r="I122" i="6"/>
  <c r="AI103" i="8"/>
  <c r="L201" i="5"/>
  <c r="I202" i="6"/>
  <c r="AI183" i="8"/>
  <c r="L281" i="5"/>
  <c r="I282" i="6"/>
  <c r="AI263" i="8"/>
  <c r="L259" i="5"/>
  <c r="AI241" i="8"/>
  <c r="I260" i="6"/>
  <c r="L94" i="5"/>
  <c r="I95" i="6"/>
  <c r="AI76" i="8"/>
  <c r="L67" i="5"/>
  <c r="I68" i="6"/>
  <c r="AI49" i="8"/>
  <c r="L147" i="5"/>
  <c r="I148" i="6"/>
  <c r="AI129" i="8"/>
  <c r="L216" i="5"/>
  <c r="I217" i="6"/>
  <c r="AI198" i="8"/>
  <c r="L269" i="5"/>
  <c r="I270" i="6"/>
  <c r="AI251" i="8"/>
  <c r="L109" i="5"/>
  <c r="I110" i="6"/>
  <c r="AI91" i="8"/>
  <c r="L49" i="5"/>
  <c r="I50" i="6"/>
  <c r="AI31" i="8"/>
  <c r="L262" i="5"/>
  <c r="I263" i="6"/>
  <c r="AI244" i="8"/>
  <c r="L80" i="5"/>
  <c r="I81" i="6"/>
  <c r="AI62" i="8"/>
  <c r="L101" i="5"/>
  <c r="I102" i="6"/>
  <c r="AI83" i="8"/>
  <c r="L271" i="5"/>
  <c r="AI253" i="8"/>
  <c r="I272" i="6"/>
  <c r="L170" i="5"/>
  <c r="I171" i="6"/>
  <c r="AI152" i="8"/>
  <c r="L309" i="5"/>
  <c r="I310" i="6"/>
  <c r="AI291" i="8"/>
  <c r="L212" i="5"/>
  <c r="I213" i="6"/>
  <c r="AI194" i="8"/>
  <c r="L135" i="5"/>
  <c r="I136" i="6"/>
  <c r="AI117" i="8"/>
  <c r="L178" i="5"/>
  <c r="I179" i="6"/>
  <c r="AI160" i="8"/>
  <c r="L204" i="5"/>
  <c r="I205" i="6"/>
  <c r="AI186" i="8"/>
  <c r="L302" i="5"/>
  <c r="AI284" i="8"/>
  <c r="I303" i="6"/>
  <c r="L285" i="5"/>
  <c r="AI267" i="8"/>
  <c r="I286" i="6"/>
  <c r="L46" i="5"/>
  <c r="I47" i="6"/>
  <c r="AI28" i="8"/>
  <c r="L174" i="5"/>
  <c r="I175" i="6"/>
  <c r="AI156" i="8"/>
  <c r="L206" i="5"/>
  <c r="I207" i="6"/>
  <c r="AI188" i="8"/>
  <c r="L313" i="5"/>
  <c r="AI295" i="8"/>
  <c r="L88" i="5"/>
  <c r="I89" i="6"/>
  <c r="AI70" i="8"/>
  <c r="L152" i="5"/>
  <c r="I153" i="6"/>
  <c r="AI134" i="8"/>
  <c r="L39" i="5"/>
  <c r="I40" i="6"/>
  <c r="AI21" i="8"/>
  <c r="L76" i="5"/>
  <c r="I77" i="6"/>
  <c r="AI58" i="8"/>
  <c r="L102" i="5"/>
  <c r="I103" i="6"/>
  <c r="AI84" i="8"/>
  <c r="L107" i="5"/>
  <c r="I108" i="6"/>
  <c r="AI89" i="8"/>
  <c r="L112" i="5"/>
  <c r="I113" i="6"/>
  <c r="AI94" i="8"/>
  <c r="L208" i="5"/>
  <c r="I209" i="6"/>
  <c r="AI190" i="8"/>
  <c r="L191" i="5"/>
  <c r="I192" i="6"/>
  <c r="AI173" i="8"/>
  <c r="L133" i="5"/>
  <c r="I134" i="6"/>
  <c r="AI115" i="8"/>
  <c r="L79" i="5"/>
  <c r="I80" i="6"/>
  <c r="AI61" i="8"/>
  <c r="L68" i="5"/>
  <c r="I69" i="6"/>
  <c r="AI50" i="8"/>
  <c r="L276" i="5"/>
  <c r="I277" i="6"/>
  <c r="AI258" i="8"/>
  <c r="L284" i="5"/>
  <c r="AI266" i="8"/>
  <c r="I285" i="6"/>
  <c r="L119" i="5"/>
  <c r="I120" i="6"/>
  <c r="AI101" i="8"/>
  <c r="L292" i="5"/>
  <c r="AI274" i="8"/>
  <c r="I293" i="6"/>
  <c r="L238" i="5"/>
  <c r="I239" i="6"/>
  <c r="AI220" i="8"/>
  <c r="L120" i="5"/>
  <c r="I121" i="6"/>
  <c r="AI102" i="8"/>
  <c r="L184" i="5"/>
  <c r="I185" i="6"/>
  <c r="AI166" i="8"/>
  <c r="L280" i="5"/>
  <c r="I281" i="6"/>
  <c r="AI262" i="8"/>
  <c r="L87" i="5"/>
  <c r="I88" i="6"/>
  <c r="AI69" i="8"/>
  <c r="L124" i="5"/>
  <c r="I125" i="6"/>
  <c r="AI106" i="8"/>
  <c r="L113" i="5"/>
  <c r="I114" i="6"/>
  <c r="AI95" i="8"/>
  <c r="L54" i="5"/>
  <c r="I55" i="6"/>
  <c r="AI36" i="8"/>
  <c r="L27" i="5"/>
  <c r="I28" i="6"/>
  <c r="AI9" i="8"/>
  <c r="S28" i="6" s="1"/>
  <c r="L283" i="5"/>
  <c r="AI265" i="8"/>
  <c r="I284" i="6"/>
  <c r="L229" i="5"/>
  <c r="I230" i="6"/>
  <c r="AI211" i="8"/>
  <c r="L90" i="5"/>
  <c r="I91" i="6"/>
  <c r="AI72" i="8"/>
  <c r="L31" i="5"/>
  <c r="I32" i="6"/>
  <c r="AI13" i="8"/>
  <c r="S32" i="6" s="1"/>
  <c r="L195" i="5"/>
  <c r="I196" i="6"/>
  <c r="AI177" i="8"/>
  <c r="L183" i="5"/>
  <c r="I184" i="6"/>
  <c r="AI165" i="8"/>
  <c r="L263" i="5"/>
  <c r="I264" i="6"/>
  <c r="AI245" i="8"/>
  <c r="L295" i="5"/>
  <c r="I296" i="6"/>
  <c r="AI277" i="8"/>
  <c r="L258" i="5"/>
  <c r="I259" i="6"/>
  <c r="AI240" i="8"/>
  <c r="L169" i="5"/>
  <c r="I170" i="6"/>
  <c r="AI151" i="8"/>
  <c r="L99" i="5"/>
  <c r="I100" i="6"/>
  <c r="AI81" i="8"/>
  <c r="L45" i="5"/>
  <c r="I46" i="6"/>
  <c r="AI27" i="8"/>
  <c r="L93" i="5"/>
  <c r="I94" i="6"/>
  <c r="AI75" i="8"/>
  <c r="L157" i="5"/>
  <c r="I158" i="6"/>
  <c r="AI139" i="8"/>
  <c r="L98" i="5"/>
  <c r="I99" i="6"/>
  <c r="AI80" i="8"/>
  <c r="L166" i="5"/>
  <c r="I167" i="6"/>
  <c r="AI148" i="8"/>
  <c r="L198" i="5"/>
  <c r="I199" i="6"/>
  <c r="AI180" i="8"/>
  <c r="L203" i="5"/>
  <c r="I204" i="6"/>
  <c r="AI185" i="8"/>
  <c r="L235" i="5"/>
  <c r="I236" i="6"/>
  <c r="AI217" i="8"/>
  <c r="L176" i="5"/>
  <c r="I177" i="6"/>
  <c r="AI158" i="8"/>
  <c r="L272" i="5"/>
  <c r="I273" i="6"/>
  <c r="AI254" i="8"/>
  <c r="Y3" i="8"/>
  <c r="I22" i="6"/>
  <c r="AI3" i="8"/>
  <c r="S22" i="6" s="1"/>
  <c r="L165" i="5"/>
  <c r="I166" i="6"/>
  <c r="AI147" i="8"/>
  <c r="L277" i="5"/>
  <c r="I278" i="6"/>
  <c r="AI259" i="8"/>
  <c r="L100" i="5"/>
  <c r="I101" i="6"/>
  <c r="AI82" i="8"/>
  <c r="L164" i="5"/>
  <c r="I165" i="6"/>
  <c r="AI146" i="8"/>
  <c r="L275" i="5"/>
  <c r="AI257" i="8"/>
  <c r="I276" i="6"/>
  <c r="L242" i="5"/>
  <c r="I243" i="6"/>
  <c r="AI224" i="8"/>
  <c r="L290" i="5"/>
  <c r="I291" i="6"/>
  <c r="AI272" i="8"/>
  <c r="L41" i="5"/>
  <c r="I42" i="6"/>
  <c r="AI23" i="8"/>
  <c r="L137" i="5"/>
  <c r="I138" i="6"/>
  <c r="AI119" i="8"/>
  <c r="L233" i="5"/>
  <c r="I234" i="6"/>
  <c r="AI215" i="8"/>
  <c r="L179" i="5"/>
  <c r="I180" i="6"/>
  <c r="AI161" i="8"/>
  <c r="L40" i="5"/>
  <c r="I41" i="6"/>
  <c r="AI22" i="8"/>
  <c r="L291" i="5"/>
  <c r="AI273" i="8"/>
  <c r="I292" i="6"/>
  <c r="L296" i="5"/>
  <c r="I297" i="6"/>
  <c r="AI278" i="8"/>
  <c r="L156" i="5"/>
  <c r="I157" i="6"/>
  <c r="AI138" i="8"/>
  <c r="L134" i="5"/>
  <c r="I135" i="6"/>
  <c r="AI116" i="8"/>
  <c r="L278" i="5"/>
  <c r="I279" i="6"/>
  <c r="AI260" i="8"/>
  <c r="L91" i="5"/>
  <c r="I92" i="6"/>
  <c r="AI73" i="8"/>
  <c r="L139" i="5"/>
  <c r="I140" i="6"/>
  <c r="AI121" i="8"/>
  <c r="L294" i="5"/>
  <c r="AI276" i="8"/>
  <c r="I295" i="6"/>
  <c r="L32" i="5"/>
  <c r="I33" i="6"/>
  <c r="AI14" i="8"/>
  <c r="S33" i="6" s="1"/>
  <c r="L144" i="5"/>
  <c r="I145" i="6"/>
  <c r="AI126" i="8"/>
  <c r="L127" i="5"/>
  <c r="I128" i="6"/>
  <c r="AI109" i="8"/>
  <c r="L207" i="5"/>
  <c r="I208" i="6"/>
  <c r="AI189" i="8"/>
  <c r="L42" i="5"/>
  <c r="I43" i="6"/>
  <c r="AI24" i="8"/>
  <c r="L250" i="5"/>
  <c r="I251" i="6"/>
  <c r="AI232" i="8"/>
  <c r="L300" i="5"/>
  <c r="AI282" i="8"/>
  <c r="I301" i="6"/>
  <c r="L273" i="5"/>
  <c r="AI255" i="8"/>
  <c r="I274" i="6"/>
  <c r="L77" i="5"/>
  <c r="I78" i="6"/>
  <c r="AI59" i="8"/>
  <c r="L130" i="5"/>
  <c r="I131" i="6"/>
  <c r="AI112" i="8"/>
  <c r="L60" i="5"/>
  <c r="I61" i="6"/>
  <c r="AI42" i="8"/>
  <c r="L97" i="5"/>
  <c r="I98" i="6"/>
  <c r="AI79" i="8"/>
  <c r="L145" i="5"/>
  <c r="I146" i="6"/>
  <c r="AI127" i="8"/>
  <c r="L86" i="5"/>
  <c r="I87" i="6"/>
  <c r="AI68" i="8"/>
  <c r="L59" i="5"/>
  <c r="I60" i="6"/>
  <c r="AI41" i="8"/>
  <c r="L53" i="5"/>
  <c r="I54" i="6"/>
  <c r="AI35" i="8"/>
  <c r="L197" i="5"/>
  <c r="I198" i="6"/>
  <c r="AI179" i="8"/>
  <c r="L218" i="5"/>
  <c r="I219" i="6"/>
  <c r="AI200" i="8"/>
  <c r="L132" i="5"/>
  <c r="I133" i="6"/>
  <c r="AI114" i="8"/>
  <c r="L228" i="5"/>
  <c r="I229" i="6"/>
  <c r="AI210" i="8"/>
  <c r="L287" i="5"/>
  <c r="AI269" i="8"/>
  <c r="I288" i="6"/>
  <c r="L311" i="5"/>
  <c r="I312" i="6"/>
  <c r="AI293" i="8"/>
  <c r="L247" i="5"/>
  <c r="I248" i="6"/>
  <c r="AI229" i="8"/>
  <c r="L177" i="5"/>
  <c r="I178" i="6"/>
  <c r="AI159" i="8"/>
  <c r="L209" i="5"/>
  <c r="I210" i="6"/>
  <c r="AI191" i="8"/>
  <c r="L268" i="5"/>
  <c r="I269" i="6"/>
  <c r="AI250" i="8"/>
  <c r="L308" i="5"/>
  <c r="I309" i="6"/>
  <c r="AI290" i="8"/>
  <c r="L78" i="5"/>
  <c r="I79" i="6"/>
  <c r="AI60" i="8"/>
  <c r="L126" i="5"/>
  <c r="I127" i="6"/>
  <c r="AI108" i="8"/>
  <c r="L158" i="5"/>
  <c r="I159" i="6"/>
  <c r="AI140" i="8"/>
  <c r="L254" i="5"/>
  <c r="I255" i="6"/>
  <c r="AI236" i="8"/>
  <c r="L163" i="5"/>
  <c r="I164" i="6"/>
  <c r="AI145" i="8"/>
  <c r="L72" i="5"/>
  <c r="I73" i="6"/>
  <c r="AI54" i="8"/>
  <c r="L200" i="5"/>
  <c r="I201" i="6"/>
  <c r="AI182" i="8"/>
  <c r="L189" i="5"/>
  <c r="I190" i="6"/>
  <c r="AI171" i="8"/>
  <c r="L82" i="5"/>
  <c r="I83" i="6"/>
  <c r="AI64" i="8"/>
  <c r="L108" i="5"/>
  <c r="I109" i="6"/>
  <c r="AI90" i="8"/>
  <c r="L33" i="5"/>
  <c r="I34" i="6"/>
  <c r="AI15" i="8"/>
  <c r="S34" i="6" s="1"/>
  <c r="L38" i="5"/>
  <c r="I39" i="6"/>
  <c r="AI20" i="8"/>
  <c r="S39" i="6" s="1"/>
  <c r="L186" i="5"/>
  <c r="I187" i="6"/>
  <c r="AI168" i="8"/>
  <c r="L266" i="5"/>
  <c r="I267" i="6"/>
  <c r="AI248" i="8"/>
  <c r="L111" i="5"/>
  <c r="I112" i="6"/>
  <c r="AI93" i="8"/>
  <c r="L73" i="5"/>
  <c r="I74" i="6"/>
  <c r="AI55" i="8"/>
  <c r="L105" i="5"/>
  <c r="I106" i="6"/>
  <c r="AI87" i="8"/>
  <c r="L30" i="5"/>
  <c r="I31" i="6"/>
  <c r="AI12" i="8"/>
  <c r="S31" i="6" s="1"/>
  <c r="L227" i="5"/>
  <c r="I228" i="6"/>
  <c r="AI209" i="8"/>
  <c r="L131" i="5"/>
  <c r="I132" i="6"/>
  <c r="AI113" i="8"/>
  <c r="L136" i="5"/>
  <c r="I137" i="6"/>
  <c r="AI118" i="8"/>
  <c r="L221" i="5"/>
  <c r="I222" i="6"/>
  <c r="AI203" i="8"/>
  <c r="L162" i="5"/>
  <c r="I163" i="6"/>
  <c r="AI144" i="8"/>
  <c r="L71" i="5"/>
  <c r="I72" i="6"/>
  <c r="AI53" i="8"/>
  <c r="L230" i="5"/>
  <c r="I231" i="6"/>
  <c r="AI212" i="8"/>
  <c r="L64" i="5"/>
  <c r="I65" i="6"/>
  <c r="AI46" i="8"/>
  <c r="L85" i="5"/>
  <c r="I86" i="6"/>
  <c r="AI67" i="8"/>
  <c r="L288" i="5"/>
  <c r="I289" i="6"/>
  <c r="AI270" i="8"/>
  <c r="L122" i="5"/>
  <c r="I123" i="6"/>
  <c r="AI104" i="8"/>
  <c r="L63" i="5"/>
  <c r="I64" i="6"/>
  <c r="AI45" i="8"/>
  <c r="L52" i="5"/>
  <c r="I53" i="6"/>
  <c r="AI34" i="8"/>
  <c r="L196" i="5"/>
  <c r="I197" i="6"/>
  <c r="AI178" i="8"/>
  <c r="L215" i="5"/>
  <c r="I216" i="6"/>
  <c r="AI197" i="8"/>
  <c r="L210" i="5"/>
  <c r="I211" i="6"/>
  <c r="AI192" i="8"/>
  <c r="L257" i="5"/>
  <c r="I258" i="6"/>
  <c r="AI239" i="8"/>
  <c r="L190" i="5"/>
  <c r="I191" i="6"/>
  <c r="AI172" i="8"/>
  <c r="L270" i="5"/>
  <c r="I271" i="6"/>
  <c r="AI252" i="8"/>
  <c r="L307" i="5"/>
  <c r="I308" i="6"/>
  <c r="AI289" i="8"/>
  <c r="L312" i="5"/>
  <c r="I313" i="6"/>
  <c r="AI294" i="8"/>
  <c r="L34" i="5"/>
  <c r="I35" i="6"/>
  <c r="AI16" i="8"/>
  <c r="S35" i="6" s="1"/>
  <c r="L44" i="5"/>
  <c r="I45" i="6"/>
  <c r="AI26" i="8"/>
  <c r="L81" i="5"/>
  <c r="I82" i="6"/>
  <c r="AI63" i="8"/>
  <c r="L289" i="5"/>
  <c r="I290" i="6"/>
  <c r="AI271" i="8"/>
  <c r="L171" i="5"/>
  <c r="I172" i="6"/>
  <c r="AI153" i="8"/>
  <c r="L310" i="5"/>
  <c r="I311" i="6"/>
  <c r="AI292" i="8"/>
  <c r="L192" i="5"/>
  <c r="I193" i="6"/>
  <c r="AI174" i="8"/>
  <c r="L223" i="5"/>
  <c r="I224" i="6"/>
  <c r="AI205" i="8"/>
  <c r="L172" i="5"/>
  <c r="I173" i="6"/>
  <c r="AI154" i="8"/>
  <c r="L306" i="5"/>
  <c r="AI288" i="8"/>
  <c r="I307" i="6"/>
  <c r="L185" i="5"/>
  <c r="I186" i="6"/>
  <c r="AI167" i="8"/>
  <c r="L51" i="5"/>
  <c r="I52" i="6"/>
  <c r="AI33" i="8"/>
  <c r="L168" i="5"/>
  <c r="I169" i="6"/>
  <c r="AI150" i="8"/>
  <c r="L232" i="5"/>
  <c r="I233" i="6"/>
  <c r="AI214" i="8"/>
  <c r="L66" i="5"/>
  <c r="I67" i="6"/>
  <c r="AI48" i="8"/>
  <c r="L140" i="5"/>
  <c r="I141" i="6"/>
  <c r="AI122" i="8"/>
  <c r="L299" i="5"/>
  <c r="AI281" i="8"/>
  <c r="I300" i="6"/>
  <c r="L74" i="5"/>
  <c r="I75" i="6"/>
  <c r="AI56" i="8"/>
  <c r="L154" i="5"/>
  <c r="I155" i="6"/>
  <c r="AI136" i="8"/>
  <c r="L84" i="5"/>
  <c r="I85" i="6"/>
  <c r="AI66" i="8"/>
  <c r="L303" i="5"/>
  <c r="AI285" i="8"/>
  <c r="I304" i="6"/>
  <c r="L211" i="5"/>
  <c r="I212" i="6"/>
  <c r="AI193" i="8"/>
  <c r="L188" i="5"/>
  <c r="I189" i="6"/>
  <c r="AI170" i="8"/>
  <c r="L217" i="5"/>
  <c r="I218" i="6"/>
  <c r="AI199" i="8"/>
  <c r="L249" i="5"/>
  <c r="I250" i="6"/>
  <c r="AI231" i="8"/>
  <c r="L62" i="5"/>
  <c r="I63" i="6"/>
  <c r="AI44" i="8"/>
  <c r="L222" i="5"/>
  <c r="I223" i="6"/>
  <c r="AI204" i="8"/>
  <c r="L286" i="5"/>
  <c r="AI268" i="8"/>
  <c r="I287" i="6"/>
  <c r="L83" i="5"/>
  <c r="I84" i="6"/>
  <c r="AI65" i="8"/>
  <c r="L104" i="5"/>
  <c r="I105" i="6"/>
  <c r="AI86" i="8"/>
  <c r="L29" i="5"/>
  <c r="I30" i="6"/>
  <c r="AI11" i="8"/>
  <c r="S30" i="6" s="1"/>
  <c r="L141" i="5"/>
  <c r="I142" i="6"/>
  <c r="AI123" i="8"/>
  <c r="L118" i="5"/>
  <c r="I119" i="6"/>
  <c r="AI100" i="8"/>
  <c r="L43" i="5"/>
  <c r="I44" i="6"/>
  <c r="AI25" i="8"/>
  <c r="L96" i="5"/>
  <c r="I97" i="6"/>
  <c r="AI78" i="8"/>
  <c r="L159" i="5"/>
  <c r="I160" i="6"/>
  <c r="AI141" i="8"/>
  <c r="L304" i="5"/>
  <c r="AI286" i="8"/>
  <c r="I305" i="6"/>
  <c r="L239" i="5"/>
  <c r="I240" i="6"/>
  <c r="AI221" i="8"/>
  <c r="L282" i="5"/>
  <c r="I283" i="6"/>
  <c r="AI264" i="8"/>
  <c r="L151" i="5"/>
  <c r="I152" i="6"/>
  <c r="AI133" i="8"/>
  <c r="L231" i="5"/>
  <c r="I232" i="6"/>
  <c r="AI213" i="8"/>
  <c r="L252" i="5"/>
  <c r="I253" i="6"/>
  <c r="AI234" i="8"/>
  <c r="L153" i="5"/>
  <c r="I154" i="6"/>
  <c r="AI135" i="8"/>
  <c r="AN5" i="8" a="1"/>
  <c r="AN5" i="8" s="1"/>
  <c r="I24" i="6"/>
  <c r="AI5" i="8"/>
  <c r="S24" i="6" s="1"/>
  <c r="L28" i="5"/>
  <c r="I29" i="6"/>
  <c r="AI10" i="8"/>
  <c r="S29" i="6" s="1"/>
  <c r="L65" i="5"/>
  <c r="I66" i="6"/>
  <c r="AI47" i="8"/>
  <c r="L123" i="5"/>
  <c r="I124" i="6"/>
  <c r="AI105" i="8"/>
  <c r="L251" i="5"/>
  <c r="AI233" i="8"/>
  <c r="I252" i="6"/>
  <c r="L48" i="5"/>
  <c r="I49" i="6"/>
  <c r="AI30" i="8"/>
  <c r="L128" i="5"/>
  <c r="I129" i="6"/>
  <c r="AI110" i="8"/>
  <c r="L160" i="5"/>
  <c r="I161" i="6"/>
  <c r="AI142" i="8"/>
  <c r="L224" i="5"/>
  <c r="I225" i="6"/>
  <c r="AI206" i="8"/>
  <c r="L37" i="5"/>
  <c r="I38" i="6"/>
  <c r="AI19" i="8"/>
  <c r="S38" i="6" s="1"/>
  <c r="L117" i="5"/>
  <c r="I118" i="6"/>
  <c r="AI99" i="8"/>
  <c r="L149" i="5"/>
  <c r="I150" i="6"/>
  <c r="AI131" i="8"/>
  <c r="L213" i="5"/>
  <c r="I214" i="6"/>
  <c r="AI195" i="8"/>
  <c r="L245" i="5"/>
  <c r="I246" i="6"/>
  <c r="AI227" i="8"/>
  <c r="L26" i="5"/>
  <c r="I27" i="6"/>
  <c r="AI8" i="8"/>
  <c r="S27" i="6" s="1"/>
  <c r="L47" i="5"/>
  <c r="I48" i="6"/>
  <c r="AI29" i="8"/>
  <c r="L220" i="5"/>
  <c r="I221" i="6"/>
  <c r="AI202" i="8"/>
  <c r="L241" i="5"/>
  <c r="AI223" i="8"/>
  <c r="I242" i="6"/>
  <c r="L265" i="5"/>
  <c r="I266" i="6"/>
  <c r="AI247" i="8"/>
  <c r="L110" i="5"/>
  <c r="I111" i="6"/>
  <c r="AI92" i="8"/>
  <c r="AN6" i="8" a="1"/>
  <c r="AN6" i="8" s="1"/>
  <c r="I25" i="6"/>
  <c r="AI6" i="8"/>
  <c r="S25" i="6" s="1"/>
  <c r="L56" i="5"/>
  <c r="I57" i="6"/>
  <c r="AI38" i="8"/>
  <c r="L253" i="5"/>
  <c r="AI235" i="8"/>
  <c r="I254" i="6"/>
  <c r="L61" i="5"/>
  <c r="I62" i="6"/>
  <c r="AI43" i="8"/>
  <c r="L173" i="5"/>
  <c r="I174" i="6"/>
  <c r="AI155" i="8"/>
  <c r="L237" i="5"/>
  <c r="I238" i="6"/>
  <c r="AI219" i="8"/>
  <c r="L114" i="5"/>
  <c r="I115" i="6"/>
  <c r="AI96" i="8"/>
  <c r="L92" i="5"/>
  <c r="I93" i="6"/>
  <c r="AI74" i="8"/>
  <c r="L129" i="5"/>
  <c r="I130" i="6"/>
  <c r="AI111" i="8"/>
  <c r="L161" i="5"/>
  <c r="I162" i="6"/>
  <c r="AI143" i="8"/>
  <c r="L150" i="5"/>
  <c r="I151" i="6"/>
  <c r="AI132" i="8"/>
  <c r="L214" i="5"/>
  <c r="I215" i="6"/>
  <c r="AI196" i="8"/>
  <c r="L246" i="5"/>
  <c r="I247" i="6"/>
  <c r="AI228" i="8"/>
  <c r="L305" i="5"/>
  <c r="I306" i="6"/>
  <c r="AI287" i="8"/>
  <c r="L187" i="5"/>
  <c r="I188" i="6"/>
  <c r="AI169" i="8"/>
  <c r="L234" i="5"/>
  <c r="I235" i="6"/>
  <c r="AI216" i="8"/>
  <c r="L293" i="5"/>
  <c r="I294" i="6"/>
  <c r="AI275" i="8"/>
  <c r="L95" i="5"/>
  <c r="I96" i="6"/>
  <c r="AI77" i="8"/>
  <c r="L148" i="5"/>
  <c r="I149" i="6"/>
  <c r="AI130" i="8"/>
  <c r="L180" i="5"/>
  <c r="I181" i="6"/>
  <c r="AI162" i="8"/>
  <c r="L279" i="5"/>
  <c r="I280" i="6"/>
  <c r="AI261" i="8"/>
  <c r="L194" i="5"/>
  <c r="I195" i="6"/>
  <c r="AI176" i="8"/>
  <c r="L226" i="5"/>
  <c r="I227" i="6"/>
  <c r="AI208" i="8"/>
  <c r="L301" i="5"/>
  <c r="AI283" i="8"/>
  <c r="I302" i="6"/>
  <c r="AY97" i="8"/>
  <c r="P29" i="6"/>
  <c r="P37" i="6"/>
  <c r="P38" i="6"/>
  <c r="P32" i="6"/>
  <c r="P28" i="6"/>
  <c r="P25" i="6"/>
  <c r="P35" i="6"/>
  <c r="P34" i="6"/>
  <c r="P27" i="6"/>
  <c r="P36" i="6"/>
  <c r="P39" i="6"/>
  <c r="P31" i="6"/>
  <c r="P26" i="6"/>
  <c r="P24" i="6"/>
  <c r="P30" i="6"/>
  <c r="P33" i="6"/>
  <c r="AU278" i="8"/>
  <c r="M297" i="6" s="1"/>
  <c r="L297" i="6"/>
  <c r="AU275" i="8"/>
  <c r="M294" i="6" s="1"/>
  <c r="L294" i="6"/>
  <c r="AW84" i="8"/>
  <c r="O103" i="6" s="1"/>
  <c r="N103" i="6"/>
  <c r="AW148" i="8"/>
  <c r="O167" i="6" s="1"/>
  <c r="N167" i="6"/>
  <c r="AW130" i="8"/>
  <c r="O149" i="6" s="1"/>
  <c r="N149" i="6"/>
  <c r="AW224" i="8"/>
  <c r="O243" i="6" s="1"/>
  <c r="N243" i="6"/>
  <c r="AU59" i="8"/>
  <c r="M78" i="6" s="1"/>
  <c r="L78" i="6"/>
  <c r="AU41" i="8"/>
  <c r="M60" i="6" s="1"/>
  <c r="L60" i="6"/>
  <c r="AU123" i="8"/>
  <c r="M142" i="6" s="1"/>
  <c r="L142" i="6"/>
  <c r="AW170" i="8"/>
  <c r="O189" i="6" s="1"/>
  <c r="N189" i="6"/>
  <c r="AW30" i="8"/>
  <c r="O49" i="6" s="1"/>
  <c r="N49" i="6"/>
  <c r="AW249" i="8"/>
  <c r="O268" i="6" s="1"/>
  <c r="N268" i="6"/>
  <c r="AW91" i="8"/>
  <c r="O110" i="6" s="1"/>
  <c r="N110" i="6"/>
  <c r="AW254" i="8"/>
  <c r="O273" i="6" s="1"/>
  <c r="N273" i="6"/>
  <c r="AW136" i="8"/>
  <c r="O155" i="6" s="1"/>
  <c r="N155" i="6"/>
  <c r="AW281" i="8"/>
  <c r="O300" i="6" s="1"/>
  <c r="N300" i="6"/>
  <c r="AW61" i="8"/>
  <c r="O80" i="6" s="1"/>
  <c r="N80" i="6"/>
  <c r="AU205" i="8"/>
  <c r="M224" i="6" s="1"/>
  <c r="L224" i="6"/>
  <c r="AU276" i="8"/>
  <c r="M295" i="6" s="1"/>
  <c r="L295" i="6"/>
  <c r="AU162" i="8"/>
  <c r="M181" i="6" s="1"/>
  <c r="L181" i="6"/>
  <c r="AW128" i="8"/>
  <c r="O147" i="6" s="1"/>
  <c r="N147" i="6"/>
  <c r="AW258" i="8"/>
  <c r="O277" i="6" s="1"/>
  <c r="N277" i="6"/>
  <c r="AU135" i="8"/>
  <c r="M154" i="6" s="1"/>
  <c r="L154" i="6"/>
  <c r="AW38" i="8"/>
  <c r="O57" i="6" s="1"/>
  <c r="N57" i="6"/>
  <c r="AU156" i="8"/>
  <c r="M175" i="6" s="1"/>
  <c r="L175" i="6"/>
  <c r="AW275" i="8"/>
  <c r="O294" i="6" s="1"/>
  <c r="N294" i="6"/>
  <c r="AW280" i="8"/>
  <c r="O299" i="6" s="1"/>
  <c r="N299" i="6"/>
  <c r="AW117" i="8"/>
  <c r="O136" i="6" s="1"/>
  <c r="N136" i="6"/>
  <c r="AW181" i="8"/>
  <c r="O200" i="6" s="1"/>
  <c r="N200" i="6"/>
  <c r="AU169" i="8"/>
  <c r="M188" i="6" s="1"/>
  <c r="L188" i="6"/>
  <c r="AW24" i="8"/>
  <c r="O43" i="6" s="1"/>
  <c r="N43" i="6"/>
  <c r="AW147" i="8"/>
  <c r="O166" i="6" s="1"/>
  <c r="N166" i="6"/>
  <c r="AY88" i="8"/>
  <c r="P107" i="6"/>
  <c r="AY240" i="8"/>
  <c r="P259" i="6"/>
  <c r="AY283" i="8"/>
  <c r="P302" i="6"/>
  <c r="AY252" i="8"/>
  <c r="P271" i="6"/>
  <c r="AY261" i="8"/>
  <c r="P280" i="6"/>
  <c r="AY48" i="8"/>
  <c r="P67" i="6"/>
  <c r="AY49" i="8"/>
  <c r="P68" i="6"/>
  <c r="AY51" i="8"/>
  <c r="P70" i="6"/>
  <c r="AY151" i="8"/>
  <c r="P170" i="6"/>
  <c r="AY161" i="8"/>
  <c r="P180" i="6"/>
  <c r="AU153" i="8"/>
  <c r="M172" i="6" s="1"/>
  <c r="L172" i="6"/>
  <c r="AY105" i="8"/>
  <c r="P124" i="6"/>
  <c r="AW239" i="8"/>
  <c r="O258" i="6" s="1"/>
  <c r="N258" i="6"/>
  <c r="AY244" i="8"/>
  <c r="P263" i="6"/>
  <c r="AY152" i="8"/>
  <c r="P171" i="6"/>
  <c r="AY264" i="8"/>
  <c r="P283" i="6"/>
  <c r="AY77" i="8"/>
  <c r="P96" i="6"/>
  <c r="AW285" i="8"/>
  <c r="O304" i="6" s="1"/>
  <c r="N304" i="6"/>
  <c r="AY184" i="8"/>
  <c r="P203" i="6"/>
  <c r="AW138" i="8"/>
  <c r="O157" i="6" s="1"/>
  <c r="N157" i="6"/>
  <c r="AY116" i="8"/>
  <c r="P135" i="6"/>
  <c r="AU143" i="8"/>
  <c r="M162" i="6" s="1"/>
  <c r="L162" i="6"/>
  <c r="AU82" i="8"/>
  <c r="M101" i="6" s="1"/>
  <c r="L101" i="6"/>
  <c r="AU114" i="8"/>
  <c r="M133" i="6" s="1"/>
  <c r="L133" i="6"/>
  <c r="AW283" i="8"/>
  <c r="O302" i="6" s="1"/>
  <c r="N302" i="6"/>
  <c r="AU126" i="8"/>
  <c r="M145" i="6" s="1"/>
  <c r="L145" i="6"/>
  <c r="AW41" i="8"/>
  <c r="O60" i="6" s="1"/>
  <c r="N60" i="6"/>
  <c r="AW123" i="8"/>
  <c r="O142" i="6" s="1"/>
  <c r="N142" i="6"/>
  <c r="AW32" i="8"/>
  <c r="O51" i="6" s="1"/>
  <c r="N51" i="6"/>
  <c r="AW238" i="8"/>
  <c r="O257" i="6" s="1"/>
  <c r="N257" i="6"/>
  <c r="AU249" i="8"/>
  <c r="M268" i="6" s="1"/>
  <c r="L268" i="6"/>
  <c r="AU254" i="8"/>
  <c r="M273" i="6" s="1"/>
  <c r="L273" i="6"/>
  <c r="AU136" i="8"/>
  <c r="M155" i="6" s="1"/>
  <c r="L155" i="6"/>
  <c r="AU200" i="8"/>
  <c r="M219" i="6" s="1"/>
  <c r="L219" i="6"/>
  <c r="AW150" i="8"/>
  <c r="O169" i="6" s="1"/>
  <c r="N169" i="6"/>
  <c r="AW276" i="8"/>
  <c r="O295" i="6" s="1"/>
  <c r="N295" i="6"/>
  <c r="AU128" i="8"/>
  <c r="M147" i="6" s="1"/>
  <c r="L147" i="6"/>
  <c r="AU192" i="8"/>
  <c r="M211" i="6" s="1"/>
  <c r="L211" i="6"/>
  <c r="AU71" i="8"/>
  <c r="M90" i="6" s="1"/>
  <c r="L90" i="6"/>
  <c r="AW135" i="8"/>
  <c r="O154" i="6" s="1"/>
  <c r="N154" i="6"/>
  <c r="AU193" i="8"/>
  <c r="M212" i="6" s="1"/>
  <c r="L212" i="6"/>
  <c r="AW156" i="8"/>
  <c r="O175" i="6" s="1"/>
  <c r="N175" i="6"/>
  <c r="AU53" i="8"/>
  <c r="M72" i="6" s="1"/>
  <c r="L72" i="6"/>
  <c r="AU117" i="8"/>
  <c r="M136" i="6" s="1"/>
  <c r="L136" i="6"/>
  <c r="AU181" i="8"/>
  <c r="M200" i="6" s="1"/>
  <c r="L200" i="6"/>
  <c r="AU138" i="8"/>
  <c r="M157" i="6" s="1"/>
  <c r="L157" i="6"/>
  <c r="AW229" i="8"/>
  <c r="O248" i="6" s="1"/>
  <c r="N248" i="6"/>
  <c r="AW256" i="8"/>
  <c r="O275" i="6" s="1"/>
  <c r="N275" i="6"/>
  <c r="AW121" i="8"/>
  <c r="O140" i="6" s="1"/>
  <c r="N140" i="6"/>
  <c r="AU210" i="8"/>
  <c r="M229" i="6" s="1"/>
  <c r="L229" i="6"/>
  <c r="AU151" i="8"/>
  <c r="M170" i="6" s="1"/>
  <c r="L170" i="6"/>
  <c r="AY120" i="8"/>
  <c r="P139" i="6"/>
  <c r="AY256" i="8"/>
  <c r="P275" i="6"/>
  <c r="AY208" i="8"/>
  <c r="P227" i="6"/>
  <c r="AY268" i="8"/>
  <c r="P287" i="6"/>
  <c r="AY277" i="8"/>
  <c r="P296" i="6"/>
  <c r="AY81" i="8"/>
  <c r="P100" i="6"/>
  <c r="AY82" i="8"/>
  <c r="P101" i="6"/>
  <c r="AY115" i="8"/>
  <c r="P134" i="6"/>
  <c r="AY54" i="8"/>
  <c r="P73" i="6"/>
  <c r="AU166" i="8"/>
  <c r="M185" i="6" s="1"/>
  <c r="L185" i="6"/>
  <c r="AY143" i="8"/>
  <c r="P162" i="6"/>
  <c r="AY56" i="8"/>
  <c r="P75" i="6"/>
  <c r="AY99" i="8"/>
  <c r="P118" i="6"/>
  <c r="AU255" i="8"/>
  <c r="M274" i="6" s="1"/>
  <c r="L274" i="6"/>
  <c r="AW53" i="8"/>
  <c r="O72" i="6" s="1"/>
  <c r="N72" i="6"/>
  <c r="AW200" i="8"/>
  <c r="O219" i="6" s="1"/>
  <c r="N219" i="6"/>
  <c r="AW71" i="8"/>
  <c r="O90" i="6" s="1"/>
  <c r="N90" i="6"/>
  <c r="AU102" i="8"/>
  <c r="M121" i="6" s="1"/>
  <c r="L121" i="6"/>
  <c r="AU74" i="8"/>
  <c r="M93" i="6" s="1"/>
  <c r="L93" i="6"/>
  <c r="AY136" i="8"/>
  <c r="P155" i="6"/>
  <c r="AY284" i="8"/>
  <c r="P303" i="6"/>
  <c r="AW194" i="8"/>
  <c r="O213" i="6" s="1"/>
  <c r="N213" i="6"/>
  <c r="AY185" i="8"/>
  <c r="P204" i="6"/>
  <c r="AW63" i="8"/>
  <c r="O82" i="6" s="1"/>
  <c r="N82" i="6"/>
  <c r="AU196" i="8"/>
  <c r="M215" i="6" s="1"/>
  <c r="L215" i="6"/>
  <c r="AW64" i="8"/>
  <c r="O83" i="6" s="1"/>
  <c r="N83" i="6"/>
  <c r="AW233" i="8"/>
  <c r="O252" i="6" s="1"/>
  <c r="N252" i="6"/>
  <c r="AW35" i="8"/>
  <c r="O54" i="6" s="1"/>
  <c r="N54" i="6"/>
  <c r="AU198" i="8"/>
  <c r="M217" i="6" s="1"/>
  <c r="L217" i="6"/>
  <c r="AW113" i="8"/>
  <c r="O132" i="6" s="1"/>
  <c r="N132" i="6"/>
  <c r="AY168" i="8"/>
  <c r="P187" i="6"/>
  <c r="AY275" i="8"/>
  <c r="P294" i="6"/>
  <c r="AY190" i="8"/>
  <c r="P209" i="6"/>
  <c r="AW127" i="8"/>
  <c r="O146" i="6" s="1"/>
  <c r="N146" i="6"/>
  <c r="AU267" i="8"/>
  <c r="M286" i="6" s="1"/>
  <c r="L286" i="6"/>
  <c r="AU132" i="8"/>
  <c r="M151" i="6" s="1"/>
  <c r="L151" i="6"/>
  <c r="AU279" i="8"/>
  <c r="M298" i="6" s="1"/>
  <c r="L298" i="6"/>
  <c r="AU121" i="8"/>
  <c r="M140" i="6" s="1"/>
  <c r="L140" i="6"/>
  <c r="AW244" i="8"/>
  <c r="O263" i="6" s="1"/>
  <c r="N263" i="6"/>
  <c r="AU118" i="8"/>
  <c r="M137" i="6" s="1"/>
  <c r="L137" i="6"/>
  <c r="AU184" i="8"/>
  <c r="M203" i="6" s="1"/>
  <c r="L203" i="6"/>
  <c r="AW236" i="8"/>
  <c r="O255" i="6" s="1"/>
  <c r="N255" i="6"/>
  <c r="AW37" i="8"/>
  <c r="O56" i="6" s="1"/>
  <c r="N56" i="6"/>
  <c r="AW97" i="8"/>
  <c r="O116" i="6" s="1"/>
  <c r="N116" i="6"/>
  <c r="AY242" i="8"/>
  <c r="P261" i="6"/>
  <c r="AU127" i="8"/>
  <c r="M146" i="6" s="1"/>
  <c r="L146" i="6"/>
  <c r="AW132" i="8"/>
  <c r="O151" i="6" s="1"/>
  <c r="N151" i="6"/>
  <c r="AW201" i="8"/>
  <c r="O220" i="6" s="1"/>
  <c r="N220" i="6"/>
  <c r="AU227" i="8"/>
  <c r="M246" i="6" s="1"/>
  <c r="L246" i="6"/>
  <c r="AU271" i="8"/>
  <c r="M290" i="6" s="1"/>
  <c r="L290" i="6"/>
  <c r="AU24" i="8"/>
  <c r="M43" i="6" s="1"/>
  <c r="L43" i="6"/>
  <c r="AW104" i="8"/>
  <c r="O123" i="6" s="1"/>
  <c r="N123" i="6"/>
  <c r="AU178" i="8"/>
  <c r="M197" i="6" s="1"/>
  <c r="L197" i="6"/>
  <c r="AW235" i="8"/>
  <c r="O254" i="6" s="1"/>
  <c r="N254" i="6"/>
  <c r="AW248" i="8"/>
  <c r="O267" i="6" s="1"/>
  <c r="N267" i="6"/>
  <c r="AU176" i="8"/>
  <c r="M195" i="6" s="1"/>
  <c r="L195" i="6"/>
  <c r="AW177" i="8"/>
  <c r="O196" i="6" s="1"/>
  <c r="N196" i="6"/>
  <c r="AU208" i="8"/>
  <c r="M227" i="6" s="1"/>
  <c r="L227" i="6"/>
  <c r="AU124" i="8"/>
  <c r="M143" i="6" s="1"/>
  <c r="L143" i="6"/>
  <c r="AW220" i="8"/>
  <c r="O239" i="6" s="1"/>
  <c r="N239" i="6"/>
  <c r="AW247" i="8"/>
  <c r="O266" i="6" s="1"/>
  <c r="N266" i="6"/>
  <c r="AU37" i="8"/>
  <c r="M56" i="6" s="1"/>
  <c r="L56" i="6"/>
  <c r="AU165" i="8"/>
  <c r="M184" i="6" s="1"/>
  <c r="L184" i="6"/>
  <c r="AW45" i="8"/>
  <c r="O64" i="6" s="1"/>
  <c r="N64" i="6"/>
  <c r="AW193" i="8"/>
  <c r="O212" i="6" s="1"/>
  <c r="N212" i="6"/>
  <c r="AU75" i="8"/>
  <c r="M94" i="6" s="1"/>
  <c r="L94" i="6"/>
  <c r="AY119" i="8"/>
  <c r="P138" i="6"/>
  <c r="AY232" i="8"/>
  <c r="P251" i="6"/>
  <c r="AY91" i="8"/>
  <c r="P110" i="6"/>
  <c r="AY76" i="8"/>
  <c r="P95" i="6"/>
  <c r="AY37" i="8"/>
  <c r="P56" i="6"/>
  <c r="AY141" i="8"/>
  <c r="P160" i="6"/>
  <c r="AY207" i="8"/>
  <c r="P226" i="6"/>
  <c r="AY209" i="8"/>
  <c r="P228" i="6"/>
  <c r="AY114" i="8"/>
  <c r="P133" i="6"/>
  <c r="AY67" i="8"/>
  <c r="P86" i="6"/>
  <c r="AY87" i="8"/>
  <c r="P106" i="6"/>
  <c r="AY35" i="8"/>
  <c r="P54" i="6"/>
  <c r="AY193" i="8"/>
  <c r="P212" i="6"/>
  <c r="AY289" i="8"/>
  <c r="P308" i="6"/>
  <c r="AY86" i="8"/>
  <c r="P105" i="6"/>
  <c r="AY294" i="8"/>
  <c r="P313" i="6"/>
  <c r="AW98" i="8"/>
  <c r="O117" i="6" s="1"/>
  <c r="N117" i="6"/>
  <c r="AU272" i="8"/>
  <c r="M291" i="6" s="1"/>
  <c r="L291" i="6"/>
  <c r="AU290" i="8"/>
  <c r="M309" i="6" s="1"/>
  <c r="L309" i="6"/>
  <c r="AU280" i="8"/>
  <c r="M299" i="6" s="1"/>
  <c r="L299" i="6"/>
  <c r="AW94" i="8"/>
  <c r="O113" i="6" s="1"/>
  <c r="N113" i="6"/>
  <c r="AW131" i="8"/>
  <c r="O150" i="6" s="1"/>
  <c r="N150" i="6"/>
  <c r="AW271" i="8"/>
  <c r="O290" i="6" s="1"/>
  <c r="N290" i="6"/>
  <c r="AW226" i="8"/>
  <c r="O245" i="6" s="1"/>
  <c r="N245" i="6"/>
  <c r="AU55" i="8"/>
  <c r="M74" i="6" s="1"/>
  <c r="L74" i="6"/>
  <c r="AU177" i="8"/>
  <c r="M196" i="6" s="1"/>
  <c r="L196" i="6"/>
  <c r="AW112" i="8"/>
  <c r="O131" i="6" s="1"/>
  <c r="N131" i="6"/>
  <c r="AW124" i="8"/>
  <c r="O143" i="6" s="1"/>
  <c r="N143" i="6"/>
  <c r="AU204" i="8"/>
  <c r="M223" i="6" s="1"/>
  <c r="L223" i="6"/>
  <c r="AU49" i="8"/>
  <c r="M68" i="6" s="1"/>
  <c r="L68" i="6"/>
  <c r="AW269" i="8"/>
  <c r="O288" i="6" s="1"/>
  <c r="N288" i="6"/>
  <c r="AW58" i="8"/>
  <c r="O77" i="6" s="1"/>
  <c r="N77" i="6"/>
  <c r="AW50" i="8"/>
  <c r="O69" i="6" s="1"/>
  <c r="N69" i="6"/>
  <c r="AU130" i="8"/>
  <c r="M149" i="6" s="1"/>
  <c r="L149" i="6"/>
  <c r="AW161" i="8"/>
  <c r="O180" i="6" s="1"/>
  <c r="N180" i="6"/>
  <c r="AY167" i="8"/>
  <c r="P186" i="6"/>
  <c r="AY248" i="8"/>
  <c r="P267" i="6"/>
  <c r="AY57" i="8"/>
  <c r="P76" i="6"/>
  <c r="AY123" i="8"/>
  <c r="P142" i="6"/>
  <c r="AY92" i="8"/>
  <c r="P111" i="6"/>
  <c r="AY53" i="8"/>
  <c r="P72" i="6"/>
  <c r="AY102" i="8"/>
  <c r="P121" i="6"/>
  <c r="AY173" i="8"/>
  <c r="P192" i="6"/>
  <c r="AY174" i="8"/>
  <c r="P193" i="6"/>
  <c r="AY239" i="8"/>
  <c r="P258" i="6"/>
  <c r="AY241" i="8"/>
  <c r="P260" i="6"/>
  <c r="AY66" i="8"/>
  <c r="P85" i="6"/>
  <c r="AY270" i="8"/>
  <c r="P289" i="6"/>
  <c r="AY62" i="8"/>
  <c r="P81" i="6"/>
  <c r="AW277" i="8"/>
  <c r="O296" i="6" s="1"/>
  <c r="N296" i="6"/>
  <c r="AW165" i="8"/>
  <c r="O184" i="6" s="1"/>
  <c r="N184" i="6"/>
  <c r="AU47" i="8"/>
  <c r="M66" i="6" s="1"/>
  <c r="L66" i="6"/>
  <c r="AW111" i="8"/>
  <c r="O130" i="6" s="1"/>
  <c r="N130" i="6"/>
  <c r="AW234" i="8"/>
  <c r="O253" i="6" s="1"/>
  <c r="N253" i="6"/>
  <c r="AW134" i="8"/>
  <c r="O153" i="6" s="1"/>
  <c r="N153" i="6"/>
  <c r="AU116" i="8"/>
  <c r="M135" i="6" s="1"/>
  <c r="L135" i="6"/>
  <c r="AU180" i="8"/>
  <c r="M199" i="6" s="1"/>
  <c r="L199" i="6"/>
  <c r="AW272" i="8"/>
  <c r="O291" i="6" s="1"/>
  <c r="N291" i="6"/>
  <c r="AW290" i="8"/>
  <c r="O309" i="6" s="1"/>
  <c r="N309" i="6"/>
  <c r="AW89" i="8"/>
  <c r="O108" i="6" s="1"/>
  <c r="N108" i="6"/>
  <c r="AW105" i="8"/>
  <c r="O124" i="6" s="1"/>
  <c r="N124" i="6"/>
  <c r="AU98" i="8"/>
  <c r="M117" i="6" s="1"/>
  <c r="L117" i="6"/>
  <c r="AU27" i="8"/>
  <c r="M46" i="6" s="1"/>
  <c r="L46" i="6"/>
  <c r="AU94" i="8"/>
  <c r="M113" i="6" s="1"/>
  <c r="L113" i="6"/>
  <c r="AU222" i="8"/>
  <c r="M241" i="6" s="1"/>
  <c r="L241" i="6"/>
  <c r="AU70" i="8"/>
  <c r="M89" i="6" s="1"/>
  <c r="L89" i="6"/>
  <c r="AW83" i="8"/>
  <c r="O102" i="6" s="1"/>
  <c r="N102" i="6"/>
  <c r="AW107" i="8"/>
  <c r="O126" i="6" s="1"/>
  <c r="N126" i="6"/>
  <c r="AW29" i="8"/>
  <c r="O48" i="6" s="1"/>
  <c r="N48" i="6"/>
  <c r="AU125" i="8"/>
  <c r="M144" i="6" s="1"/>
  <c r="L144" i="6"/>
  <c r="AU232" i="8"/>
  <c r="M251" i="6" s="1"/>
  <c r="L251" i="6"/>
  <c r="AW55" i="8"/>
  <c r="O74" i="6" s="1"/>
  <c r="N74" i="6"/>
  <c r="AU167" i="8"/>
  <c r="M186" i="6" s="1"/>
  <c r="L186" i="6"/>
  <c r="AW225" i="8"/>
  <c r="O244" i="6" s="1"/>
  <c r="N244" i="6"/>
  <c r="AU112" i="8"/>
  <c r="M131" i="6" s="1"/>
  <c r="L131" i="6"/>
  <c r="AW28" i="8"/>
  <c r="O47" i="6" s="1"/>
  <c r="N47" i="6"/>
  <c r="AW204" i="8"/>
  <c r="O223" i="6" s="1"/>
  <c r="N223" i="6"/>
  <c r="AU97" i="8"/>
  <c r="M116" i="6" s="1"/>
  <c r="L116" i="6"/>
  <c r="AU269" i="8"/>
  <c r="M288" i="6" s="1"/>
  <c r="L288" i="6"/>
  <c r="AW21" i="8"/>
  <c r="O40" i="6" s="1"/>
  <c r="N40" i="6"/>
  <c r="AW279" i="8"/>
  <c r="O298" i="6" s="1"/>
  <c r="N298" i="6"/>
  <c r="AU186" i="8"/>
  <c r="M205" i="6" s="1"/>
  <c r="L205" i="6"/>
  <c r="AU273" i="8"/>
  <c r="M292" i="6" s="1"/>
  <c r="L292" i="6"/>
  <c r="AW126" i="8"/>
  <c r="O145" i="6" s="1"/>
  <c r="N145" i="6"/>
  <c r="AU35" i="8"/>
  <c r="M54" i="6" s="1"/>
  <c r="L54" i="6"/>
  <c r="AU38" i="8"/>
  <c r="M57" i="6" s="1"/>
  <c r="L57" i="6"/>
  <c r="AU86" i="8"/>
  <c r="M105" i="6" s="1"/>
  <c r="L105" i="6"/>
  <c r="AW96" i="8"/>
  <c r="O115" i="6" s="1"/>
  <c r="N115" i="6"/>
  <c r="AU294" i="8"/>
  <c r="M313" i="6" s="1"/>
  <c r="L313" i="6"/>
  <c r="AU282" i="8"/>
  <c r="M301" i="6" s="1"/>
  <c r="L301" i="6"/>
  <c r="AY183" i="8"/>
  <c r="P202" i="6"/>
  <c r="AY280" i="8"/>
  <c r="P299" i="6"/>
  <c r="AY89" i="8"/>
  <c r="P108" i="6"/>
  <c r="AY139" i="8"/>
  <c r="P158" i="6"/>
  <c r="AY108" i="8"/>
  <c r="P127" i="6"/>
  <c r="AY69" i="8"/>
  <c r="P88" i="6"/>
  <c r="AY118" i="8"/>
  <c r="P137" i="6"/>
  <c r="AY205" i="8"/>
  <c r="P224" i="6"/>
  <c r="AY238" i="8"/>
  <c r="P257" i="6"/>
  <c r="AY271" i="8"/>
  <c r="P290" i="6"/>
  <c r="AY273" i="8"/>
  <c r="P292" i="6"/>
  <c r="AY98" i="8"/>
  <c r="P117" i="6"/>
  <c r="AY100" i="8"/>
  <c r="P119" i="6"/>
  <c r="AY130" i="8"/>
  <c r="P149" i="6"/>
  <c r="AY243" i="8"/>
  <c r="P262" i="6"/>
  <c r="AY212" i="8"/>
  <c r="P231" i="6"/>
  <c r="AU209" i="8"/>
  <c r="M228" i="6" s="1"/>
  <c r="L228" i="6"/>
  <c r="AY111" i="8"/>
  <c r="P130" i="6"/>
  <c r="AY125" i="8"/>
  <c r="P144" i="6"/>
  <c r="AW118" i="8"/>
  <c r="O137" i="6" s="1"/>
  <c r="N137" i="6"/>
  <c r="AU239" i="8"/>
  <c r="M258" i="6" s="1"/>
  <c r="L258" i="6"/>
  <c r="AU45" i="8"/>
  <c r="M64" i="6" s="1"/>
  <c r="L64" i="6"/>
  <c r="AW119" i="8"/>
  <c r="O138" i="6" s="1"/>
  <c r="N138" i="6"/>
  <c r="AY41" i="8"/>
  <c r="P60" i="6"/>
  <c r="AY70" i="8"/>
  <c r="P89" i="6"/>
  <c r="AY142" i="8"/>
  <c r="P161" i="6"/>
  <c r="AY274" i="8"/>
  <c r="P293" i="6"/>
  <c r="AY186" i="8"/>
  <c r="P205" i="6"/>
  <c r="AY210" i="8"/>
  <c r="P229" i="6"/>
  <c r="AW265" i="8"/>
  <c r="O284" i="6" s="1"/>
  <c r="N284" i="6"/>
  <c r="AW47" i="8"/>
  <c r="O66" i="6" s="1"/>
  <c r="N66" i="6"/>
  <c r="AY75" i="8"/>
  <c r="AW33" i="8"/>
  <c r="O52" i="6" s="1"/>
  <c r="N52" i="6"/>
  <c r="AW218" i="8"/>
  <c r="O237" i="6" s="1"/>
  <c r="N237" i="6"/>
  <c r="AU111" i="8"/>
  <c r="M130" i="6" s="1"/>
  <c r="L130" i="6"/>
  <c r="AU234" i="8"/>
  <c r="M253" i="6" s="1"/>
  <c r="L253" i="6"/>
  <c r="AU36" i="8"/>
  <c r="M55" i="6" s="1"/>
  <c r="L55" i="6"/>
  <c r="AW116" i="8"/>
  <c r="O135" i="6" s="1"/>
  <c r="N135" i="6"/>
  <c r="AW180" i="8"/>
  <c r="O199" i="6" s="1"/>
  <c r="N199" i="6"/>
  <c r="AW54" i="8"/>
  <c r="O73" i="6" s="1"/>
  <c r="N73" i="6"/>
  <c r="AW27" i="8"/>
  <c r="O46" i="6" s="1"/>
  <c r="N46" i="6"/>
  <c r="AU219" i="8"/>
  <c r="M238" i="6" s="1"/>
  <c r="L238" i="6"/>
  <c r="AU78" i="8"/>
  <c r="M97" i="6" s="1"/>
  <c r="L97" i="6"/>
  <c r="AW174" i="8"/>
  <c r="O193" i="6" s="1"/>
  <c r="N193" i="6"/>
  <c r="AW222" i="8"/>
  <c r="O241" i="6" s="1"/>
  <c r="N241" i="6"/>
  <c r="AW70" i="8"/>
  <c r="O89" i="6" s="1"/>
  <c r="N89" i="6"/>
  <c r="AW120" i="8"/>
  <c r="O139" i="6" s="1"/>
  <c r="N139" i="6"/>
  <c r="AW179" i="8"/>
  <c r="O198" i="6" s="1"/>
  <c r="N198" i="6"/>
  <c r="AU88" i="8"/>
  <c r="M107" i="6" s="1"/>
  <c r="L107" i="6"/>
  <c r="AU29" i="8"/>
  <c r="M48" i="6" s="1"/>
  <c r="L48" i="6"/>
  <c r="AU22" i="8"/>
  <c r="M41" i="6" s="1"/>
  <c r="L41" i="6"/>
  <c r="AU103" i="8"/>
  <c r="M122" i="6" s="1"/>
  <c r="L122" i="6"/>
  <c r="AW167" i="8"/>
  <c r="O186" i="6" s="1"/>
  <c r="N186" i="6"/>
  <c r="AU215" i="8"/>
  <c r="M234" i="6" s="1"/>
  <c r="L234" i="6"/>
  <c r="AU252" i="8"/>
  <c r="M271" i="6" s="1"/>
  <c r="L271" i="6"/>
  <c r="AW108" i="8"/>
  <c r="O127" i="6" s="1"/>
  <c r="N127" i="6"/>
  <c r="AW282" i="8"/>
  <c r="O301" i="6" s="1"/>
  <c r="N301" i="6"/>
  <c r="AU21" i="8"/>
  <c r="M40" i="6" s="1"/>
  <c r="L40" i="6"/>
  <c r="AW149" i="8"/>
  <c r="O168" i="6" s="1"/>
  <c r="N168" i="6"/>
  <c r="AU285" i="8"/>
  <c r="M304" i="6" s="1"/>
  <c r="L304" i="6"/>
  <c r="AW186" i="8"/>
  <c r="O205" i="6" s="1"/>
  <c r="N205" i="6"/>
  <c r="AW273" i="8"/>
  <c r="O292" i="6" s="1"/>
  <c r="N292" i="6"/>
  <c r="AW255" i="8"/>
  <c r="O274" i="6" s="1"/>
  <c r="N274" i="6"/>
  <c r="AU122" i="8"/>
  <c r="M141" i="6" s="1"/>
  <c r="L141" i="6"/>
  <c r="AW185" i="8"/>
  <c r="O204" i="6" s="1"/>
  <c r="N204" i="6"/>
  <c r="AU83" i="8"/>
  <c r="M102" i="6" s="1"/>
  <c r="L102" i="6"/>
  <c r="AU206" i="8"/>
  <c r="M225" i="6" s="1"/>
  <c r="L225" i="6"/>
  <c r="AW190" i="8"/>
  <c r="O209" i="6" s="1"/>
  <c r="N209" i="6"/>
  <c r="AY199" i="8"/>
  <c r="P218" i="6"/>
  <c r="AY32" i="8"/>
  <c r="P51" i="6"/>
  <c r="AY137" i="8"/>
  <c r="P156" i="6"/>
  <c r="AY155" i="8"/>
  <c r="P174" i="6"/>
  <c r="AY124" i="8"/>
  <c r="P143" i="6"/>
  <c r="AY85" i="8"/>
  <c r="P104" i="6"/>
  <c r="AY150" i="8"/>
  <c r="P169" i="6"/>
  <c r="AY237" i="8"/>
  <c r="P256" i="6"/>
  <c r="AY29" i="8"/>
  <c r="P48" i="6"/>
  <c r="AY65" i="8"/>
  <c r="P84" i="6"/>
  <c r="AY162" i="8"/>
  <c r="P181" i="6"/>
  <c r="AY42" i="8"/>
  <c r="P61" i="6"/>
  <c r="AY34" i="8"/>
  <c r="P53" i="6"/>
  <c r="AW217" i="8"/>
  <c r="O236" i="6" s="1"/>
  <c r="N236" i="6"/>
  <c r="AY104" i="8"/>
  <c r="P123" i="6"/>
  <c r="AY216" i="8"/>
  <c r="P235" i="6"/>
  <c r="AY126" i="8"/>
  <c r="P145" i="6"/>
  <c r="AU89" i="8"/>
  <c r="M108" i="6" s="1"/>
  <c r="L108" i="6"/>
  <c r="AU106" i="8"/>
  <c r="M125" i="6" s="1"/>
  <c r="L125" i="6"/>
  <c r="AY133" i="8"/>
  <c r="P152" i="6"/>
  <c r="AU185" i="8"/>
  <c r="M204" i="6" s="1"/>
  <c r="L204" i="6"/>
  <c r="AU161" i="8"/>
  <c r="M180" i="6" s="1"/>
  <c r="L180" i="6"/>
  <c r="AW78" i="8"/>
  <c r="O97" i="6" s="1"/>
  <c r="N97" i="6"/>
  <c r="AU34" i="8"/>
  <c r="M53" i="6" s="1"/>
  <c r="L53" i="6"/>
  <c r="AY201" i="8"/>
  <c r="P220" i="6"/>
  <c r="AY226" i="8"/>
  <c r="P245" i="6"/>
  <c r="AU108" i="8"/>
  <c r="M127" i="6" s="1"/>
  <c r="L127" i="6"/>
  <c r="AW31" i="8"/>
  <c r="O50" i="6" s="1"/>
  <c r="N50" i="6"/>
  <c r="AU95" i="8"/>
  <c r="M114" i="6" s="1"/>
  <c r="L114" i="6"/>
  <c r="AU223" i="8"/>
  <c r="M242" i="6" s="1"/>
  <c r="L242" i="6"/>
  <c r="AW270" i="8"/>
  <c r="O289" i="6" s="1"/>
  <c r="N289" i="6"/>
  <c r="AW168" i="8"/>
  <c r="O187" i="6" s="1"/>
  <c r="N187" i="6"/>
  <c r="AU100" i="8"/>
  <c r="M119" i="6" s="1"/>
  <c r="L119" i="6"/>
  <c r="AU164" i="8"/>
  <c r="M183" i="6" s="1"/>
  <c r="L183" i="6"/>
  <c r="AU228" i="8"/>
  <c r="M247" i="6" s="1"/>
  <c r="L247" i="6"/>
  <c r="AW48" i="8"/>
  <c r="O67" i="6" s="1"/>
  <c r="N67" i="6"/>
  <c r="AU50" i="8"/>
  <c r="M69" i="6" s="1"/>
  <c r="L69" i="6"/>
  <c r="AW246" i="8"/>
  <c r="O265" i="6" s="1"/>
  <c r="N265" i="6"/>
  <c r="AU144" i="8"/>
  <c r="M163" i="6" s="1"/>
  <c r="L163" i="6"/>
  <c r="AW62" i="8"/>
  <c r="O81" i="6" s="1"/>
  <c r="N81" i="6"/>
  <c r="AU281" i="8"/>
  <c r="M300" i="6" s="1"/>
  <c r="L300" i="6"/>
  <c r="AU67" i="8"/>
  <c r="M86" i="6" s="1"/>
  <c r="L86" i="6"/>
  <c r="AW115" i="8"/>
  <c r="O134" i="6" s="1"/>
  <c r="N134" i="6"/>
  <c r="AW72" i="8"/>
  <c r="O91" i="6" s="1"/>
  <c r="N91" i="6"/>
  <c r="AW59" i="8"/>
  <c r="O78" i="6" s="1"/>
  <c r="N78" i="6"/>
  <c r="AU203" i="8"/>
  <c r="M222" i="6" s="1"/>
  <c r="L222" i="6"/>
  <c r="AU81" i="8"/>
  <c r="M100" i="6" s="1"/>
  <c r="L100" i="6"/>
  <c r="AU109" i="8"/>
  <c r="M128" i="6" s="1"/>
  <c r="L128" i="6"/>
  <c r="AU221" i="8"/>
  <c r="M240" i="6" s="1"/>
  <c r="L240" i="6"/>
  <c r="AW82" i="8"/>
  <c r="O101" i="6" s="1"/>
  <c r="N101" i="6"/>
  <c r="AW257" i="8"/>
  <c r="O276" i="6" s="1"/>
  <c r="N276" i="6"/>
  <c r="AW39" i="8"/>
  <c r="O58" i="6" s="1"/>
  <c r="N58" i="6"/>
  <c r="AW209" i="8"/>
  <c r="O228" i="6" s="1"/>
  <c r="N228" i="6"/>
  <c r="AW43" i="8"/>
  <c r="O62" i="6" s="1"/>
  <c r="N62" i="6"/>
  <c r="AU28" i="8"/>
  <c r="M47" i="6" s="1"/>
  <c r="L47" i="6"/>
  <c r="AU92" i="8"/>
  <c r="M111" i="6" s="1"/>
  <c r="L111" i="6"/>
  <c r="AU240" i="8"/>
  <c r="M259" i="6" s="1"/>
  <c r="L259" i="6"/>
  <c r="AU26" i="8"/>
  <c r="M45" i="6" s="1"/>
  <c r="L45" i="6"/>
  <c r="AW106" i="8"/>
  <c r="O125" i="6" s="1"/>
  <c r="N125" i="6"/>
  <c r="AW230" i="8"/>
  <c r="O249" i="6" s="1"/>
  <c r="N249" i="6"/>
  <c r="AU104" i="8"/>
  <c r="M123" i="6" s="1"/>
  <c r="L123" i="6"/>
  <c r="AW73" i="8"/>
  <c r="O92" i="6" s="1"/>
  <c r="N92" i="6"/>
  <c r="AW56" i="8"/>
  <c r="O75" i="6" s="1"/>
  <c r="N75" i="6"/>
  <c r="AW99" i="8"/>
  <c r="O118" i="6" s="1"/>
  <c r="N118" i="6"/>
  <c r="AU243" i="8"/>
  <c r="M262" i="6" s="1"/>
  <c r="L262" i="6"/>
  <c r="AY263" i="8"/>
  <c r="P282" i="6"/>
  <c r="AY144" i="8"/>
  <c r="P163" i="6"/>
  <c r="AY217" i="8"/>
  <c r="P236" i="6"/>
  <c r="AY203" i="8"/>
  <c r="P222" i="6"/>
  <c r="AY172" i="8"/>
  <c r="P191" i="6"/>
  <c r="AY165" i="8"/>
  <c r="P184" i="6"/>
  <c r="AY214" i="8"/>
  <c r="P233" i="6"/>
  <c r="AY189" i="8"/>
  <c r="P208" i="6"/>
  <c r="AY158" i="8"/>
  <c r="P177" i="6"/>
  <c r="AY31" i="8"/>
  <c r="P50" i="6"/>
  <c r="AY258" i="8"/>
  <c r="P277" i="6"/>
  <c r="AY164" i="8"/>
  <c r="P183" i="6"/>
  <c r="AY250" i="8"/>
  <c r="P269" i="6"/>
  <c r="AY50" i="8"/>
  <c r="P69" i="6"/>
  <c r="AY211" i="8"/>
  <c r="P230" i="6"/>
  <c r="AY68" i="8"/>
  <c r="P87" i="6"/>
  <c r="AY206" i="8"/>
  <c r="P225" i="6"/>
  <c r="AU68" i="8"/>
  <c r="M87" i="6" s="1"/>
  <c r="L87" i="6"/>
  <c r="AU174" i="8"/>
  <c r="M193" i="6" s="1"/>
  <c r="L193" i="6"/>
  <c r="AU32" i="8"/>
  <c r="M51" i="6" s="1"/>
  <c r="L51" i="6"/>
  <c r="AU60" i="8"/>
  <c r="M79" i="6" s="1"/>
  <c r="L79" i="6"/>
  <c r="AU61" i="8"/>
  <c r="M80" i="6" s="1"/>
  <c r="L80" i="6"/>
  <c r="AU259" i="8"/>
  <c r="M278" i="6" s="1"/>
  <c r="L278" i="6"/>
  <c r="AW86" i="8"/>
  <c r="O105" i="6" s="1"/>
  <c r="N105" i="6"/>
  <c r="AW202" i="8"/>
  <c r="O221" i="6" s="1"/>
  <c r="N221" i="6"/>
  <c r="AY55" i="8"/>
  <c r="P74" i="6"/>
  <c r="AY179" i="8"/>
  <c r="P198" i="6"/>
  <c r="AW250" i="8"/>
  <c r="O269" i="6" s="1"/>
  <c r="N269" i="6"/>
  <c r="AW268" i="8"/>
  <c r="O287" i="6" s="1"/>
  <c r="N287" i="6"/>
  <c r="AW137" i="8"/>
  <c r="O156" i="6" s="1"/>
  <c r="N156" i="6"/>
  <c r="AU129" i="8"/>
  <c r="M148" i="6" s="1"/>
  <c r="L148" i="6"/>
  <c r="AU238" i="8"/>
  <c r="M257" i="6" s="1"/>
  <c r="L257" i="6"/>
  <c r="AW102" i="8"/>
  <c r="O121" i="6" s="1"/>
  <c r="N121" i="6"/>
  <c r="AU54" i="8"/>
  <c r="M73" i="6" s="1"/>
  <c r="L73" i="6"/>
  <c r="AY288" i="8"/>
  <c r="P307" i="6"/>
  <c r="AY64" i="8"/>
  <c r="P83" i="6"/>
  <c r="AY46" i="8"/>
  <c r="P65" i="6"/>
  <c r="AY182" i="8"/>
  <c r="P201" i="6"/>
  <c r="AY73" i="8"/>
  <c r="P92" i="6"/>
  <c r="AU250" i="8"/>
  <c r="M269" i="6" s="1"/>
  <c r="L269" i="6"/>
  <c r="AU52" i="8"/>
  <c r="M71" i="6" s="1"/>
  <c r="L71" i="6"/>
  <c r="AW274" i="8"/>
  <c r="O293" i="6" s="1"/>
  <c r="N293" i="6"/>
  <c r="AU201" i="8"/>
  <c r="M220" i="6" s="1"/>
  <c r="L220" i="6"/>
  <c r="AW110" i="8"/>
  <c r="O129" i="6" s="1"/>
  <c r="N129" i="6"/>
  <c r="AU248" i="8"/>
  <c r="M267" i="6" s="1"/>
  <c r="L267" i="6"/>
  <c r="AU119" i="8"/>
  <c r="M138" i="6" s="1"/>
  <c r="L138" i="6"/>
  <c r="AU23" i="8"/>
  <c r="M42" i="6" s="1"/>
  <c r="L42" i="6"/>
  <c r="AU107" i="8"/>
  <c r="M126" i="6" s="1"/>
  <c r="L126" i="6"/>
  <c r="AU264" i="8"/>
  <c r="M283" i="6" s="1"/>
  <c r="L283" i="6"/>
  <c r="AY25" i="8"/>
  <c r="P44" i="6"/>
  <c r="AY22" i="8"/>
  <c r="P41" i="6"/>
  <c r="AY175" i="8"/>
  <c r="P194" i="6"/>
  <c r="AW26" i="8"/>
  <c r="O45" i="6" s="1"/>
  <c r="N45" i="6"/>
  <c r="AW286" i="8"/>
  <c r="O305" i="6" s="1"/>
  <c r="N305" i="6"/>
  <c r="AW166" i="8"/>
  <c r="O185" i="6" s="1"/>
  <c r="N185" i="6"/>
  <c r="AU73" i="8"/>
  <c r="M92" i="6" s="1"/>
  <c r="L92" i="6"/>
  <c r="AW158" i="8"/>
  <c r="O177" i="6" s="1"/>
  <c r="N177" i="6"/>
  <c r="AU179" i="8"/>
  <c r="M198" i="6" s="1"/>
  <c r="L198" i="6"/>
  <c r="AW184" i="8"/>
  <c r="O203" i="6" s="1"/>
  <c r="N203" i="6"/>
  <c r="AW34" i="8"/>
  <c r="O53" i="6" s="1"/>
  <c r="N53" i="6"/>
  <c r="AW22" i="8"/>
  <c r="O41" i="6" s="1"/>
  <c r="N41" i="6"/>
  <c r="AW252" i="8"/>
  <c r="O271" i="6" s="1"/>
  <c r="N271" i="6"/>
  <c r="AU213" i="8"/>
  <c r="M232" i="6" s="1"/>
  <c r="L232" i="6"/>
  <c r="AU152" i="8"/>
  <c r="M171" i="6" s="1"/>
  <c r="L171" i="6"/>
  <c r="AW211" i="8"/>
  <c r="O230" i="6" s="1"/>
  <c r="N230" i="6"/>
  <c r="AY153" i="8"/>
  <c r="P172" i="6"/>
  <c r="AY61" i="8"/>
  <c r="P80" i="6"/>
  <c r="AY194" i="8"/>
  <c r="P213" i="6"/>
  <c r="AY259" i="8"/>
  <c r="P278" i="6"/>
  <c r="AY215" i="8"/>
  <c r="P234" i="6"/>
  <c r="AU283" i="8"/>
  <c r="M302" i="6" s="1"/>
  <c r="L302" i="6"/>
  <c r="AW144" i="8"/>
  <c r="O163" i="6" s="1"/>
  <c r="N163" i="6"/>
  <c r="AU229" i="8"/>
  <c r="M248" i="6" s="1"/>
  <c r="L248" i="6"/>
  <c r="AW221" i="8"/>
  <c r="O240" i="6" s="1"/>
  <c r="N240" i="6"/>
  <c r="AU43" i="8"/>
  <c r="M62" i="6" s="1"/>
  <c r="L62" i="6"/>
  <c r="AW188" i="8"/>
  <c r="O207" i="6" s="1"/>
  <c r="N207" i="6"/>
  <c r="AU85" i="8"/>
  <c r="M104" i="6" s="1"/>
  <c r="L104" i="6"/>
  <c r="AU87" i="8"/>
  <c r="M106" i="6" s="1"/>
  <c r="L106" i="6"/>
  <c r="AY247" i="8"/>
  <c r="P266" i="6"/>
  <c r="AY149" i="8"/>
  <c r="P168" i="6"/>
  <c r="AY257" i="8"/>
  <c r="P276" i="6"/>
  <c r="AU187" i="8"/>
  <c r="M206" i="6" s="1"/>
  <c r="L206" i="6"/>
  <c r="AU171" i="8"/>
  <c r="M190" i="6" s="1"/>
  <c r="L190" i="6"/>
  <c r="AU31" i="8"/>
  <c r="M50" i="6" s="1"/>
  <c r="L50" i="6"/>
  <c r="AU175" i="8"/>
  <c r="M194" i="6" s="1"/>
  <c r="L194" i="6"/>
  <c r="AW223" i="8"/>
  <c r="O242" i="6" s="1"/>
  <c r="N242" i="6"/>
  <c r="AW294" i="8"/>
  <c r="O313" i="6" s="1"/>
  <c r="N313" i="6"/>
  <c r="AW66" i="8"/>
  <c r="O85" i="6" s="1"/>
  <c r="N85" i="6"/>
  <c r="AW232" i="8"/>
  <c r="O251" i="6" s="1"/>
  <c r="N251" i="6"/>
  <c r="AW100" i="8"/>
  <c r="O119" i="6" s="1"/>
  <c r="N119" i="6"/>
  <c r="AW164" i="8"/>
  <c r="O183" i="6" s="1"/>
  <c r="N183" i="6"/>
  <c r="AW228" i="8"/>
  <c r="O247" i="6" s="1"/>
  <c r="N247" i="6"/>
  <c r="AU266" i="8"/>
  <c r="M285" i="6" s="1"/>
  <c r="L285" i="6"/>
  <c r="AW101" i="8"/>
  <c r="O120" i="6" s="1"/>
  <c r="N120" i="6"/>
  <c r="AW171" i="8"/>
  <c r="O190" i="6" s="1"/>
  <c r="N190" i="6"/>
  <c r="AW142" i="8"/>
  <c r="O161" i="6" s="1"/>
  <c r="N161" i="6"/>
  <c r="AU115" i="8"/>
  <c r="M134" i="6" s="1"/>
  <c r="L134" i="6"/>
  <c r="AU72" i="8"/>
  <c r="M91" i="6" s="1"/>
  <c r="L91" i="6"/>
  <c r="AU257" i="8"/>
  <c r="M276" i="6" s="1"/>
  <c r="L276" i="6"/>
  <c r="AW203" i="8"/>
  <c r="O222" i="6" s="1"/>
  <c r="N222" i="6"/>
  <c r="AU190" i="8"/>
  <c r="M209" i="6" s="1"/>
  <c r="L209" i="6"/>
  <c r="AU251" i="8"/>
  <c r="M270" i="6" s="1"/>
  <c r="L270" i="6"/>
  <c r="AW151" i="8"/>
  <c r="O170" i="6" s="1"/>
  <c r="N170" i="6"/>
  <c r="AU199" i="8"/>
  <c r="M218" i="6" s="1"/>
  <c r="L218" i="6"/>
  <c r="AW242" i="8"/>
  <c r="O261" i="6" s="1"/>
  <c r="N261" i="6"/>
  <c r="AU155" i="8"/>
  <c r="M174" i="6" s="1"/>
  <c r="L174" i="6"/>
  <c r="AU202" i="8"/>
  <c r="M221" i="6" s="1"/>
  <c r="L221" i="6"/>
  <c r="AW92" i="8"/>
  <c r="O111" i="6" s="1"/>
  <c r="N111" i="6"/>
  <c r="AU291" i="8"/>
  <c r="M310" i="6" s="1"/>
  <c r="L310" i="6"/>
  <c r="AW69" i="8"/>
  <c r="O88" i="6" s="1"/>
  <c r="N88" i="6"/>
  <c r="AW133" i="8"/>
  <c r="O152" i="6" s="1"/>
  <c r="N152" i="6"/>
  <c r="AU197" i="8"/>
  <c r="M216" i="6" s="1"/>
  <c r="L216" i="6"/>
  <c r="AU284" i="8"/>
  <c r="M303" i="6" s="1"/>
  <c r="L303" i="6"/>
  <c r="AU170" i="8"/>
  <c r="M189" i="6" s="1"/>
  <c r="L189" i="6"/>
  <c r="AW154" i="8"/>
  <c r="O173" i="6" s="1"/>
  <c r="N173" i="6"/>
  <c r="AU241" i="8"/>
  <c r="M260" i="6" s="1"/>
  <c r="L260" i="6"/>
  <c r="AW191" i="8"/>
  <c r="O210" i="6" s="1"/>
  <c r="N210" i="6"/>
  <c r="AW79" i="8"/>
  <c r="O98" i="6" s="1"/>
  <c r="N98" i="6"/>
  <c r="AW67" i="8"/>
  <c r="O86" i="6" s="1"/>
  <c r="N86" i="6"/>
  <c r="AW77" i="8"/>
  <c r="O96" i="6" s="1"/>
  <c r="N96" i="6"/>
  <c r="AY279" i="8"/>
  <c r="P298" i="6"/>
  <c r="AY160" i="8"/>
  <c r="P179" i="6"/>
  <c r="AY233" i="8"/>
  <c r="P252" i="6"/>
  <c r="AY219" i="8"/>
  <c r="P238" i="6"/>
  <c r="AY188" i="8"/>
  <c r="P207" i="6"/>
  <c r="AY181" i="8"/>
  <c r="P200" i="6"/>
  <c r="AY230" i="8"/>
  <c r="P249" i="6"/>
  <c r="AY221" i="8"/>
  <c r="P240" i="6"/>
  <c r="AY222" i="8"/>
  <c r="P241" i="6"/>
  <c r="AY63" i="8"/>
  <c r="P82" i="6"/>
  <c r="AY290" i="8"/>
  <c r="P309" i="6"/>
  <c r="AY196" i="8"/>
  <c r="P215" i="6"/>
  <c r="AY52" i="8"/>
  <c r="P71" i="6"/>
  <c r="AY23" i="8"/>
  <c r="P42" i="6"/>
  <c r="AY169" i="8"/>
  <c r="P188" i="6"/>
  <c r="AY134" i="8"/>
  <c r="P153" i="6"/>
  <c r="AY101" i="8"/>
  <c r="P120" i="6"/>
  <c r="AY191" i="8"/>
  <c r="P210" i="6"/>
  <c r="AY45" i="8"/>
  <c r="P64" i="6"/>
  <c r="AW40" i="8"/>
  <c r="O59" i="6" s="1"/>
  <c r="N59" i="6"/>
  <c r="AU183" i="8"/>
  <c r="M202" i="6" s="1"/>
  <c r="L202" i="6"/>
  <c r="AW60" i="8"/>
  <c r="O79" i="6" s="1"/>
  <c r="N79" i="6"/>
  <c r="AU65" i="8"/>
  <c r="M84" i="6" s="1"/>
  <c r="L84" i="6"/>
  <c r="AU256" i="8"/>
  <c r="M275" i="6" s="1"/>
  <c r="L275" i="6"/>
  <c r="AU191" i="8"/>
  <c r="M210" i="6" s="1"/>
  <c r="L210" i="6"/>
  <c r="AY272" i="8"/>
  <c r="P291" i="6"/>
  <c r="AY293" i="8"/>
  <c r="P312" i="6"/>
  <c r="AY282" i="8"/>
  <c r="P301" i="6"/>
  <c r="AU274" i="8"/>
  <c r="M293" i="6" s="1"/>
  <c r="L293" i="6"/>
  <c r="AU217" i="8"/>
  <c r="M236" i="6" s="1"/>
  <c r="L236" i="6"/>
  <c r="AU110" i="8"/>
  <c r="M129" i="6" s="1"/>
  <c r="L129" i="6"/>
  <c r="AU120" i="8"/>
  <c r="M139" i="6" s="1"/>
  <c r="L139" i="6"/>
  <c r="AU141" i="8"/>
  <c r="M160" i="6" s="1"/>
  <c r="L160" i="6"/>
  <c r="AY71" i="8"/>
  <c r="P90" i="6"/>
  <c r="AY43" i="8"/>
  <c r="P62" i="6"/>
  <c r="AY178" i="8"/>
  <c r="P197" i="6"/>
  <c r="AY26" i="8"/>
  <c r="P45" i="6"/>
  <c r="AY96" i="8"/>
  <c r="P115" i="6"/>
  <c r="AU63" i="8"/>
  <c r="M82" i="6" s="1"/>
  <c r="L82" i="6"/>
  <c r="AU137" i="8"/>
  <c r="M156" i="6" s="1"/>
  <c r="L156" i="6"/>
  <c r="AU195" i="8"/>
  <c r="M214" i="6" s="1"/>
  <c r="L214" i="6"/>
  <c r="AU188" i="8"/>
  <c r="M207" i="6" s="1"/>
  <c r="L207" i="6"/>
  <c r="AU235" i="8"/>
  <c r="M254" i="6" s="1"/>
  <c r="L254" i="6"/>
  <c r="AU96" i="8"/>
  <c r="M115" i="6" s="1"/>
  <c r="L115" i="6"/>
  <c r="AU105" i="8"/>
  <c r="M124" i="6" s="1"/>
  <c r="L124" i="6"/>
  <c r="AY200" i="8"/>
  <c r="P219" i="6"/>
  <c r="AY59" i="8"/>
  <c r="P78" i="6"/>
  <c r="AY109" i="8"/>
  <c r="P128" i="6"/>
  <c r="AY177" i="8"/>
  <c r="P196" i="6"/>
  <c r="AY106" i="8"/>
  <c r="P125" i="6"/>
  <c r="AY148" i="8"/>
  <c r="P167" i="6"/>
  <c r="AW261" i="8"/>
  <c r="O280" i="6" s="1"/>
  <c r="N280" i="6"/>
  <c r="AW267" i="8"/>
  <c r="O286" i="6" s="1"/>
  <c r="N286" i="6"/>
  <c r="AW52" i="8"/>
  <c r="O71" i="6" s="1"/>
  <c r="N71" i="6"/>
  <c r="AW173" i="8"/>
  <c r="O192" i="6" s="1"/>
  <c r="N192" i="6"/>
  <c r="AW88" i="8"/>
  <c r="O107" i="6" s="1"/>
  <c r="N107" i="6"/>
  <c r="AU231" i="8"/>
  <c r="M250" i="6" s="1"/>
  <c r="L250" i="6"/>
  <c r="AW85" i="8"/>
  <c r="O104" i="6" s="1"/>
  <c r="N104" i="6"/>
  <c r="AW264" i="8"/>
  <c r="O283" i="6" s="1"/>
  <c r="N283" i="6"/>
  <c r="AW93" i="8"/>
  <c r="O112" i="6" s="1"/>
  <c r="N112" i="6"/>
  <c r="AY112" i="8"/>
  <c r="P131" i="6"/>
  <c r="AY166" i="8"/>
  <c r="P185" i="6"/>
  <c r="AY30" i="8"/>
  <c r="P49" i="6"/>
  <c r="AY202" i="8"/>
  <c r="P221" i="6"/>
  <c r="AW95" i="8"/>
  <c r="O114" i="6" s="1"/>
  <c r="N114" i="6"/>
  <c r="AU158" i="8"/>
  <c r="M177" i="6" s="1"/>
  <c r="L177" i="6"/>
  <c r="AW227" i="8"/>
  <c r="O246" i="6" s="1"/>
  <c r="N246" i="6"/>
  <c r="AW241" i="8"/>
  <c r="O260" i="6" s="1"/>
  <c r="N260" i="6"/>
  <c r="AW109" i="8"/>
  <c r="O128" i="6" s="1"/>
  <c r="N128" i="6"/>
  <c r="AU48" i="8"/>
  <c r="M67" i="6" s="1"/>
  <c r="L67" i="6"/>
  <c r="AW231" i="8"/>
  <c r="O250" i="6" s="1"/>
  <c r="N250" i="6"/>
  <c r="AU230" i="8"/>
  <c r="M249" i="6" s="1"/>
  <c r="L249" i="6"/>
  <c r="AY128" i="8"/>
  <c r="P147" i="6"/>
  <c r="AY198" i="8"/>
  <c r="P217" i="6"/>
  <c r="AY94" i="8"/>
  <c r="P113" i="6"/>
  <c r="AU224" i="8"/>
  <c r="M243" i="6" s="1"/>
  <c r="L243" i="6"/>
  <c r="AU79" i="8"/>
  <c r="M98" i="6" s="1"/>
  <c r="L98" i="6"/>
  <c r="AW175" i="8"/>
  <c r="O194" i="6" s="1"/>
  <c r="N194" i="6"/>
  <c r="AW207" i="8"/>
  <c r="O226" i="6" s="1"/>
  <c r="N226" i="6"/>
  <c r="AU66" i="8"/>
  <c r="M85" i="6" s="1"/>
  <c r="L85" i="6"/>
  <c r="AU194" i="8"/>
  <c r="M213" i="6" s="1"/>
  <c r="L213" i="6"/>
  <c r="AU182" i="8"/>
  <c r="M201" i="6" s="1"/>
  <c r="L201" i="6"/>
  <c r="AW287" i="8"/>
  <c r="O306" i="6" s="1"/>
  <c r="N306" i="6"/>
  <c r="AW266" i="8"/>
  <c r="O285" i="6" s="1"/>
  <c r="N285" i="6"/>
  <c r="AW160" i="8"/>
  <c r="O179" i="6" s="1"/>
  <c r="N179" i="6"/>
  <c r="AW169" i="8"/>
  <c r="O188" i="6" s="1"/>
  <c r="N188" i="6"/>
  <c r="AW57" i="8"/>
  <c r="O76" i="6" s="1"/>
  <c r="N76" i="6"/>
  <c r="AU142" i="8"/>
  <c r="M161" i="6" s="1"/>
  <c r="L161" i="6"/>
  <c r="AW206" i="8"/>
  <c r="O225" i="6" s="1"/>
  <c r="N225" i="6"/>
  <c r="AW163" i="8"/>
  <c r="O182" i="6" s="1"/>
  <c r="N182" i="6"/>
  <c r="AU168" i="8"/>
  <c r="M187" i="6" s="1"/>
  <c r="L187" i="6"/>
  <c r="AU287" i="8"/>
  <c r="M306" i="6" s="1"/>
  <c r="L306" i="6"/>
  <c r="AU242" i="8"/>
  <c r="M261" i="6" s="1"/>
  <c r="L261" i="6"/>
  <c r="AU93" i="8"/>
  <c r="M112" i="6" s="1"/>
  <c r="L112" i="6"/>
  <c r="AW157" i="8"/>
  <c r="O176" i="6" s="1"/>
  <c r="N176" i="6"/>
  <c r="AU292" i="8"/>
  <c r="M311" i="6" s="1"/>
  <c r="L311" i="6"/>
  <c r="AU214" i="8"/>
  <c r="M233" i="6" s="1"/>
  <c r="L233" i="6"/>
  <c r="AW80" i="8"/>
  <c r="O99" i="6" s="1"/>
  <c r="N99" i="6"/>
  <c r="AW251" i="8"/>
  <c r="O270" i="6" s="1"/>
  <c r="N270" i="6"/>
  <c r="AW199" i="8"/>
  <c r="O218" i="6" s="1"/>
  <c r="N218" i="6"/>
  <c r="AW263" i="8"/>
  <c r="O282" i="6" s="1"/>
  <c r="N282" i="6"/>
  <c r="AW155" i="8"/>
  <c r="O174" i="6" s="1"/>
  <c r="N174" i="6"/>
  <c r="AW291" i="8"/>
  <c r="O310" i="6" s="1"/>
  <c r="N310" i="6"/>
  <c r="AU69" i="8"/>
  <c r="M88" i="6" s="1"/>
  <c r="L88" i="6"/>
  <c r="AU133" i="8"/>
  <c r="M152" i="6" s="1"/>
  <c r="L152" i="6"/>
  <c r="AW197" i="8"/>
  <c r="O216" i="6" s="1"/>
  <c r="N216" i="6"/>
  <c r="AW284" i="8"/>
  <c r="O303" i="6" s="1"/>
  <c r="N303" i="6"/>
  <c r="AW90" i="8"/>
  <c r="O109" i="6" s="1"/>
  <c r="N109" i="6"/>
  <c r="AU218" i="8"/>
  <c r="M237" i="6" s="1"/>
  <c r="L237" i="6"/>
  <c r="AW245" i="8"/>
  <c r="O264" i="6" s="1"/>
  <c r="N264" i="6"/>
  <c r="AW213" i="8"/>
  <c r="O232" i="6" s="1"/>
  <c r="N232" i="6"/>
  <c r="AU40" i="8"/>
  <c r="M59" i="6" s="1"/>
  <c r="L59" i="6"/>
  <c r="AW114" i="8"/>
  <c r="O133" i="6" s="1"/>
  <c r="N133" i="6"/>
  <c r="AY176" i="8"/>
  <c r="P195" i="6"/>
  <c r="AY249" i="8"/>
  <c r="P268" i="6"/>
  <c r="AY235" i="8"/>
  <c r="P254" i="6"/>
  <c r="AY204" i="8"/>
  <c r="P223" i="6"/>
  <c r="AY197" i="8"/>
  <c r="P216" i="6"/>
  <c r="AY246" i="8"/>
  <c r="P265" i="6"/>
  <c r="AY180" i="8"/>
  <c r="P199" i="6"/>
  <c r="AY253" i="8"/>
  <c r="P272" i="6"/>
  <c r="AY254" i="8"/>
  <c r="P273" i="6"/>
  <c r="AY95" i="8"/>
  <c r="P114" i="6"/>
  <c r="AY195" i="8"/>
  <c r="P214" i="6"/>
  <c r="AY228" i="8"/>
  <c r="P247" i="6"/>
  <c r="AY218" i="8"/>
  <c r="P237" i="6"/>
  <c r="AY138" i="8"/>
  <c r="P157" i="6"/>
  <c r="AY266" i="8"/>
  <c r="P285" i="6"/>
  <c r="AY74" i="8"/>
  <c r="P93" i="6"/>
  <c r="AU247" i="8"/>
  <c r="M266" i="6" s="1"/>
  <c r="L266" i="6"/>
  <c r="AU220" i="8"/>
  <c r="M239" i="6" s="1"/>
  <c r="L239" i="6"/>
  <c r="AY33" i="8"/>
  <c r="P52" i="6"/>
  <c r="AY79" i="8"/>
  <c r="P98" i="6"/>
  <c r="AY147" i="8"/>
  <c r="P166" i="6"/>
  <c r="AY213" i="8"/>
  <c r="P232" i="6"/>
  <c r="AY223" i="8"/>
  <c r="P242" i="6"/>
  <c r="AY24" i="8"/>
  <c r="P43" i="6"/>
  <c r="AW278" i="8"/>
  <c r="O297" i="6" s="1"/>
  <c r="N297" i="6"/>
  <c r="AU25" i="8"/>
  <c r="M44" i="6" s="1"/>
  <c r="L44" i="6"/>
  <c r="AU288" i="8"/>
  <c r="M307" i="6" s="1"/>
  <c r="L307" i="6"/>
  <c r="AU147" i="8"/>
  <c r="M166" i="6" s="1"/>
  <c r="L166" i="6"/>
  <c r="AW141" i="8"/>
  <c r="O160" i="6" s="1"/>
  <c r="N160" i="6"/>
  <c r="AW289" i="8"/>
  <c r="O308" i="6" s="1"/>
  <c r="N308" i="6"/>
  <c r="AY28" i="8"/>
  <c r="P47" i="6"/>
  <c r="AY146" i="8"/>
  <c r="P165" i="6"/>
  <c r="AY93" i="8"/>
  <c r="P112" i="6"/>
  <c r="AW25" i="8"/>
  <c r="O44" i="6" s="1"/>
  <c r="N44" i="6"/>
  <c r="AW195" i="8"/>
  <c r="O214" i="6" s="1"/>
  <c r="N214" i="6"/>
  <c r="AW240" i="8"/>
  <c r="O259" i="6" s="1"/>
  <c r="N259" i="6"/>
  <c r="AW183" i="8"/>
  <c r="O202" i="6" s="1"/>
  <c r="N202" i="6"/>
  <c r="AU236" i="8"/>
  <c r="M255" i="6" s="1"/>
  <c r="L255" i="6"/>
  <c r="AU44" i="8"/>
  <c r="M63" i="6" s="1"/>
  <c r="L63" i="6"/>
  <c r="AU140" i="8"/>
  <c r="M159" i="6" s="1"/>
  <c r="L159" i="6"/>
  <c r="AU99" i="8"/>
  <c r="M118" i="6" s="1"/>
  <c r="L118" i="6"/>
  <c r="AY145" i="8"/>
  <c r="P164" i="6"/>
  <c r="AY154" i="8"/>
  <c r="P173" i="6"/>
  <c r="AU233" i="8"/>
  <c r="M252" i="6" s="1"/>
  <c r="L252" i="6"/>
  <c r="AW178" i="8"/>
  <c r="O197" i="6" s="1"/>
  <c r="N197" i="6"/>
  <c r="AU189" i="8"/>
  <c r="M208" i="6" s="1"/>
  <c r="L208" i="6"/>
  <c r="AW262" i="8"/>
  <c r="O281" i="6" s="1"/>
  <c r="N281" i="6"/>
  <c r="AW140" i="8"/>
  <c r="O159" i="6" s="1"/>
  <c r="N159" i="6"/>
  <c r="AY21" i="8"/>
  <c r="P40" i="6"/>
  <c r="AW36" i="8"/>
  <c r="O55" i="6" s="1"/>
  <c r="N55" i="6"/>
  <c r="AW219" i="8"/>
  <c r="O238" i="6" s="1"/>
  <c r="N238" i="6"/>
  <c r="AU293" i="8"/>
  <c r="M312" i="6" s="1"/>
  <c r="L312" i="6"/>
  <c r="AW122" i="8"/>
  <c r="O141" i="6" s="1"/>
  <c r="N141" i="6"/>
  <c r="AU173" i="8"/>
  <c r="M192" i="6" s="1"/>
  <c r="L192" i="6"/>
  <c r="AW103" i="8"/>
  <c r="O122" i="6" s="1"/>
  <c r="N122" i="6"/>
  <c r="AW259" i="8"/>
  <c r="O278" i="6" s="1"/>
  <c r="N278" i="6"/>
  <c r="AY231" i="8"/>
  <c r="P250" i="6"/>
  <c r="AY140" i="8"/>
  <c r="P159" i="6"/>
  <c r="AY129" i="8"/>
  <c r="P148" i="6"/>
  <c r="AY90" i="8"/>
  <c r="P109" i="6"/>
  <c r="AU57" i="8"/>
  <c r="M76" i="6" s="1"/>
  <c r="L76" i="6"/>
  <c r="AU270" i="8"/>
  <c r="M289" i="6" s="1"/>
  <c r="L289" i="6"/>
  <c r="AW139" i="8"/>
  <c r="O158" i="6" s="1"/>
  <c r="N158" i="6"/>
  <c r="AU258" i="8"/>
  <c r="M277" i="6" s="1"/>
  <c r="L277" i="6"/>
  <c r="AU42" i="8"/>
  <c r="M61" i="6" s="1"/>
  <c r="L61" i="6"/>
  <c r="AW146" i="8"/>
  <c r="O165" i="6" s="1"/>
  <c r="N165" i="6"/>
  <c r="AY156" i="8"/>
  <c r="P175" i="6"/>
  <c r="AY157" i="8"/>
  <c r="P176" i="6"/>
  <c r="AU146" i="8"/>
  <c r="M165" i="6" s="1"/>
  <c r="L165" i="6"/>
  <c r="AW23" i="8"/>
  <c r="O42" i="6" s="1"/>
  <c r="N42" i="6"/>
  <c r="AU33" i="8"/>
  <c r="M52" i="6" s="1"/>
  <c r="L52" i="6"/>
  <c r="AU265" i="8"/>
  <c r="M284" i="6" s="1"/>
  <c r="L284" i="6"/>
  <c r="AW159" i="8"/>
  <c r="O178" i="6" s="1"/>
  <c r="N178" i="6"/>
  <c r="AW182" i="8"/>
  <c r="O201" i="6" s="1"/>
  <c r="N201" i="6"/>
  <c r="AU172" i="8"/>
  <c r="M191" i="6" s="1"/>
  <c r="L191" i="6"/>
  <c r="AU212" i="8"/>
  <c r="M231" i="6" s="1"/>
  <c r="L231" i="6"/>
  <c r="AW253" i="8"/>
  <c r="O272" i="6" s="1"/>
  <c r="N272" i="6"/>
  <c r="AU160" i="8"/>
  <c r="M179" i="6" s="1"/>
  <c r="L179" i="6"/>
  <c r="AW237" i="8"/>
  <c r="O256" i="6" s="1"/>
  <c r="N256" i="6"/>
  <c r="AW75" i="8"/>
  <c r="O94" i="6" s="1"/>
  <c r="N94" i="6"/>
  <c r="AW187" i="8"/>
  <c r="O206" i="6" s="1"/>
  <c r="N206" i="6"/>
  <c r="AW46" i="8"/>
  <c r="O65" i="6" s="1"/>
  <c r="N65" i="6"/>
  <c r="AU260" i="8"/>
  <c r="M279" i="6" s="1"/>
  <c r="L279" i="6"/>
  <c r="AU277" i="8"/>
  <c r="M296" i="6" s="1"/>
  <c r="L296" i="6"/>
  <c r="AU51" i="8"/>
  <c r="M70" i="6" s="1"/>
  <c r="L70" i="6"/>
  <c r="AU163" i="8"/>
  <c r="M182" i="6" s="1"/>
  <c r="L182" i="6"/>
  <c r="AU216" i="8"/>
  <c r="M235" i="6" s="1"/>
  <c r="L235" i="6"/>
  <c r="AW243" i="8"/>
  <c r="O262" i="6" s="1"/>
  <c r="N262" i="6"/>
  <c r="AU157" i="8"/>
  <c r="M176" i="6" s="1"/>
  <c r="L176" i="6"/>
  <c r="AW292" i="8"/>
  <c r="O311" i="6" s="1"/>
  <c r="N311" i="6"/>
  <c r="AW214" i="8"/>
  <c r="O233" i="6" s="1"/>
  <c r="N233" i="6"/>
  <c r="AU80" i="8"/>
  <c r="M99" i="6" s="1"/>
  <c r="L99" i="6"/>
  <c r="AW87" i="8"/>
  <c r="O106" i="6" s="1"/>
  <c r="N106" i="6"/>
  <c r="AU76" i="8"/>
  <c r="M95" i="6" s="1"/>
  <c r="L95" i="6"/>
  <c r="AW172" i="8"/>
  <c r="O191" i="6" s="1"/>
  <c r="N191" i="6"/>
  <c r="AW129" i="8"/>
  <c r="O148" i="6" s="1"/>
  <c r="N148" i="6"/>
  <c r="AU90" i="8"/>
  <c r="M109" i="6" s="1"/>
  <c r="L109" i="6"/>
  <c r="AU62" i="8"/>
  <c r="M81" i="6" s="1"/>
  <c r="L81" i="6"/>
  <c r="AW125" i="8"/>
  <c r="O144" i="6" s="1"/>
  <c r="N144" i="6"/>
  <c r="AY80" i="8"/>
  <c r="P99" i="6"/>
  <c r="AY192" i="8"/>
  <c r="P211" i="6"/>
  <c r="AY265" i="8"/>
  <c r="P284" i="6"/>
  <c r="AY251" i="8"/>
  <c r="P270" i="6"/>
  <c r="AY220" i="8"/>
  <c r="P239" i="6"/>
  <c r="AY229" i="8"/>
  <c r="P248" i="6"/>
  <c r="AY262" i="8"/>
  <c r="P281" i="6"/>
  <c r="AY276" i="8"/>
  <c r="P295" i="6"/>
  <c r="AY285" i="8"/>
  <c r="P304" i="6"/>
  <c r="AY286" i="8"/>
  <c r="P305" i="6"/>
  <c r="AY127" i="8"/>
  <c r="P146" i="6"/>
  <c r="AY291" i="8"/>
  <c r="P310" i="6"/>
  <c r="AY260" i="8"/>
  <c r="P279" i="6"/>
  <c r="AY39" i="8"/>
  <c r="P58" i="6"/>
  <c r="AY135" i="8"/>
  <c r="P154" i="6"/>
  <c r="AW145" i="8"/>
  <c r="O164" i="6" s="1"/>
  <c r="N164" i="6"/>
  <c r="AY121" i="8"/>
  <c r="P140" i="6"/>
  <c r="AU246" i="8"/>
  <c r="M265" i="6" s="1"/>
  <c r="L265" i="6"/>
  <c r="AY107" i="8"/>
  <c r="P126" i="6"/>
  <c r="AY117" i="8"/>
  <c r="P136" i="6"/>
  <c r="AU154" i="8"/>
  <c r="M173" i="6" s="1"/>
  <c r="L173" i="6"/>
  <c r="AU268" i="8"/>
  <c r="M287" i="6" s="1"/>
  <c r="L287" i="6"/>
  <c r="AU237" i="8"/>
  <c r="M256" i="6" s="1"/>
  <c r="L256" i="6"/>
  <c r="AU245" i="8"/>
  <c r="M264" i="6" s="1"/>
  <c r="L264" i="6"/>
  <c r="AU134" i="8"/>
  <c r="M153" i="6" s="1"/>
  <c r="L153" i="6"/>
  <c r="AY27" i="8"/>
  <c r="P46" i="6"/>
  <c r="AY113" i="8"/>
  <c r="P132" i="6"/>
  <c r="AY255" i="8"/>
  <c r="P274" i="6"/>
  <c r="AW68" i="8"/>
  <c r="O87" i="6" s="1"/>
  <c r="N87" i="6"/>
  <c r="AU226" i="8"/>
  <c r="M245" i="6" s="1"/>
  <c r="L245" i="6"/>
  <c r="AU244" i="8"/>
  <c r="M263" i="6" s="1"/>
  <c r="L263" i="6"/>
  <c r="AW189" i="8"/>
  <c r="O208" i="6" s="1"/>
  <c r="N208" i="6"/>
  <c r="AW65" i="8"/>
  <c r="O84" i="6" s="1"/>
  <c r="N84" i="6"/>
  <c r="AU289" i="8"/>
  <c r="M308" i="6" s="1"/>
  <c r="L308" i="6"/>
  <c r="AY44" i="8"/>
  <c r="P63" i="6"/>
  <c r="AY47" i="8"/>
  <c r="P66" i="6"/>
  <c r="AW196" i="8"/>
  <c r="O215" i="6" s="1"/>
  <c r="N215" i="6"/>
  <c r="AU64" i="8"/>
  <c r="M83" i="6" s="1"/>
  <c r="L83" i="6"/>
  <c r="AW198" i="8"/>
  <c r="O217" i="6" s="1"/>
  <c r="N217" i="6"/>
  <c r="AW176" i="8"/>
  <c r="O195" i="6" s="1"/>
  <c r="N195" i="6"/>
  <c r="AW44" i="8"/>
  <c r="O63" i="6" s="1"/>
  <c r="N63" i="6"/>
  <c r="AU113" i="8"/>
  <c r="M132" i="6" s="1"/>
  <c r="L132" i="6"/>
  <c r="AU101" i="8"/>
  <c r="M120" i="6" s="1"/>
  <c r="L120" i="6"/>
  <c r="AY103" i="8"/>
  <c r="P122" i="6"/>
  <c r="AY60" i="8"/>
  <c r="P79" i="6"/>
  <c r="AY110" i="8"/>
  <c r="P129" i="6"/>
  <c r="AY170" i="8"/>
  <c r="P189" i="6"/>
  <c r="AY234" i="8"/>
  <c r="P253" i="6"/>
  <c r="AY84" i="8"/>
  <c r="P103" i="6"/>
  <c r="AW215" i="8"/>
  <c r="O234" i="6" s="1"/>
  <c r="N234" i="6"/>
  <c r="AU139" i="8"/>
  <c r="M158" i="6" s="1"/>
  <c r="L158" i="6"/>
  <c r="AW74" i="8"/>
  <c r="O93" i="6" s="1"/>
  <c r="N93" i="6"/>
  <c r="AU149" i="8"/>
  <c r="M168" i="6" s="1"/>
  <c r="L168" i="6"/>
  <c r="AW42" i="8"/>
  <c r="O61" i="6" s="1"/>
  <c r="N61" i="6"/>
  <c r="AY171" i="8"/>
  <c r="P190" i="6"/>
  <c r="AY269" i="8"/>
  <c r="P288" i="6"/>
  <c r="AY287" i="8"/>
  <c r="P306" i="6"/>
  <c r="AW293" i="8"/>
  <c r="O312" i="6" s="1"/>
  <c r="N312" i="6"/>
  <c r="AU261" i="8"/>
  <c r="M280" i="6" s="1"/>
  <c r="L280" i="6"/>
  <c r="AW216" i="8"/>
  <c r="O235" i="6" s="1"/>
  <c r="N235" i="6"/>
  <c r="AY187" i="8"/>
  <c r="P206" i="6"/>
  <c r="AY132" i="8"/>
  <c r="P151" i="6"/>
  <c r="AY36" i="8"/>
  <c r="P55" i="6"/>
  <c r="AY225" i="8"/>
  <c r="P244" i="6"/>
  <c r="AY122" i="8"/>
  <c r="P141" i="6"/>
  <c r="AU207" i="8"/>
  <c r="M226" i="6" s="1"/>
  <c r="L226" i="6"/>
  <c r="AU159" i="8"/>
  <c r="M178" i="6" s="1"/>
  <c r="L178" i="6"/>
  <c r="AW210" i="8"/>
  <c r="O229" i="6" s="1"/>
  <c r="N229" i="6"/>
  <c r="AU225" i="8"/>
  <c r="M244" i="6" s="1"/>
  <c r="L244" i="6"/>
  <c r="AU84" i="8"/>
  <c r="M103" i="6" s="1"/>
  <c r="L103" i="6"/>
  <c r="AU148" i="8"/>
  <c r="M167" i="6" s="1"/>
  <c r="L167" i="6"/>
  <c r="AW212" i="8"/>
  <c r="O231" i="6" s="1"/>
  <c r="N231" i="6"/>
  <c r="AU253" i="8"/>
  <c r="M272" i="6" s="1"/>
  <c r="L272" i="6"/>
  <c r="AW288" i="8"/>
  <c r="O307" i="6" s="1"/>
  <c r="N307" i="6"/>
  <c r="AW153" i="8"/>
  <c r="O172" i="6" s="1"/>
  <c r="N172" i="6"/>
  <c r="AW49" i="8"/>
  <c r="O68" i="6" s="1"/>
  <c r="N68" i="6"/>
  <c r="AU30" i="8"/>
  <c r="M49" i="6" s="1"/>
  <c r="L49" i="6"/>
  <c r="AU46" i="8"/>
  <c r="M65" i="6" s="1"/>
  <c r="L65" i="6"/>
  <c r="AW260" i="8"/>
  <c r="O279" i="6" s="1"/>
  <c r="N279" i="6"/>
  <c r="AU91" i="8"/>
  <c r="M110" i="6" s="1"/>
  <c r="L110" i="6"/>
  <c r="AW51" i="8"/>
  <c r="O70" i="6" s="1"/>
  <c r="N70" i="6"/>
  <c r="AU211" i="8"/>
  <c r="M230" i="6" s="1"/>
  <c r="L230" i="6"/>
  <c r="AU56" i="8"/>
  <c r="M75" i="6" s="1"/>
  <c r="L75" i="6"/>
  <c r="AW152" i="8"/>
  <c r="O171" i="6" s="1"/>
  <c r="N171" i="6"/>
  <c r="AU77" i="8"/>
  <c r="M96" i="6" s="1"/>
  <c r="L96" i="6"/>
  <c r="AW205" i="8"/>
  <c r="O224" i="6" s="1"/>
  <c r="N224" i="6"/>
  <c r="AW162" i="8"/>
  <c r="O181" i="6" s="1"/>
  <c r="N181" i="6"/>
  <c r="AW192" i="8"/>
  <c r="O211" i="6" s="1"/>
  <c r="N211" i="6"/>
  <c r="AU286" i="8"/>
  <c r="M305" i="6" s="1"/>
  <c r="L305" i="6"/>
  <c r="AW81" i="8"/>
  <c r="O100" i="6" s="1"/>
  <c r="N100" i="6"/>
  <c r="AU145" i="8"/>
  <c r="M164" i="6" s="1"/>
  <c r="L164" i="6"/>
  <c r="AW208" i="8"/>
  <c r="O227" i="6" s="1"/>
  <c r="N227" i="6"/>
  <c r="AU262" i="8"/>
  <c r="M281" i="6" s="1"/>
  <c r="L281" i="6"/>
  <c r="AW76" i="8"/>
  <c r="O95" i="6" s="1"/>
  <c r="N95" i="6"/>
  <c r="AW143" i="8"/>
  <c r="O162" i="6" s="1"/>
  <c r="N162" i="6"/>
  <c r="AU58" i="8"/>
  <c r="M77" i="6" s="1"/>
  <c r="L77" i="6"/>
  <c r="AU39" i="8"/>
  <c r="M58" i="6" s="1"/>
  <c r="L58" i="6"/>
  <c r="AU131" i="8"/>
  <c r="M150" i="6" s="1"/>
  <c r="L150" i="6"/>
  <c r="AY72" i="8"/>
  <c r="P91" i="6"/>
  <c r="AY224" i="8"/>
  <c r="P243" i="6"/>
  <c r="AY281" i="8"/>
  <c r="P300" i="6"/>
  <c r="AY267" i="8"/>
  <c r="P286" i="6"/>
  <c r="AY236" i="8"/>
  <c r="P255" i="6"/>
  <c r="AY245" i="8"/>
  <c r="P264" i="6"/>
  <c r="AY278" i="8"/>
  <c r="P297" i="6"/>
  <c r="AY227" i="8"/>
  <c r="P246" i="6"/>
  <c r="AY163" i="8"/>
  <c r="P182" i="6"/>
  <c r="AY159" i="8"/>
  <c r="P178" i="6"/>
  <c r="AY292" i="8"/>
  <c r="P311" i="6"/>
  <c r="AY78" i="8"/>
  <c r="P97" i="6"/>
  <c r="AU263" i="8"/>
  <c r="M282" i="6" s="1"/>
  <c r="L282" i="6"/>
  <c r="AY38" i="8"/>
  <c r="P57" i="6"/>
  <c r="AU150" i="8"/>
  <c r="M169" i="6" s="1"/>
  <c r="L169" i="6"/>
  <c r="AY131" i="8"/>
  <c r="P150" i="6"/>
  <c r="AY58" i="8"/>
  <c r="P77" i="6"/>
  <c r="AY40" i="8"/>
  <c r="P59" i="6"/>
  <c r="AY83" i="8"/>
  <c r="P102" i="6"/>
  <c r="L188" i="4"/>
  <c r="AN19" i="8" a="1"/>
  <c r="AN19" i="8" s="1"/>
  <c r="AN16" i="8" a="1"/>
  <c r="AN16" i="8" s="1"/>
  <c r="AN8" i="8" a="1"/>
  <c r="AN8" i="8" s="1"/>
  <c r="AN10" i="8" a="1"/>
  <c r="AN10" i="8" s="1"/>
  <c r="AN17" i="8" a="1"/>
  <c r="AN17" i="8" s="1"/>
  <c r="AN7" i="8" a="1"/>
  <c r="AN7" i="8" s="1"/>
  <c r="AN11" i="8" a="1"/>
  <c r="AN11" i="8" s="1"/>
  <c r="X112" i="4"/>
  <c r="W112" i="5"/>
  <c r="X137" i="4"/>
  <c r="W137" i="5"/>
  <c r="X49" i="4"/>
  <c r="W49" i="5"/>
  <c r="X64" i="4"/>
  <c r="W64" i="5"/>
  <c r="X69" i="4"/>
  <c r="W69" i="5"/>
  <c r="X167" i="4"/>
  <c r="W167" i="5"/>
  <c r="X74" i="4"/>
  <c r="W74" i="5"/>
  <c r="X111" i="4"/>
  <c r="W111" i="5"/>
  <c r="X165" i="4"/>
  <c r="W165" i="5"/>
  <c r="X226" i="4"/>
  <c r="W226" i="5"/>
  <c r="X225" i="4"/>
  <c r="W225" i="5"/>
  <c r="X273" i="4"/>
  <c r="W273" i="5"/>
  <c r="X313" i="4"/>
  <c r="W313" i="5"/>
  <c r="X250" i="4"/>
  <c r="W250" i="5"/>
  <c r="X72" i="4"/>
  <c r="W72" i="5"/>
  <c r="X103" i="4"/>
  <c r="W103" i="5"/>
  <c r="X284" i="4"/>
  <c r="W284" i="5"/>
  <c r="X304" i="4"/>
  <c r="W304" i="5"/>
  <c r="X162" i="4"/>
  <c r="W162" i="5"/>
  <c r="X282" i="4"/>
  <c r="W282" i="5"/>
  <c r="X186" i="4"/>
  <c r="W186" i="5"/>
  <c r="X164" i="4"/>
  <c r="W164" i="5"/>
  <c r="X184" i="4"/>
  <c r="W184" i="5"/>
  <c r="X150" i="4"/>
  <c r="W150" i="5"/>
  <c r="X52" i="4"/>
  <c r="W52" i="5"/>
  <c r="X220" i="4"/>
  <c r="W220" i="5"/>
  <c r="X187" i="4"/>
  <c r="W187" i="5"/>
  <c r="X185" i="4"/>
  <c r="W185" i="5"/>
  <c r="X42" i="4"/>
  <c r="W42" i="5"/>
  <c r="X53" i="4"/>
  <c r="W53" i="5"/>
  <c r="L57" i="4"/>
  <c r="X83" i="4"/>
  <c r="W83" i="5"/>
  <c r="X183" i="4"/>
  <c r="W183" i="5"/>
  <c r="X85" i="4"/>
  <c r="W85" i="5"/>
  <c r="X218" i="4"/>
  <c r="W218" i="5"/>
  <c r="X305" i="4"/>
  <c r="W305" i="5"/>
  <c r="X204" i="4"/>
  <c r="W204" i="5"/>
  <c r="X46" i="4"/>
  <c r="W46" i="5"/>
  <c r="X188" i="4"/>
  <c r="W188" i="5"/>
  <c r="X179" i="4"/>
  <c r="W179" i="5"/>
  <c r="X265" i="4"/>
  <c r="W265" i="5"/>
  <c r="X248" i="4"/>
  <c r="W248" i="5"/>
  <c r="X219" i="4"/>
  <c r="W219" i="5"/>
  <c r="X169" i="4"/>
  <c r="W169" i="5"/>
  <c r="X93" i="4"/>
  <c r="W93" i="5"/>
  <c r="X291" i="4"/>
  <c r="W291" i="5"/>
  <c r="X82" i="4"/>
  <c r="W82" i="5"/>
  <c r="X132" i="4"/>
  <c r="W132" i="5"/>
  <c r="L58" i="4"/>
  <c r="X119" i="4"/>
  <c r="W119" i="5"/>
  <c r="X257" i="4"/>
  <c r="W257" i="5"/>
  <c r="X139" i="4"/>
  <c r="W139" i="5"/>
  <c r="X159" i="4"/>
  <c r="W159" i="5"/>
  <c r="X140" i="4"/>
  <c r="W140" i="5"/>
  <c r="X123" i="4"/>
  <c r="W123" i="5"/>
  <c r="X134" i="4"/>
  <c r="W134" i="5"/>
  <c r="X39" i="4"/>
  <c r="W39" i="5"/>
  <c r="X213" i="4"/>
  <c r="W213" i="5"/>
  <c r="X256" i="4"/>
  <c r="W256" i="5"/>
  <c r="X88" i="4"/>
  <c r="W88" i="5"/>
  <c r="X63" i="4"/>
  <c r="W63" i="5"/>
  <c r="X67" i="4"/>
  <c r="W67" i="5"/>
  <c r="X51" i="4"/>
  <c r="W51" i="5"/>
  <c r="X71" i="4"/>
  <c r="W71" i="5"/>
  <c r="X58" i="4"/>
  <c r="W58" i="5"/>
  <c r="X237" i="4"/>
  <c r="W237" i="5"/>
  <c r="X270" i="4"/>
  <c r="W270" i="5"/>
  <c r="X210" i="4"/>
  <c r="W210" i="5"/>
  <c r="X278" i="4"/>
  <c r="W278" i="5"/>
  <c r="X76" i="4"/>
  <c r="W76" i="5"/>
  <c r="X47" i="4"/>
  <c r="W47" i="5"/>
  <c r="X57" i="4"/>
  <c r="W57" i="5"/>
  <c r="X230" i="4"/>
  <c r="W230" i="5"/>
  <c r="X199" i="4"/>
  <c r="W199" i="5"/>
  <c r="X287" i="4"/>
  <c r="W287" i="5"/>
  <c r="X269" i="4"/>
  <c r="W269" i="5"/>
  <c r="X196" i="4"/>
  <c r="W196" i="5"/>
  <c r="X247" i="4"/>
  <c r="W247" i="5"/>
  <c r="X147" i="4"/>
  <c r="W147" i="5"/>
  <c r="X224" i="4"/>
  <c r="W224" i="5"/>
  <c r="X154" i="4"/>
  <c r="W154" i="5"/>
  <c r="X266" i="4"/>
  <c r="W266" i="5"/>
  <c r="X128" i="4"/>
  <c r="W128" i="5"/>
  <c r="X92" i="4"/>
  <c r="W92" i="5"/>
  <c r="X197" i="4"/>
  <c r="W197" i="5"/>
  <c r="X294" i="4"/>
  <c r="W294" i="5"/>
  <c r="X41" i="4"/>
  <c r="W41" i="5"/>
  <c r="X118" i="4"/>
  <c r="W118" i="5"/>
  <c r="X178" i="4"/>
  <c r="W178" i="5"/>
  <c r="X79" i="4"/>
  <c r="W79" i="5"/>
  <c r="X253" i="4"/>
  <c r="W253" i="5"/>
  <c r="X126" i="4"/>
  <c r="W126" i="5"/>
  <c r="X295" i="4"/>
  <c r="W295" i="5"/>
  <c r="X223" i="4"/>
  <c r="W223" i="5"/>
  <c r="X127" i="4"/>
  <c r="W127" i="5"/>
  <c r="X89" i="4"/>
  <c r="W89" i="5"/>
  <c r="X149" i="4"/>
  <c r="W149" i="5"/>
  <c r="X110" i="4"/>
  <c r="W110" i="5"/>
  <c r="X182" i="4"/>
  <c r="W182" i="5"/>
  <c r="X309" i="4"/>
  <c r="W309" i="5"/>
  <c r="X100" i="4"/>
  <c r="W100" i="5"/>
  <c r="X109" i="4"/>
  <c r="W109" i="5"/>
  <c r="X274" i="4"/>
  <c r="W274" i="5"/>
  <c r="X264" i="4"/>
  <c r="W264" i="5"/>
  <c r="X73" i="4"/>
  <c r="W73" i="5"/>
  <c r="X249" i="4"/>
  <c r="W249" i="5"/>
  <c r="X212" i="4"/>
  <c r="W212" i="5"/>
  <c r="X277" i="4"/>
  <c r="W277" i="5"/>
  <c r="X116" i="4"/>
  <c r="W116" i="5"/>
  <c r="X145" i="4"/>
  <c r="W145" i="5"/>
  <c r="X195" i="4"/>
  <c r="W195" i="5"/>
  <c r="X232" i="4"/>
  <c r="W232" i="5"/>
  <c r="X108" i="4"/>
  <c r="W108" i="5"/>
  <c r="X307" i="4"/>
  <c r="W307" i="5"/>
  <c r="X303" i="4"/>
  <c r="W303" i="5"/>
  <c r="X141" i="4"/>
  <c r="W141" i="5"/>
  <c r="X238" i="4"/>
  <c r="W238" i="5"/>
  <c r="X135" i="4"/>
  <c r="W135" i="5"/>
  <c r="X206" i="4"/>
  <c r="W206" i="5"/>
  <c r="X78" i="4"/>
  <c r="W78" i="5"/>
  <c r="X208" i="4"/>
  <c r="W208" i="5"/>
  <c r="X283" i="4"/>
  <c r="W283" i="5"/>
  <c r="X61" i="4"/>
  <c r="W61" i="5"/>
  <c r="X101" i="4"/>
  <c r="W101" i="5"/>
  <c r="X221" i="4"/>
  <c r="W221" i="5"/>
  <c r="X176" i="4"/>
  <c r="W176" i="5"/>
  <c r="X115" i="4"/>
  <c r="W115" i="5"/>
  <c r="X242" i="4"/>
  <c r="W242" i="5"/>
  <c r="X121" i="4"/>
  <c r="W121" i="5"/>
  <c r="X228" i="4"/>
  <c r="W228" i="5"/>
  <c r="X107" i="4"/>
  <c r="W107" i="5"/>
  <c r="X290" i="4"/>
  <c r="W290" i="5"/>
  <c r="X201" i="4"/>
  <c r="W201" i="5"/>
  <c r="X97" i="4"/>
  <c r="W97" i="5"/>
  <c r="X148" i="4"/>
  <c r="W148" i="5"/>
  <c r="X239" i="4"/>
  <c r="W239" i="5"/>
  <c r="X59" i="4"/>
  <c r="W59" i="5"/>
  <c r="X133" i="4"/>
  <c r="W133" i="5"/>
  <c r="X91" i="4"/>
  <c r="W91" i="5"/>
  <c r="X125" i="4"/>
  <c r="W125" i="5"/>
  <c r="X281" i="4"/>
  <c r="W281" i="5"/>
  <c r="X120" i="4"/>
  <c r="W120" i="5"/>
  <c r="X146" i="4"/>
  <c r="W146" i="5"/>
  <c r="X104" i="4"/>
  <c r="W104" i="5"/>
  <c r="X215" i="4"/>
  <c r="W215" i="5"/>
  <c r="X312" i="4"/>
  <c r="W312" i="5"/>
  <c r="X260" i="4"/>
  <c r="W260" i="5"/>
  <c r="X142" i="4"/>
  <c r="W142" i="5"/>
  <c r="X87" i="4"/>
  <c r="W87" i="5"/>
  <c r="X56" i="4"/>
  <c r="W56" i="5"/>
  <c r="X193" i="4"/>
  <c r="W193" i="5"/>
  <c r="L241" i="4"/>
  <c r="X292" i="4"/>
  <c r="W292" i="5"/>
  <c r="X95" i="4"/>
  <c r="W95" i="5"/>
  <c r="X43" i="4"/>
  <c r="W43" i="5"/>
  <c r="L142" i="4"/>
  <c r="X299" i="4"/>
  <c r="W299" i="5"/>
  <c r="X130" i="4"/>
  <c r="W130" i="5"/>
  <c r="X161" i="4"/>
  <c r="W161" i="5"/>
  <c r="X191" i="4"/>
  <c r="W191" i="5"/>
  <c r="X113" i="4"/>
  <c r="W113" i="5"/>
  <c r="X276" i="4"/>
  <c r="W276" i="5"/>
  <c r="X177" i="4"/>
  <c r="W177" i="5"/>
  <c r="X156" i="4"/>
  <c r="W156" i="5"/>
  <c r="X297" i="4"/>
  <c r="W297" i="5"/>
  <c r="X189" i="4"/>
  <c r="W189" i="5"/>
  <c r="X45" i="4"/>
  <c r="W45" i="5"/>
  <c r="X258" i="4"/>
  <c r="W258" i="5"/>
  <c r="X170" i="4"/>
  <c r="W170" i="5"/>
  <c r="X174" i="4"/>
  <c r="W174" i="5"/>
  <c r="X117" i="4"/>
  <c r="W117" i="5"/>
  <c r="X158" i="4"/>
  <c r="W158" i="5"/>
  <c r="X190" i="4"/>
  <c r="W190" i="5"/>
  <c r="X254" i="4"/>
  <c r="W254" i="5"/>
  <c r="X70" i="4"/>
  <c r="W70" i="5"/>
  <c r="X280" i="4"/>
  <c r="W280" i="5"/>
  <c r="X261" i="4"/>
  <c r="W261" i="5"/>
  <c r="X217" i="4"/>
  <c r="W217" i="5"/>
  <c r="X122" i="4"/>
  <c r="W122" i="5"/>
  <c r="X114" i="4"/>
  <c r="W114" i="5"/>
  <c r="X66" i="4"/>
  <c r="W66" i="5"/>
  <c r="X293" i="4"/>
  <c r="W293" i="5"/>
  <c r="X229" i="4"/>
  <c r="W229" i="5"/>
  <c r="X245" i="4"/>
  <c r="W245" i="5"/>
  <c r="X222" i="4"/>
  <c r="W222" i="5"/>
  <c r="X251" i="4"/>
  <c r="W251" i="5"/>
  <c r="X262" i="4"/>
  <c r="W262" i="5"/>
  <c r="X233" i="4"/>
  <c r="W233" i="5"/>
  <c r="X306" i="4"/>
  <c r="W306" i="5"/>
  <c r="X173" i="4"/>
  <c r="W173" i="5"/>
  <c r="X138" i="4"/>
  <c r="W138" i="5"/>
  <c r="X198" i="4"/>
  <c r="W198" i="5"/>
  <c r="L35" i="4"/>
  <c r="X205" i="4"/>
  <c r="W205" i="5"/>
  <c r="X207" i="4"/>
  <c r="W207" i="5"/>
  <c r="X44" i="4"/>
  <c r="W44" i="5"/>
  <c r="X235" i="4"/>
  <c r="W235" i="5"/>
  <c r="X246" i="4"/>
  <c r="W246" i="5"/>
  <c r="X268" i="4"/>
  <c r="W268" i="5"/>
  <c r="X84" i="4"/>
  <c r="W84" i="5"/>
  <c r="X267" i="4"/>
  <c r="W267" i="5"/>
  <c r="X192" i="4"/>
  <c r="W192" i="5"/>
  <c r="X144" i="4"/>
  <c r="W144" i="5"/>
  <c r="X236" i="4"/>
  <c r="W236" i="5"/>
  <c r="X106" i="4"/>
  <c r="W106" i="5"/>
  <c r="X40" i="4"/>
  <c r="W40" i="5"/>
  <c r="X200" i="4"/>
  <c r="W200" i="5"/>
  <c r="X301" i="4"/>
  <c r="W301" i="5"/>
  <c r="X240" i="4"/>
  <c r="W240" i="5"/>
  <c r="X296" i="4"/>
  <c r="W296" i="5"/>
  <c r="X209" i="4"/>
  <c r="W209" i="5"/>
  <c r="X105" i="4"/>
  <c r="W105" i="5"/>
  <c r="X180" i="4"/>
  <c r="W180" i="5"/>
  <c r="X124" i="4"/>
  <c r="W124" i="5"/>
  <c r="X252" i="4"/>
  <c r="W252" i="5"/>
  <c r="X241" i="4"/>
  <c r="W241" i="5"/>
  <c r="X300" i="4"/>
  <c r="W300" i="5"/>
  <c r="X48" i="4"/>
  <c r="W48" i="5"/>
  <c r="X211" i="4"/>
  <c r="W211" i="5"/>
  <c r="X194" i="4"/>
  <c r="W194" i="5"/>
  <c r="X216" i="4"/>
  <c r="W216" i="5"/>
  <c r="X50" i="4"/>
  <c r="W50" i="5"/>
  <c r="X168" i="4"/>
  <c r="W168" i="5"/>
  <c r="X255" i="4"/>
  <c r="W255" i="5"/>
  <c r="X65" i="4"/>
  <c r="W65" i="5"/>
  <c r="X227" i="4"/>
  <c r="W227" i="5"/>
  <c r="X272" i="4"/>
  <c r="W272" i="5"/>
  <c r="X171" i="4"/>
  <c r="W171" i="5"/>
  <c r="X96" i="4"/>
  <c r="W96" i="5"/>
  <c r="X94" i="4"/>
  <c r="W94" i="5"/>
  <c r="X166" i="4"/>
  <c r="W166" i="5"/>
  <c r="X214" i="4"/>
  <c r="W214" i="5"/>
  <c r="X271" i="4"/>
  <c r="W271" i="5"/>
  <c r="X310" i="4"/>
  <c r="W310" i="5"/>
  <c r="X289" i="4"/>
  <c r="W289" i="5"/>
  <c r="X131" i="4"/>
  <c r="W131" i="5"/>
  <c r="X55" i="4"/>
  <c r="W55" i="5"/>
  <c r="X163" i="4"/>
  <c r="W163" i="5"/>
  <c r="X160" i="4"/>
  <c r="W160" i="5"/>
  <c r="X308" i="4"/>
  <c r="W308" i="5"/>
  <c r="X98" i="4"/>
  <c r="W98" i="5"/>
  <c r="X285" i="4"/>
  <c r="W285" i="5"/>
  <c r="X54" i="4"/>
  <c r="W54" i="5"/>
  <c r="X243" i="4"/>
  <c r="W243" i="5"/>
  <c r="X286" i="4"/>
  <c r="W286" i="5"/>
  <c r="X311" i="4"/>
  <c r="W311" i="5"/>
  <c r="X279" i="4"/>
  <c r="W279" i="5"/>
  <c r="X62" i="4"/>
  <c r="W62" i="5"/>
  <c r="X136" i="4"/>
  <c r="W136" i="5"/>
  <c r="X77" i="4"/>
  <c r="W77" i="5"/>
  <c r="X153" i="4"/>
  <c r="W153" i="5"/>
  <c r="X102" i="4"/>
  <c r="W102" i="5"/>
  <c r="X288" i="4"/>
  <c r="W288" i="5"/>
  <c r="X129" i="4"/>
  <c r="W129" i="5"/>
  <c r="X172" i="4"/>
  <c r="W172" i="5"/>
  <c r="X68" i="4"/>
  <c r="W68" i="5"/>
  <c r="X202" i="4"/>
  <c r="W202" i="5"/>
  <c r="X259" i="4"/>
  <c r="W259" i="5"/>
  <c r="X60" i="4"/>
  <c r="W60" i="5"/>
  <c r="X203" i="4"/>
  <c r="W203" i="5"/>
  <c r="X152" i="4"/>
  <c r="W152" i="5"/>
  <c r="X157" i="4"/>
  <c r="W157" i="5"/>
  <c r="X231" i="4"/>
  <c r="W231" i="5"/>
  <c r="X302" i="4"/>
  <c r="W302" i="5"/>
  <c r="X244" i="4"/>
  <c r="W244" i="5"/>
  <c r="X81" i="4"/>
  <c r="W81" i="5"/>
  <c r="X86" i="4"/>
  <c r="W86" i="5"/>
  <c r="X75" i="4"/>
  <c r="W75" i="5"/>
  <c r="X155" i="4"/>
  <c r="W155" i="5"/>
  <c r="X143" i="4"/>
  <c r="W143" i="5"/>
  <c r="X99" i="4"/>
  <c r="W99" i="5"/>
  <c r="X234" i="4"/>
  <c r="W234" i="5"/>
  <c r="X181" i="4"/>
  <c r="W181" i="5"/>
  <c r="X80" i="4"/>
  <c r="W80" i="5"/>
  <c r="X175" i="4"/>
  <c r="W175" i="5"/>
  <c r="L110" i="4"/>
  <c r="X151" i="4"/>
  <c r="W151" i="5"/>
  <c r="X90" i="4"/>
  <c r="W90" i="5"/>
  <c r="T22" i="5"/>
  <c r="T38" i="5"/>
  <c r="X25" i="5"/>
  <c r="X34" i="5"/>
  <c r="T29" i="5"/>
  <c r="T36" i="5"/>
  <c r="U32" i="5"/>
  <c r="U26" i="5"/>
  <c r="X30" i="5"/>
  <c r="X32" i="5"/>
  <c r="T24" i="5"/>
  <c r="T30" i="5"/>
  <c r="T31" i="5"/>
  <c r="X21" i="5"/>
  <c r="T37" i="5"/>
  <c r="X36" i="5"/>
  <c r="T26" i="5"/>
  <c r="U24" i="5"/>
  <c r="X22" i="5"/>
  <c r="T28" i="5"/>
  <c r="X28" i="5"/>
  <c r="T33" i="5"/>
  <c r="U38" i="5"/>
  <c r="U27" i="5"/>
  <c r="U37" i="5"/>
  <c r="X35" i="5"/>
  <c r="U36" i="5"/>
  <c r="X27" i="5"/>
  <c r="X29" i="5"/>
  <c r="U25" i="5"/>
  <c r="X33" i="5"/>
  <c r="T35" i="5"/>
  <c r="T23" i="5"/>
  <c r="X38" i="5"/>
  <c r="T34" i="5"/>
  <c r="U35" i="5"/>
  <c r="T25" i="5"/>
  <c r="U28" i="5"/>
  <c r="P24" i="5"/>
  <c r="T27" i="5"/>
  <c r="X31" i="5"/>
  <c r="X37" i="5"/>
  <c r="T32" i="5"/>
  <c r="U21" i="5"/>
  <c r="U31" i="5"/>
  <c r="X26" i="5"/>
  <c r="BB14" i="8"/>
  <c r="N34" i="7" s="1"/>
  <c r="BB10" i="8"/>
  <c r="N30" i="7" s="1"/>
  <c r="BB13" i="8"/>
  <c r="N33" i="7" s="1"/>
  <c r="AV12" i="8"/>
  <c r="N31" i="6" s="1"/>
  <c r="AV20" i="8"/>
  <c r="N39" i="6" s="1"/>
  <c r="AV8" i="8"/>
  <c r="N27" i="6" s="1"/>
  <c r="AV10" i="8"/>
  <c r="N29" i="6" s="1"/>
  <c r="AP17" i="8"/>
  <c r="BB6" i="8"/>
  <c r="N26" i="7" s="1"/>
  <c r="Y21" i="4"/>
  <c r="AB27" i="4"/>
  <c r="AZ20" i="8"/>
  <c r="Q39" i="6" s="1"/>
  <c r="BB16" i="8"/>
  <c r="N36" i="7" s="1"/>
  <c r="AB33" i="4"/>
  <c r="AZ14" i="8"/>
  <c r="Q33" i="6" s="1"/>
  <c r="AZ17" i="8"/>
  <c r="Q36" i="6" s="1"/>
  <c r="AV11" i="8"/>
  <c r="N30" i="6" s="1"/>
  <c r="AZ15" i="8"/>
  <c r="Q34" i="6" s="1"/>
  <c r="AZ12" i="8"/>
  <c r="Q31" i="6" s="1"/>
  <c r="Y22" i="4"/>
  <c r="AP7" i="8"/>
  <c r="AO16" i="8"/>
  <c r="BB7" i="8"/>
  <c r="N27" i="7" s="1"/>
  <c r="BB15" i="8"/>
  <c r="N35" i="7" s="1"/>
  <c r="AV13" i="8"/>
  <c r="N32" i="6" s="1"/>
  <c r="AB23" i="4"/>
  <c r="AZ16" i="8"/>
  <c r="Q35" i="6" s="1"/>
  <c r="BB18" i="8"/>
  <c r="N38" i="7" s="1"/>
  <c r="AZ18" i="8"/>
  <c r="Q37" i="6" s="1"/>
  <c r="AO11" i="8"/>
  <c r="AO15" i="8"/>
  <c r="BB17" i="8"/>
  <c r="N37" i="7" s="1"/>
  <c r="AZ9" i="8"/>
  <c r="Q28" i="6" s="1"/>
  <c r="BB8" i="8"/>
  <c r="N28" i="7" s="1"/>
  <c r="AV7" i="8"/>
  <c r="N26" i="6" s="1"/>
  <c r="AZ7" i="8"/>
  <c r="Q26" i="6" s="1"/>
  <c r="AP10" i="8"/>
  <c r="AZ5" i="8"/>
  <c r="Q24" i="6" s="1"/>
  <c r="AB38" i="4"/>
  <c r="AB34" i="4"/>
  <c r="AP13" i="8"/>
  <c r="AV9" i="8"/>
  <c r="N28" i="6" s="1"/>
  <c r="AO5" i="8"/>
  <c r="AP18" i="8"/>
  <c r="AO17" i="8"/>
  <c r="AV15" i="8"/>
  <c r="N34" i="6" s="1"/>
  <c r="BB9" i="8"/>
  <c r="N29" i="7" s="1"/>
  <c r="AZ11" i="8"/>
  <c r="Q30" i="6" s="1"/>
  <c r="AZ19" i="8"/>
  <c r="Q38" i="6" s="1"/>
  <c r="BB5" i="8"/>
  <c r="N25" i="7" s="1"/>
  <c r="V23" i="4"/>
  <c r="BB20" i="8"/>
  <c r="N40" i="7" s="1"/>
  <c r="AV18" i="8"/>
  <c r="N37" i="6" s="1"/>
  <c r="AO13" i="8"/>
  <c r="AZ8" i="8"/>
  <c r="Q27" i="6" s="1"/>
  <c r="BB11" i="8"/>
  <c r="N31" i="7" s="1"/>
  <c r="BB19" i="8"/>
  <c r="N39" i="7" s="1"/>
  <c r="AP15" i="8"/>
  <c r="AP14" i="8"/>
  <c r="AV17" i="8"/>
  <c r="N36" i="6" s="1"/>
  <c r="AP9" i="8"/>
  <c r="AZ6" i="8"/>
  <c r="Q25" i="6" s="1"/>
  <c r="AB24" i="4"/>
  <c r="AP8" i="8"/>
  <c r="BB12" i="8"/>
  <c r="N32" i="7" s="1"/>
  <c r="AV14" i="8"/>
  <c r="N33" i="6" s="1"/>
  <c r="AO8" i="8"/>
  <c r="AB28" i="4"/>
  <c r="AV16" i="8"/>
  <c r="N35" i="6" s="1"/>
  <c r="AP20" i="8"/>
  <c r="AV19" i="8"/>
  <c r="N38" i="6" s="1"/>
  <c r="AZ10" i="8"/>
  <c r="Q29" i="6" s="1"/>
  <c r="AZ13" i="8"/>
  <c r="Q32" i="6" s="1"/>
  <c r="AB32" i="4"/>
  <c r="AN13" i="8" a="1"/>
  <c r="AN13" i="8" s="1"/>
  <c r="AN18" i="8" a="1"/>
  <c r="AN18" i="8" s="1"/>
  <c r="AN9" i="8" a="1"/>
  <c r="AN9" i="8" s="1"/>
  <c r="AN12" i="8" a="1"/>
  <c r="AN12" i="8" s="1"/>
  <c r="L166" i="4"/>
  <c r="L71" i="4"/>
  <c r="L203" i="4"/>
  <c r="L108" i="4"/>
  <c r="L29" i="4"/>
  <c r="L34" i="4"/>
  <c r="L156" i="4"/>
  <c r="L303" i="4"/>
  <c r="L69" i="4"/>
  <c r="L85" i="4"/>
  <c r="L293" i="4"/>
  <c r="L240" i="4"/>
  <c r="L268" i="4"/>
  <c r="L122" i="4"/>
  <c r="L98" i="4"/>
  <c r="L149" i="4"/>
  <c r="AB260" i="8"/>
  <c r="S278" i="5" s="1"/>
  <c r="AG180" i="8"/>
  <c r="L262" i="4"/>
  <c r="L222" i="4"/>
  <c r="L143" i="4"/>
  <c r="L223" i="4"/>
  <c r="L54" i="4"/>
  <c r="L311" i="4"/>
  <c r="L104" i="4"/>
  <c r="L304" i="4"/>
  <c r="L158" i="4"/>
  <c r="L211" i="4"/>
  <c r="L187" i="4"/>
  <c r="L220" i="4"/>
  <c r="L132" i="4"/>
  <c r="W78" i="8"/>
  <c r="P96" i="5" s="1"/>
  <c r="L159" i="4"/>
  <c r="AB135" i="8"/>
  <c r="S153" i="5" s="1"/>
  <c r="L105" i="4"/>
  <c r="L30" i="4"/>
  <c r="L37" i="4"/>
  <c r="L217" i="4"/>
  <c r="L215" i="4"/>
  <c r="L177" i="4"/>
  <c r="L245" i="4"/>
  <c r="L228" i="4"/>
  <c r="L160" i="4"/>
  <c r="L164" i="4"/>
  <c r="L136" i="4"/>
  <c r="L103" i="4"/>
  <c r="L144" i="4"/>
  <c r="L225" i="4"/>
  <c r="BK147" i="8"/>
  <c r="U167" i="7" s="1"/>
  <c r="L128" i="4"/>
  <c r="L219" i="4"/>
  <c r="L270" i="4"/>
  <c r="L48" i="4"/>
  <c r="L190" i="4"/>
  <c r="AB147" i="8"/>
  <c r="S165" i="5" s="1"/>
  <c r="L224" i="4"/>
  <c r="L199" i="4"/>
  <c r="L302" i="4"/>
  <c r="L79" i="4"/>
  <c r="L77" i="4"/>
  <c r="V22" i="4"/>
  <c r="L74" i="4"/>
  <c r="L161" i="4"/>
  <c r="L171" i="4"/>
  <c r="W57" i="8"/>
  <c r="P75" i="5" s="1"/>
  <c r="L129" i="4"/>
  <c r="L135" i="4"/>
  <c r="L204" i="4"/>
  <c r="L207" i="4"/>
  <c r="L218" i="4"/>
  <c r="L307" i="4"/>
  <c r="L242" i="4"/>
  <c r="L150" i="4"/>
  <c r="L232" i="4"/>
  <c r="L52" i="4"/>
  <c r="L246" i="4"/>
  <c r="L31" i="4"/>
  <c r="L155" i="4"/>
  <c r="L183" i="4"/>
  <c r="AG147" i="8"/>
  <c r="L257" i="4"/>
  <c r="L263" i="4"/>
  <c r="L300" i="4"/>
  <c r="L186" i="4"/>
  <c r="L64" i="4"/>
  <c r="L154" i="4"/>
  <c r="L40" i="4"/>
  <c r="L290" i="4"/>
  <c r="L288" i="4"/>
  <c r="L250" i="4"/>
  <c r="L196" i="4"/>
  <c r="L179" i="4"/>
  <c r="L267" i="4"/>
  <c r="L117" i="4"/>
  <c r="L310" i="4"/>
  <c r="L214" i="4"/>
  <c r="L100" i="4"/>
  <c r="L163" i="4"/>
  <c r="L113" i="4"/>
  <c r="L130" i="4"/>
  <c r="AJ3" i="8"/>
  <c r="AJ6" i="8"/>
  <c r="AO18" i="8" a="1"/>
  <c r="AY16" i="8"/>
  <c r="AH4" i="8"/>
  <c r="AO6" i="8" a="1"/>
  <c r="AC3" i="8"/>
  <c r="BL4" i="8"/>
  <c r="AY13" i="8"/>
  <c r="AY18" i="8"/>
  <c r="AY10" i="8"/>
  <c r="AY7" i="8"/>
  <c r="BB3" i="8" a="1"/>
  <c r="AD16" i="8"/>
  <c r="AR3" i="8" a="1"/>
  <c r="BB4" i="8" a="1"/>
  <c r="BD3" i="8"/>
  <c r="AV4" i="8" a="1"/>
  <c r="AO12" i="8" a="1"/>
  <c r="AL3" i="8"/>
  <c r="AY9" i="8"/>
  <c r="AY20" i="8"/>
  <c r="AO19" i="8" a="1"/>
  <c r="AY14" i="8"/>
  <c r="AB6" i="8"/>
  <c r="AP16" i="8" a="1"/>
  <c r="AD15" i="8"/>
  <c r="AY12" i="8"/>
  <c r="AX4" i="8"/>
  <c r="AL4" i="8"/>
  <c r="AD12" i="8"/>
  <c r="AY15" i="8"/>
  <c r="AX3" i="8"/>
  <c r="BM4" i="8"/>
  <c r="BD4" i="8"/>
  <c r="AY17" i="8"/>
  <c r="AY8" i="8"/>
  <c r="AD11" i="8"/>
  <c r="AO14" i="8" a="1"/>
  <c r="AY11" i="8"/>
  <c r="AV3" i="8" a="1"/>
  <c r="AP11" i="8" a="1"/>
  <c r="BL3" i="8"/>
  <c r="AO7" i="8" a="1"/>
  <c r="AO4" i="8" a="1"/>
  <c r="AO20" i="8" a="1"/>
  <c r="AO9" i="8" a="1"/>
  <c r="AY19" i="8"/>
  <c r="AR4" i="8" a="1"/>
  <c r="AP12" i="8" a="1"/>
  <c r="AO10" i="8" a="1"/>
  <c r="AP19" i="8" a="1"/>
  <c r="AG6" i="8"/>
  <c r="AP19" i="8" l="1"/>
  <c r="AO7" i="8"/>
  <c r="U33" i="5"/>
  <c r="AO19" i="8"/>
  <c r="Y24" i="5"/>
  <c r="P23" i="6"/>
  <c r="P22" i="6"/>
  <c r="AU14" i="8"/>
  <c r="M33" i="6" s="1"/>
  <c r="L33" i="6"/>
  <c r="AU19" i="8"/>
  <c r="M38" i="6" s="1"/>
  <c r="L38" i="6"/>
  <c r="AU17" i="8"/>
  <c r="M36" i="6" s="1"/>
  <c r="L36" i="6"/>
  <c r="AU20" i="8"/>
  <c r="M39" i="6" s="1"/>
  <c r="L39" i="6"/>
  <c r="AU16" i="8"/>
  <c r="M35" i="6" s="1"/>
  <c r="L35" i="6"/>
  <c r="AU10" i="8"/>
  <c r="M29" i="6" s="1"/>
  <c r="L29" i="6"/>
  <c r="AU11" i="8"/>
  <c r="M30" i="6" s="1"/>
  <c r="L30" i="6"/>
  <c r="AU13" i="8"/>
  <c r="M32" i="6" s="1"/>
  <c r="L32" i="6"/>
  <c r="AU15" i="8"/>
  <c r="M34" i="6" s="1"/>
  <c r="L34" i="6"/>
  <c r="AU18" i="8"/>
  <c r="M37" i="6" s="1"/>
  <c r="L37" i="6"/>
  <c r="AU12" i="8"/>
  <c r="M31" i="6" s="1"/>
  <c r="L31" i="6"/>
  <c r="AU7" i="8"/>
  <c r="M26" i="6" s="1"/>
  <c r="L26" i="6"/>
  <c r="AU8" i="8"/>
  <c r="M27" i="6" s="1"/>
  <c r="L27" i="6"/>
  <c r="AU9" i="8"/>
  <c r="M28" i="6" s="1"/>
  <c r="L28" i="6"/>
  <c r="T21" i="5"/>
  <c r="S24" i="5"/>
  <c r="U29" i="5"/>
  <c r="U30" i="5"/>
  <c r="U34" i="5"/>
  <c r="AO10" i="8"/>
  <c r="AP12" i="8"/>
  <c r="AP11" i="8"/>
  <c r="AP16" i="8"/>
  <c r="AO9" i="8"/>
  <c r="AO6" i="8"/>
  <c r="AO14" i="8"/>
  <c r="AO18" i="8"/>
  <c r="AO12" i="8"/>
  <c r="AO20" i="8"/>
  <c r="AZ3" i="8"/>
  <c r="Q22" i="6" s="1"/>
  <c r="AZ4" i="8"/>
  <c r="Q23" i="6" s="1"/>
  <c r="L283" i="4"/>
  <c r="L291" i="4"/>
  <c r="L212" i="4"/>
  <c r="L83" i="4"/>
  <c r="L221" i="4"/>
  <c r="L285" i="4"/>
  <c r="L86" i="4"/>
  <c r="L178" i="4"/>
  <c r="L181" i="4"/>
  <c r="L84" i="4"/>
  <c r="AN3" i="8" a="1"/>
  <c r="AN3" i="8" s="1"/>
  <c r="AN4" i="8" a="1"/>
  <c r="AN4" i="8" s="1"/>
  <c r="L125" i="4"/>
  <c r="L286" i="4"/>
  <c r="L62" i="4"/>
  <c r="AB171" i="4"/>
  <c r="AB187" i="4"/>
  <c r="V247" i="4"/>
  <c r="Y231" i="4"/>
  <c r="T65" i="4"/>
  <c r="AB200" i="4"/>
  <c r="Y60" i="4"/>
  <c r="V56" i="4"/>
  <c r="W117" i="4"/>
  <c r="W94" i="4"/>
  <c r="W95" i="4"/>
  <c r="W162" i="4"/>
  <c r="W218" i="4"/>
  <c r="W161" i="4"/>
  <c r="W198" i="4"/>
  <c r="Y261" i="4"/>
  <c r="W294" i="4"/>
  <c r="Y195" i="4"/>
  <c r="V220" i="4"/>
  <c r="W38" i="4"/>
  <c r="Y215" i="4"/>
  <c r="V201" i="4"/>
  <c r="Y243" i="4"/>
  <c r="V305" i="4"/>
  <c r="V80" i="4"/>
  <c r="W274" i="4"/>
  <c r="V227" i="4"/>
  <c r="V27" i="4"/>
  <c r="V196" i="4"/>
  <c r="Y28" i="4"/>
  <c r="V217" i="4"/>
  <c r="Y233" i="4"/>
  <c r="V162" i="4"/>
  <c r="W264" i="4"/>
  <c r="V206" i="4"/>
  <c r="W132" i="4"/>
  <c r="V109" i="4"/>
  <c r="V69" i="4"/>
  <c r="W286" i="4"/>
  <c r="W74" i="4"/>
  <c r="Y93" i="4"/>
  <c r="Y241" i="4"/>
  <c r="W35" i="4"/>
  <c r="Y254" i="4"/>
  <c r="V261" i="4"/>
  <c r="W249" i="4"/>
  <c r="Y108" i="4"/>
  <c r="Y124" i="4"/>
  <c r="W304" i="4"/>
  <c r="V35" i="4"/>
  <c r="V74" i="4"/>
  <c r="T275" i="4"/>
  <c r="T136" i="4"/>
  <c r="T205" i="4"/>
  <c r="T98" i="4"/>
  <c r="T103" i="4"/>
  <c r="T44" i="4"/>
  <c r="T54" i="4"/>
  <c r="T101" i="4"/>
  <c r="T165" i="4"/>
  <c r="T127" i="4"/>
  <c r="T233" i="4"/>
  <c r="V289" i="4"/>
  <c r="T204" i="4"/>
  <c r="T241" i="4"/>
  <c r="T199" i="4"/>
  <c r="T182" i="4"/>
  <c r="T214" i="4"/>
  <c r="AB270" i="4"/>
  <c r="AB176" i="4"/>
  <c r="AB258" i="4"/>
  <c r="AB275" i="4"/>
  <c r="AB229" i="4"/>
  <c r="V297" i="4"/>
  <c r="AB313" i="4"/>
  <c r="V25" i="4"/>
  <c r="V68" i="4"/>
  <c r="Y37" i="4"/>
  <c r="Y117" i="4"/>
  <c r="Y66" i="4"/>
  <c r="Y94" i="4"/>
  <c r="W129" i="4"/>
  <c r="V73" i="4"/>
  <c r="Y151" i="4"/>
  <c r="Y95" i="4"/>
  <c r="W102" i="4"/>
  <c r="W110" i="4"/>
  <c r="Y145" i="4"/>
  <c r="W221" i="4"/>
  <c r="Y211" i="4"/>
  <c r="W165" i="4"/>
  <c r="W191" i="4"/>
  <c r="W261" i="4"/>
  <c r="W113" i="4"/>
  <c r="V262" i="4"/>
  <c r="Y210" i="4"/>
  <c r="V264" i="4"/>
  <c r="V290" i="4"/>
  <c r="Y27" i="4"/>
  <c r="W90" i="4"/>
  <c r="V60" i="4"/>
  <c r="V88" i="4"/>
  <c r="W98" i="4"/>
  <c r="W52" i="4"/>
  <c r="Y162" i="4"/>
  <c r="V104" i="4"/>
  <c r="Y178" i="4"/>
  <c r="W127" i="4"/>
  <c r="W28" i="4"/>
  <c r="W240" i="4"/>
  <c r="W247" i="4"/>
  <c r="W197" i="4"/>
  <c r="Y26" i="4"/>
  <c r="Y148" i="4"/>
  <c r="Y201" i="4"/>
  <c r="Y190" i="4"/>
  <c r="W241" i="4"/>
  <c r="V203" i="4"/>
  <c r="W227" i="4"/>
  <c r="W260" i="4"/>
  <c r="V79" i="4"/>
  <c r="W115" i="4"/>
  <c r="V195" i="4"/>
  <c r="W267" i="4"/>
  <c r="V271" i="4"/>
  <c r="W164" i="4"/>
  <c r="Y64" i="4"/>
  <c r="W154" i="4"/>
  <c r="Y59" i="4"/>
  <c r="Y271" i="4"/>
  <c r="W303" i="4"/>
  <c r="W173" i="4"/>
  <c r="V155" i="4"/>
  <c r="W42" i="4"/>
  <c r="T190" i="4"/>
  <c r="T195" i="4"/>
  <c r="T286" i="4"/>
  <c r="T56" i="4"/>
  <c r="T88" i="4"/>
  <c r="T77" i="4"/>
  <c r="T141" i="4"/>
  <c r="T312" i="4"/>
  <c r="T82" i="4"/>
  <c r="T92" i="4"/>
  <c r="T81" i="4"/>
  <c r="T129" i="4"/>
  <c r="T267" i="4"/>
  <c r="T80" i="4"/>
  <c r="T160" i="4"/>
  <c r="T192" i="4"/>
  <c r="T53" i="4"/>
  <c r="T133" i="4"/>
  <c r="T309" i="4"/>
  <c r="T244" i="4"/>
  <c r="T68" i="4"/>
  <c r="T201" i="4"/>
  <c r="W310" i="4"/>
  <c r="T278" i="4"/>
  <c r="AB286" i="4"/>
  <c r="AB191" i="4"/>
  <c r="AB256" i="4"/>
  <c r="AB274" i="4"/>
  <c r="AB291" i="4"/>
  <c r="Y129" i="4"/>
  <c r="W151" i="4"/>
  <c r="V173" i="4"/>
  <c r="Y250" i="4"/>
  <c r="Y98" i="4"/>
  <c r="Y262" i="4"/>
  <c r="V263" i="4"/>
  <c r="V163" i="4"/>
  <c r="V143" i="4"/>
  <c r="V151" i="4"/>
  <c r="Y214" i="4"/>
  <c r="T227" i="4"/>
  <c r="W144" i="4"/>
  <c r="Y113" i="4"/>
  <c r="W210" i="4"/>
  <c r="V269" i="4"/>
  <c r="V278" i="4"/>
  <c r="V306" i="4"/>
  <c r="Y177" i="4"/>
  <c r="V204" i="4"/>
  <c r="Y290" i="4"/>
  <c r="V85" i="4"/>
  <c r="Y209" i="4"/>
  <c r="V84" i="4"/>
  <c r="T173" i="4"/>
  <c r="T226" i="4"/>
  <c r="Y160" i="4"/>
  <c r="V101" i="4"/>
  <c r="V136" i="4"/>
  <c r="W141" i="4"/>
  <c r="W296" i="4"/>
  <c r="Y133" i="4"/>
  <c r="W307" i="4"/>
  <c r="Y313" i="4"/>
  <c r="W220" i="4"/>
  <c r="Y81" i="4"/>
  <c r="Y223" i="4"/>
  <c r="W167" i="4"/>
  <c r="T109" i="4"/>
  <c r="T87" i="4"/>
  <c r="T167" i="4"/>
  <c r="T171" i="4"/>
  <c r="T261" i="4"/>
  <c r="T42" i="4"/>
  <c r="T239" i="4"/>
  <c r="T298" i="4"/>
  <c r="T52" i="4"/>
  <c r="T148" i="4"/>
  <c r="T252" i="4"/>
  <c r="AB293" i="4"/>
  <c r="V53" i="4"/>
  <c r="Y61" i="4"/>
  <c r="Y51" i="4"/>
  <c r="V135" i="4"/>
  <c r="Y180" i="4"/>
  <c r="W202" i="4"/>
  <c r="W160" i="4"/>
  <c r="V307" i="4"/>
  <c r="V235" i="4"/>
  <c r="W268" i="4"/>
  <c r="W309" i="4"/>
  <c r="W81" i="4"/>
  <c r="W100" i="4"/>
  <c r="Y168" i="4"/>
  <c r="Y230" i="4"/>
  <c r="V246" i="4"/>
  <c r="Y275" i="4"/>
  <c r="V147" i="4"/>
  <c r="W292" i="4"/>
  <c r="Y141" i="4"/>
  <c r="V214" i="4"/>
  <c r="W118" i="4"/>
  <c r="Y248" i="4"/>
  <c r="Y45" i="4"/>
  <c r="V197" i="4"/>
  <c r="W174" i="4"/>
  <c r="V150" i="4"/>
  <c r="W228" i="4"/>
  <c r="V164" i="4"/>
  <c r="Y307" i="4"/>
  <c r="V154" i="4"/>
  <c r="W209" i="4"/>
  <c r="Y256" i="4"/>
  <c r="Y132" i="4"/>
  <c r="S96" i="4"/>
  <c r="Y112" i="4"/>
  <c r="W207" i="4"/>
  <c r="T115" i="4"/>
  <c r="T302" i="4"/>
  <c r="T258" i="4"/>
  <c r="T113" i="4"/>
  <c r="T59" i="4"/>
  <c r="T139" i="4"/>
  <c r="T203" i="4"/>
  <c r="T283" i="4"/>
  <c r="T74" i="4"/>
  <c r="V298" i="4"/>
  <c r="T89" i="4"/>
  <c r="T232" i="4"/>
  <c r="T225" i="4"/>
  <c r="T306" i="4"/>
  <c r="AB245" i="4"/>
  <c r="V29" i="4"/>
  <c r="W43" i="4"/>
  <c r="W64" i="4"/>
  <c r="W78" i="4"/>
  <c r="W135" i="4"/>
  <c r="W51" i="4"/>
  <c r="Y71" i="4"/>
  <c r="W116" i="4"/>
  <c r="W183" i="4"/>
  <c r="V215" i="4"/>
  <c r="W180" i="4"/>
  <c r="V207" i="4"/>
  <c r="W226" i="4"/>
  <c r="W225" i="4"/>
  <c r="V192" i="4"/>
  <c r="W237" i="4"/>
  <c r="Y246" i="4"/>
  <c r="V252" i="4"/>
  <c r="Y298" i="4"/>
  <c r="V52" i="4"/>
  <c r="W72" i="4"/>
  <c r="W25" i="4"/>
  <c r="Y79" i="4"/>
  <c r="V94" i="4"/>
  <c r="Y100" i="4"/>
  <c r="W168" i="4"/>
  <c r="V67" i="4"/>
  <c r="Y236" i="4"/>
  <c r="W275" i="4"/>
  <c r="W251" i="4"/>
  <c r="W282" i="4"/>
  <c r="V311" i="4"/>
  <c r="V123" i="4"/>
  <c r="Y255" i="4"/>
  <c r="V118" i="4"/>
  <c r="V268" i="4"/>
  <c r="V280" i="4"/>
  <c r="Y220" i="4"/>
  <c r="V28" i="4"/>
  <c r="Y194" i="4"/>
  <c r="V180" i="4"/>
  <c r="V130" i="4"/>
  <c r="V65" i="4"/>
  <c r="W104" i="4"/>
  <c r="W34" i="4"/>
  <c r="V40" i="4"/>
  <c r="Y303" i="4"/>
  <c r="Y212" i="4"/>
  <c r="V166" i="4"/>
  <c r="Y42" i="4"/>
  <c r="W184" i="4"/>
  <c r="W108" i="4"/>
  <c r="W272" i="4"/>
  <c r="W289" i="4"/>
  <c r="Y238" i="4"/>
  <c r="V31" i="4"/>
  <c r="Y268" i="4"/>
  <c r="W155" i="4"/>
  <c r="W244" i="4"/>
  <c r="V142" i="4"/>
  <c r="T62" i="4"/>
  <c r="T94" i="4"/>
  <c r="T120" i="4"/>
  <c r="T61" i="4"/>
  <c r="T146" i="4"/>
  <c r="T71" i="4"/>
  <c r="T76" i="4"/>
  <c r="T102" i="4"/>
  <c r="T85" i="4"/>
  <c r="T266" i="4"/>
  <c r="T164" i="4"/>
  <c r="T63" i="4"/>
  <c r="T100" i="4"/>
  <c r="T287" i="4"/>
  <c r="T246" i="4"/>
  <c r="V30" i="4"/>
  <c r="V46" i="4"/>
  <c r="W61" i="4"/>
  <c r="W84" i="4"/>
  <c r="Y135" i="4"/>
  <c r="V49" i="4"/>
  <c r="W136" i="4"/>
  <c r="V116" i="4"/>
  <c r="W71" i="4"/>
  <c r="Y116" i="4"/>
  <c r="W140" i="4"/>
  <c r="W125" i="4"/>
  <c r="V119" i="4"/>
  <c r="V213" i="4"/>
  <c r="V236" i="4"/>
  <c r="Y252" i="4"/>
  <c r="V187" i="4"/>
  <c r="V248" i="4"/>
  <c r="V274" i="4"/>
  <c r="W73" i="4"/>
  <c r="Y33" i="4"/>
  <c r="Y170" i="4"/>
  <c r="V108" i="4"/>
  <c r="W146" i="4"/>
  <c r="Y312" i="4"/>
  <c r="W114" i="4"/>
  <c r="V292" i="4"/>
  <c r="W131" i="4"/>
  <c r="V302" i="4"/>
  <c r="V219" i="4"/>
  <c r="W216" i="4"/>
  <c r="Y118" i="4"/>
  <c r="W248" i="4"/>
  <c r="Y280" i="4"/>
  <c r="Y62" i="4"/>
  <c r="Y65" i="4"/>
  <c r="V285" i="4"/>
  <c r="W194" i="4"/>
  <c r="Y217" i="4"/>
  <c r="W302" i="4"/>
  <c r="V83" i="4"/>
  <c r="Y73" i="4"/>
  <c r="V99" i="4"/>
  <c r="V100" i="4"/>
  <c r="V167" i="4"/>
  <c r="Y153" i="4"/>
  <c r="Y284" i="4"/>
  <c r="Y44" i="4"/>
  <c r="Y49" i="4"/>
  <c r="W285" i="4"/>
  <c r="Y267" i="4"/>
  <c r="Y305" i="4"/>
  <c r="Y63" i="4"/>
  <c r="W45" i="4"/>
  <c r="T126" i="4"/>
  <c r="T178" i="4"/>
  <c r="T242" i="4"/>
  <c r="T112" i="4"/>
  <c r="T240" i="4"/>
  <c r="T117" i="4"/>
  <c r="T213" i="4"/>
  <c r="T186" i="4"/>
  <c r="V266" i="4"/>
  <c r="T111" i="4"/>
  <c r="T207" i="4"/>
  <c r="T153" i="4"/>
  <c r="T185" i="4"/>
  <c r="T177" i="4"/>
  <c r="AB202" i="4"/>
  <c r="V241" i="4"/>
  <c r="V253" i="4"/>
  <c r="Y29" i="4"/>
  <c r="Y123" i="4"/>
  <c r="Y237" i="4"/>
  <c r="Y310" i="4"/>
  <c r="V63" i="4"/>
  <c r="Y245" i="4"/>
  <c r="V92" i="4"/>
  <c r="Y87" i="4"/>
  <c r="Y216" i="4"/>
  <c r="W231" i="4"/>
  <c r="Y296" i="4"/>
  <c r="Y163" i="4"/>
  <c r="W112" i="4"/>
  <c r="Y41" i="4"/>
  <c r="V312" i="4"/>
  <c r="Y302" i="4"/>
  <c r="V57" i="4"/>
  <c r="W63" i="4"/>
  <c r="W109" i="4"/>
  <c r="W137" i="4"/>
  <c r="Y155" i="4"/>
  <c r="W107" i="4"/>
  <c r="Y136" i="4"/>
  <c r="V183" i="4"/>
  <c r="Y58" i="4"/>
  <c r="Y140" i="4"/>
  <c r="V223" i="4"/>
  <c r="U165" i="4"/>
  <c r="Y125" i="4"/>
  <c r="Y176" i="4"/>
  <c r="W252" i="4"/>
  <c r="W246" i="4"/>
  <c r="V259" i="4"/>
  <c r="V245" i="4"/>
  <c r="V304" i="4"/>
  <c r="V294" i="4"/>
  <c r="V51" i="4"/>
  <c r="Y25" i="4"/>
  <c r="W79" i="4"/>
  <c r="W33" i="4"/>
  <c r="Y146" i="4"/>
  <c r="V270" i="4"/>
  <c r="V208" i="4"/>
  <c r="V178" i="4"/>
  <c r="W255" i="4"/>
  <c r="V232" i="4"/>
  <c r="W280" i="4"/>
  <c r="Y36" i="4"/>
  <c r="Y56" i="4"/>
  <c r="W217" i="4"/>
  <c r="V145" i="4"/>
  <c r="Y104" i="4"/>
  <c r="Y34" i="4"/>
  <c r="W86" i="4"/>
  <c r="Y306" i="4"/>
  <c r="W105" i="4"/>
  <c r="W143" i="4"/>
  <c r="V141" i="4"/>
  <c r="V75" i="4"/>
  <c r="Y82" i="4"/>
  <c r="Y70" i="4"/>
  <c r="Y291" i="4"/>
  <c r="V275" i="4"/>
  <c r="Y235" i="4"/>
  <c r="Y251" i="4"/>
  <c r="V91" i="4"/>
  <c r="T206" i="4"/>
  <c r="T99" i="4"/>
  <c r="T147" i="4"/>
  <c r="T40" i="4"/>
  <c r="T152" i="4"/>
  <c r="T269" i="4"/>
  <c r="T130" i="4"/>
  <c r="T49" i="4"/>
  <c r="T145" i="4"/>
  <c r="T43" i="4"/>
  <c r="T91" i="4"/>
  <c r="T208" i="4"/>
  <c r="T299" i="4"/>
  <c r="T277" i="4"/>
  <c r="T106" i="4"/>
  <c r="T143" i="4"/>
  <c r="T257" i="4"/>
  <c r="T311" i="4"/>
  <c r="AB134" i="4"/>
  <c r="AB249" i="4"/>
  <c r="AB250" i="4"/>
  <c r="W44" i="4"/>
  <c r="W66" i="4"/>
  <c r="W99" i="4"/>
  <c r="W213" i="4"/>
  <c r="W195" i="4"/>
  <c r="Y90" i="4"/>
  <c r="V70" i="4"/>
  <c r="W263" i="4"/>
  <c r="W299" i="4"/>
  <c r="W223" i="4"/>
  <c r="Y240" i="4"/>
  <c r="W290" i="4"/>
  <c r="W26" i="4"/>
  <c r="V242" i="4"/>
  <c r="V81" i="4"/>
  <c r="W97" i="4"/>
  <c r="T67" i="4"/>
  <c r="T194" i="4"/>
  <c r="T224" i="4"/>
  <c r="V309" i="4"/>
  <c r="AB304" i="4"/>
  <c r="U153" i="4"/>
  <c r="W171" i="4"/>
  <c r="Y213" i="4"/>
  <c r="V249" i="4"/>
  <c r="W295" i="4"/>
  <c r="W170" i="4"/>
  <c r="Y199" i="4"/>
  <c r="V174" i="4"/>
  <c r="V82" i="4"/>
  <c r="V200" i="4"/>
  <c r="W172" i="4"/>
  <c r="Y105" i="4"/>
  <c r="W236" i="4"/>
  <c r="T284" i="4"/>
  <c r="Y78" i="4"/>
  <c r="W123" i="4"/>
  <c r="V191" i="4"/>
  <c r="W235" i="4"/>
  <c r="V291" i="4"/>
  <c r="V230" i="4"/>
  <c r="Y169" i="4"/>
  <c r="Y228" i="4"/>
  <c r="Y115" i="4"/>
  <c r="V120" i="4"/>
  <c r="W138" i="4"/>
  <c r="Y281" i="4"/>
  <c r="W192" i="4"/>
  <c r="V286" i="4"/>
  <c r="Y114" i="4"/>
  <c r="V127" i="4"/>
  <c r="W266" i="4"/>
  <c r="W273" i="4"/>
  <c r="W177" i="4"/>
  <c r="T66" i="4"/>
  <c r="T86" i="4"/>
  <c r="T294" i="4"/>
  <c r="T132" i="4"/>
  <c r="T41" i="4"/>
  <c r="T264" i="4"/>
  <c r="T263" i="4"/>
  <c r="T198" i="4"/>
  <c r="AB150" i="4"/>
  <c r="AB152" i="4"/>
  <c r="AB265" i="4"/>
  <c r="W122" i="4"/>
  <c r="W130" i="4"/>
  <c r="V121" i="4"/>
  <c r="V310" i="4"/>
  <c r="W265" i="4"/>
  <c r="V170" i="4"/>
  <c r="V77" i="4"/>
  <c r="Y234" i="4"/>
  <c r="W152" i="4"/>
  <c r="T243" i="4"/>
  <c r="T93" i="4"/>
  <c r="T221" i="4"/>
  <c r="T288" i="4"/>
  <c r="T282" i="4"/>
  <c r="T230" i="4"/>
  <c r="AB310" i="4"/>
  <c r="AB184" i="4"/>
  <c r="AB297" i="4"/>
  <c r="Y91" i="4"/>
  <c r="V189" i="4"/>
  <c r="Y297" i="4"/>
  <c r="V244" i="4"/>
  <c r="Y152" i="4"/>
  <c r="V179" i="4"/>
  <c r="W106" i="4"/>
  <c r="Y200" i="4"/>
  <c r="Y186" i="4"/>
  <c r="V301" i="4"/>
  <c r="W189" i="4"/>
  <c r="W62" i="4"/>
  <c r="V128" i="4"/>
  <c r="V43" i="4"/>
  <c r="W253" i="4"/>
  <c r="V59" i="4"/>
  <c r="V168" i="4"/>
  <c r="V194" i="4"/>
  <c r="T210" i="4"/>
  <c r="T303" i="4"/>
  <c r="T183" i="4"/>
  <c r="V45" i="4"/>
  <c r="V62" i="4"/>
  <c r="V36" i="4"/>
  <c r="W68" i="4"/>
  <c r="W139" i="4"/>
  <c r="W153" i="4"/>
  <c r="W89" i="4"/>
  <c r="W149" i="4"/>
  <c r="W142" i="4"/>
  <c r="Y253" i="4"/>
  <c r="V199" i="4"/>
  <c r="Y175" i="4"/>
  <c r="V72" i="4"/>
  <c r="Y182" i="4"/>
  <c r="W193" i="4"/>
  <c r="V251" i="4"/>
  <c r="V205" i="4"/>
  <c r="W271" i="4"/>
  <c r="W259" i="4"/>
  <c r="Y229" i="4"/>
  <c r="Y72" i="4"/>
  <c r="Y92" i="4"/>
  <c r="Y57" i="4"/>
  <c r="V111" i="4"/>
  <c r="V129" i="4"/>
  <c r="W203" i="4"/>
  <c r="Y159" i="4"/>
  <c r="W222" i="4"/>
  <c r="V159" i="4"/>
  <c r="Y46" i="4"/>
  <c r="V222" i="4"/>
  <c r="V313" i="4"/>
  <c r="Y128" i="4"/>
  <c r="Y208" i="4"/>
  <c r="W186" i="4"/>
  <c r="W301" i="4"/>
  <c r="V267" i="4"/>
  <c r="W287" i="4"/>
  <c r="W279" i="4"/>
  <c r="V96" i="4"/>
  <c r="Y197" i="4"/>
  <c r="V103" i="4"/>
  <c r="V300" i="4"/>
  <c r="V281" i="4"/>
  <c r="Y242" i="4"/>
  <c r="W148" i="4"/>
  <c r="V158" i="4"/>
  <c r="V86" i="4"/>
  <c r="Y167" i="4"/>
  <c r="W277" i="4"/>
  <c r="W258" i="4"/>
  <c r="W254" i="4"/>
  <c r="V48" i="4"/>
  <c r="Y293" i="4"/>
  <c r="W36" i="4"/>
  <c r="Y75" i="4"/>
  <c r="W283" i="4"/>
  <c r="W145" i="4"/>
  <c r="Y309" i="4"/>
  <c r="W48" i="4"/>
  <c r="Y120" i="4"/>
  <c r="Y119" i="4"/>
  <c r="Y183" i="4"/>
  <c r="V273" i="4"/>
  <c r="T46" i="4"/>
  <c r="T142" i="4"/>
  <c r="T104" i="4"/>
  <c r="T114" i="4"/>
  <c r="T55" i="4"/>
  <c r="T60" i="4"/>
  <c r="T134" i="4"/>
  <c r="T123" i="4"/>
  <c r="T69" i="4"/>
  <c r="T223" i="4"/>
  <c r="T73" i="4"/>
  <c r="T193" i="4"/>
  <c r="T188" i="4"/>
  <c r="V303" i="4"/>
  <c r="T276" i="4"/>
  <c r="T300" i="4"/>
  <c r="AB158" i="4"/>
  <c r="AB179" i="4"/>
  <c r="AB248" i="4"/>
  <c r="Y102" i="4"/>
  <c r="Y205" i="4"/>
  <c r="Y264" i="4"/>
  <c r="V132" i="4"/>
  <c r="V293" i="4"/>
  <c r="W41" i="4"/>
  <c r="Y144" i="4"/>
  <c r="V144" i="4"/>
  <c r="Y263" i="4"/>
  <c r="W49" i="4"/>
  <c r="W205" i="4"/>
  <c r="W65" i="4"/>
  <c r="W245" i="4"/>
  <c r="T222" i="4"/>
  <c r="T196" i="4"/>
  <c r="T272" i="4"/>
  <c r="T159" i="4"/>
  <c r="W211" i="4"/>
  <c r="V186" i="4"/>
  <c r="Y204" i="4"/>
  <c r="V32" i="4"/>
  <c r="V255" i="4"/>
  <c r="V225" i="4"/>
  <c r="Y232" i="4"/>
  <c r="Y185" i="4"/>
  <c r="Y43" i="4"/>
  <c r="T237" i="4"/>
  <c r="T118" i="4"/>
  <c r="T154" i="4"/>
  <c r="T57" i="4"/>
  <c r="T216" i="4"/>
  <c r="T215" i="4"/>
  <c r="W31" i="4"/>
  <c r="W126" i="4"/>
  <c r="Y225" i="4"/>
  <c r="V240" i="4"/>
  <c r="V229" i="4"/>
  <c r="V237" i="4"/>
  <c r="V115" i="4"/>
  <c r="Y292" i="4"/>
  <c r="V125" i="4"/>
  <c r="Y174" i="4"/>
  <c r="Y97" i="4"/>
  <c r="V239" i="4"/>
  <c r="Y154" i="4"/>
  <c r="V258" i="4"/>
  <c r="Y184" i="4"/>
  <c r="Y218" i="4"/>
  <c r="W103" i="4"/>
  <c r="V64" i="4"/>
  <c r="V134" i="4"/>
  <c r="W176" i="4"/>
  <c r="U278" i="4"/>
  <c r="Y54" i="4"/>
  <c r="Y289" i="4"/>
  <c r="Y265" i="4"/>
  <c r="V153" i="4"/>
  <c r="V97" i="4"/>
  <c r="W185" i="4"/>
  <c r="W300" i="4"/>
  <c r="W293" i="4"/>
  <c r="V209" i="4"/>
  <c r="T297" i="4"/>
  <c r="T235" i="4"/>
  <c r="T144" i="4"/>
  <c r="T175" i="4"/>
  <c r="Y55" i="4"/>
  <c r="V38" i="4"/>
  <c r="Y68" i="4"/>
  <c r="Y149" i="4"/>
  <c r="Y249" i="4"/>
  <c r="Y181" i="4"/>
  <c r="V256" i="4"/>
  <c r="V105" i="4"/>
  <c r="Y192" i="4"/>
  <c r="V282" i="4"/>
  <c r="V137" i="4"/>
  <c r="Y311" i="4"/>
  <c r="V161" i="4"/>
  <c r="W224" i="4"/>
  <c r="V26" i="4"/>
  <c r="W215" i="4"/>
  <c r="T211" i="4"/>
  <c r="T125" i="4"/>
  <c r="T285" i="4"/>
  <c r="T149" i="4"/>
  <c r="T84" i="4"/>
  <c r="T279" i="4"/>
  <c r="T140" i="4"/>
  <c r="Y69" i="4"/>
  <c r="V110" i="4"/>
  <c r="V76" i="4"/>
  <c r="Y85" i="4"/>
  <c r="V181" i="4"/>
  <c r="Y134" i="4"/>
  <c r="W54" i="4"/>
  <c r="W311" i="4"/>
  <c r="V140" i="4"/>
  <c r="V139" i="4"/>
  <c r="V152" i="4"/>
  <c r="W212" i="4"/>
  <c r="Y295" i="4"/>
  <c r="T64" i="4"/>
  <c r="T170" i="4"/>
  <c r="T95" i="4"/>
  <c r="T281" i="4"/>
  <c r="AB151" i="4"/>
  <c r="W30" i="4"/>
  <c r="Y47" i="4"/>
  <c r="Y50" i="4"/>
  <c r="Y77" i="4"/>
  <c r="W121" i="4"/>
  <c r="Y67" i="4"/>
  <c r="W83" i="4"/>
  <c r="Y139" i="4"/>
  <c r="Y89" i="4"/>
  <c r="Y142" i="4"/>
  <c r="W101" i="4"/>
  <c r="W166" i="4"/>
  <c r="Y193" i="4"/>
  <c r="W206" i="4"/>
  <c r="W158" i="4"/>
  <c r="Y259" i="4"/>
  <c r="W276" i="4"/>
  <c r="Y39" i="4"/>
  <c r="Y164" i="4"/>
  <c r="V218" i="4"/>
  <c r="Y308" i="4"/>
  <c r="Y203" i="4"/>
  <c r="Y32" i="4"/>
  <c r="W159" i="4"/>
  <c r="Y304" i="4"/>
  <c r="Y106" i="4"/>
  <c r="W40" i="4"/>
  <c r="V243" i="4"/>
  <c r="V198" i="4"/>
  <c r="W157" i="4"/>
  <c r="V231" i="4"/>
  <c r="Y196" i="4"/>
  <c r="V233" i="4"/>
  <c r="W288" i="4"/>
  <c r="W242" i="4"/>
  <c r="W27" i="4"/>
  <c r="W29" i="4"/>
  <c r="W239" i="4"/>
  <c r="V182" i="4"/>
  <c r="W88" i="4"/>
  <c r="W308" i="4"/>
  <c r="V211" i="4"/>
  <c r="Y103" i="4"/>
  <c r="Y224" i="4"/>
  <c r="Y31" i="4"/>
  <c r="Y53" i="4"/>
  <c r="W169" i="4"/>
  <c r="V284" i="4"/>
  <c r="T313" i="4"/>
  <c r="T296" i="4"/>
  <c r="T108" i="4"/>
  <c r="T70" i="4"/>
  <c r="T166" i="4"/>
  <c r="T251" i="4"/>
  <c r="T58" i="4"/>
  <c r="T47" i="4"/>
  <c r="T280" i="4"/>
  <c r="T268" i="4"/>
  <c r="T273" i="4"/>
  <c r="T307" i="4"/>
  <c r="T290" i="4"/>
  <c r="T156" i="4"/>
  <c r="AB174" i="4"/>
  <c r="AB130" i="4"/>
  <c r="AB227" i="4"/>
  <c r="AB296" i="4"/>
  <c r="Y171" i="4"/>
  <c r="Y221" i="4"/>
  <c r="W204" i="4"/>
  <c r="V61" i="4"/>
  <c r="W243" i="4"/>
  <c r="W178" i="4"/>
  <c r="Y127" i="4"/>
  <c r="W69" i="4"/>
  <c r="Y150" i="4"/>
  <c r="V279" i="4"/>
  <c r="W47" i="4"/>
  <c r="W238" i="4"/>
  <c r="T158" i="4"/>
  <c r="T250" i="4"/>
  <c r="T262" i="4"/>
  <c r="AB255" i="4"/>
  <c r="W37" i="4"/>
  <c r="Y99" i="4"/>
  <c r="W111" i="4"/>
  <c r="W298" i="4"/>
  <c r="Y76" i="4"/>
  <c r="V254" i="4"/>
  <c r="V66" i="4"/>
  <c r="Y86" i="4"/>
  <c r="T270" i="4"/>
  <c r="T39" i="4"/>
  <c r="T161" i="4"/>
  <c r="T107" i="4"/>
  <c r="T122" i="4"/>
  <c r="T218" i="4"/>
  <c r="T79" i="4"/>
  <c r="T308" i="4"/>
  <c r="V78" i="4"/>
  <c r="W70" i="4"/>
  <c r="V114" i="4"/>
  <c r="V112" i="4"/>
  <c r="W250" i="4"/>
  <c r="Y222" i="4"/>
  <c r="W199" i="4"/>
  <c r="W262" i="4"/>
  <c r="W87" i="4"/>
  <c r="W150" i="4"/>
  <c r="V308" i="4"/>
  <c r="V188" i="4"/>
  <c r="W55" i="4"/>
  <c r="Y239" i="4"/>
  <c r="V257" i="4"/>
  <c r="Y107" i="4"/>
  <c r="V117" i="4"/>
  <c r="W58" i="4"/>
  <c r="Y270" i="4"/>
  <c r="V175" i="4"/>
  <c r="V54" i="4"/>
  <c r="Y219" i="4"/>
  <c r="Y88" i="4"/>
  <c r="W188" i="4"/>
  <c r="W306" i="4"/>
  <c r="T181" i="4"/>
  <c r="T138" i="4"/>
  <c r="T121" i="4"/>
  <c r="T305" i="4"/>
  <c r="V33" i="4"/>
  <c r="W134" i="4"/>
  <c r="V202" i="4"/>
  <c r="Y294" i="4"/>
  <c r="V41" i="4"/>
  <c r="V148" i="4"/>
  <c r="W179" i="4"/>
  <c r="Y301" i="4"/>
  <c r="Y279" i="4"/>
  <c r="V224" i="4"/>
  <c r="W75" i="4"/>
  <c r="W234" i="4"/>
  <c r="T97" i="4"/>
  <c r="T96" i="4"/>
  <c r="T220" i="4"/>
  <c r="V34" i="4"/>
  <c r="V58" i="4"/>
  <c r="Y122" i="4"/>
  <c r="Y166" i="4"/>
  <c r="W181" i="4"/>
  <c r="Y206" i="4"/>
  <c r="W76" i="4"/>
  <c r="V107" i="4"/>
  <c r="W128" i="4"/>
  <c r="V228" i="4"/>
  <c r="Y147" i="4"/>
  <c r="W82" i="4"/>
  <c r="W257" i="4"/>
  <c r="W278" i="4"/>
  <c r="T212" i="4"/>
  <c r="T231" i="4"/>
  <c r="V37" i="4"/>
  <c r="W77" i="4"/>
  <c r="Y121" i="4"/>
  <c r="Y83" i="4"/>
  <c r="V124" i="4"/>
  <c r="Y179" i="4"/>
  <c r="W80" i="4"/>
  <c r="W96" i="4"/>
  <c r="Y257" i="4"/>
  <c r="Y101" i="4"/>
  <c r="V193" i="4"/>
  <c r="W182" i="4"/>
  <c r="Y198" i="4"/>
  <c r="Y287" i="4"/>
  <c r="W187" i="4"/>
  <c r="V276" i="4"/>
  <c r="Y158" i="4"/>
  <c r="Y273" i="4"/>
  <c r="V272" i="4"/>
  <c r="W229" i="4"/>
  <c r="W39" i="4"/>
  <c r="Y84" i="4"/>
  <c r="W57" i="4"/>
  <c r="Y38" i="4"/>
  <c r="V288" i="4"/>
  <c r="V172" i="4"/>
  <c r="W46" i="4"/>
  <c r="V165" i="4"/>
  <c r="V126" i="4"/>
  <c r="Y40" i="4"/>
  <c r="Y156" i="4"/>
  <c r="V98" i="4"/>
  <c r="Y274" i="4"/>
  <c r="W208" i="4"/>
  <c r="Y157" i="4"/>
  <c r="V277" i="4"/>
  <c r="W297" i="4"/>
  <c r="V296" i="4"/>
  <c r="W163" i="4"/>
  <c r="Y288" i="4"/>
  <c r="V190" i="4"/>
  <c r="Y286" i="4"/>
  <c r="V122" i="4"/>
  <c r="V160" i="4"/>
  <c r="V184" i="4"/>
  <c r="V89" i="4"/>
  <c r="W59" i="4"/>
  <c r="Y173" i="4"/>
  <c r="W230" i="4"/>
  <c r="Y258" i="4"/>
  <c r="Y283" i="4"/>
  <c r="Y143" i="4"/>
  <c r="Y109" i="4"/>
  <c r="W200" i="4"/>
  <c r="V157" i="4"/>
  <c r="T78" i="4"/>
  <c r="T110" i="4"/>
  <c r="T45" i="4"/>
  <c r="T301" i="4"/>
  <c r="T162" i="4"/>
  <c r="T155" i="4"/>
  <c r="T219" i="4"/>
  <c r="T197" i="4"/>
  <c r="T304" i="4"/>
  <c r="T293" i="4"/>
  <c r="T271" i="4"/>
  <c r="T228" i="4"/>
  <c r="T105" i="4"/>
  <c r="T169" i="4"/>
  <c r="T295" i="4"/>
  <c r="T247" i="4"/>
  <c r="AB238" i="4"/>
  <c r="AB178" i="4"/>
  <c r="AB243" i="4"/>
  <c r="AB180" i="4"/>
  <c r="W119" i="4"/>
  <c r="Y110" i="4"/>
  <c r="Y165" i="4"/>
  <c r="V221" i="4"/>
  <c r="V226" i="4"/>
  <c r="V87" i="4"/>
  <c r="W232" i="4"/>
  <c r="Y266" i="4"/>
  <c r="W190" i="4"/>
  <c r="V95" i="4"/>
  <c r="Y226" i="4"/>
  <c r="Y30" i="4"/>
  <c r="T135" i="4"/>
  <c r="T116" i="4"/>
  <c r="AB302" i="4"/>
  <c r="Y202" i="4"/>
  <c r="Y35" i="4"/>
  <c r="V265" i="4"/>
  <c r="W133" i="4"/>
  <c r="V133" i="4"/>
  <c r="V250" i="4"/>
  <c r="T209" i="4"/>
  <c r="Y111" i="4"/>
  <c r="W214" i="4"/>
  <c r="V185" i="4"/>
  <c r="V287" i="4"/>
  <c r="Y188" i="4"/>
  <c r="V71" i="4"/>
  <c r="Y137" i="4"/>
  <c r="V234" i="4"/>
  <c r="W312" i="4"/>
  <c r="Y131" i="4"/>
  <c r="V44" i="4"/>
  <c r="V93" i="4"/>
  <c r="W56" i="4"/>
  <c r="V113" i="4"/>
  <c r="V171" i="4"/>
  <c r="V106" i="4"/>
  <c r="Y272" i="4"/>
  <c r="W120" i="4"/>
  <c r="V39" i="4"/>
  <c r="T51" i="4"/>
  <c r="T274" i="4"/>
  <c r="T119" i="4"/>
  <c r="T234" i="4"/>
  <c r="T217" i="4"/>
  <c r="W91" i="4"/>
  <c r="W85" i="4"/>
  <c r="Y138" i="4"/>
  <c r="W175" i="4"/>
  <c r="W60" i="4"/>
  <c r="Y277" i="4"/>
  <c r="V283" i="4"/>
  <c r="V156" i="4"/>
  <c r="V138" i="4"/>
  <c r="Y244" i="4"/>
  <c r="V42" i="4"/>
  <c r="V131" i="4"/>
  <c r="V149" i="4"/>
  <c r="T72" i="4"/>
  <c r="T151" i="4"/>
  <c r="Y130" i="4"/>
  <c r="Y269" i="4"/>
  <c r="W92" i="4"/>
  <c r="W269" i="4"/>
  <c r="W219" i="4"/>
  <c r="Y172" i="4"/>
  <c r="Y48" i="4"/>
  <c r="V146" i="4"/>
  <c r="T157" i="4"/>
  <c r="T124" i="4"/>
  <c r="AB126" i="4"/>
  <c r="V50" i="4"/>
  <c r="V55" i="4"/>
  <c r="W53" i="4"/>
  <c r="W50" i="4"/>
  <c r="W67" i="4"/>
  <c r="W93" i="4"/>
  <c r="V177" i="4"/>
  <c r="Y80" i="4"/>
  <c r="Y96" i="4"/>
  <c r="Y161" i="4"/>
  <c r="Y191" i="4"/>
  <c r="Y207" i="4"/>
  <c r="V238" i="4"/>
  <c r="W256" i="4"/>
  <c r="V210" i="4"/>
  <c r="Y187" i="4"/>
  <c r="Y278" i="4"/>
  <c r="V299" i="4"/>
  <c r="W305" i="4"/>
  <c r="W313" i="4"/>
  <c r="Y285" i="4"/>
  <c r="Y276" i="4"/>
  <c r="Y52" i="4"/>
  <c r="V212" i="4"/>
  <c r="W32" i="4"/>
  <c r="V47" i="4"/>
  <c r="W156" i="4"/>
  <c r="V216" i="4"/>
  <c r="W233" i="4"/>
  <c r="W196" i="4"/>
  <c r="V295" i="4"/>
  <c r="Y247" i="4"/>
  <c r="Y300" i="4"/>
  <c r="V169" i="4"/>
  <c r="W201" i="4"/>
  <c r="Y74" i="4"/>
  <c r="V176" i="4"/>
  <c r="Y227" i="4"/>
  <c r="V90" i="4"/>
  <c r="V260" i="4"/>
  <c r="V102" i="4"/>
  <c r="W124" i="4"/>
  <c r="W147" i="4"/>
  <c r="Y260" i="4"/>
  <c r="W284" i="4"/>
  <c r="S75" i="4"/>
  <c r="Y299" i="4"/>
  <c r="Y126" i="4"/>
  <c r="W270" i="4"/>
  <c r="Y189" i="4"/>
  <c r="T83" i="4"/>
  <c r="T131" i="4"/>
  <c r="T163" i="4"/>
  <c r="T168" i="4"/>
  <c r="T50" i="4"/>
  <c r="T75" i="4"/>
  <c r="T48" i="4"/>
  <c r="T128" i="4"/>
  <c r="T256" i="4"/>
  <c r="T90" i="4"/>
  <c r="T137" i="4"/>
  <c r="T292" i="4"/>
  <c r="T236" i="4"/>
  <c r="T289" i="4"/>
  <c r="T172" i="4"/>
  <c r="AB254" i="4"/>
  <c r="AB160" i="4"/>
  <c r="AB242" i="4"/>
  <c r="AB259" i="4"/>
  <c r="AB260" i="4"/>
  <c r="BB3" i="8"/>
  <c r="N23" i="7" s="1"/>
  <c r="AB22" i="4"/>
  <c r="BB4" i="8"/>
  <c r="N24" i="7" s="1"/>
  <c r="AO4" i="8"/>
  <c r="AB21" i="4"/>
  <c r="L26" i="4"/>
  <c r="L56" i="4"/>
  <c r="L115" i="4"/>
  <c r="L25" i="4"/>
  <c r="L253" i="4"/>
  <c r="L230" i="4"/>
  <c r="L255" i="4"/>
  <c r="L234" i="4"/>
  <c r="L114" i="4"/>
  <c r="L80" i="4"/>
  <c r="L73" i="4"/>
  <c r="L28" i="4"/>
  <c r="L278" i="4"/>
  <c r="L139" i="4"/>
  <c r="L151" i="4"/>
  <c r="AG234" i="8"/>
  <c r="L244" i="4"/>
  <c r="L162" i="4"/>
  <c r="AB271" i="8"/>
  <c r="S289" i="5" s="1"/>
  <c r="BK234" i="8"/>
  <c r="U254" i="7" s="1"/>
  <c r="W77" i="8"/>
  <c r="P95" i="5" s="1"/>
  <c r="L107" i="4"/>
  <c r="L47" i="4"/>
  <c r="L60" i="4"/>
  <c r="L172" i="4"/>
  <c r="L231" i="4"/>
  <c r="L208" i="4"/>
  <c r="L138" i="4"/>
  <c r="AB234" i="8"/>
  <c r="S252" i="5" s="1"/>
  <c r="L170" i="4"/>
  <c r="L193" i="4"/>
  <c r="L261" i="4"/>
  <c r="L269" i="4"/>
  <c r="L44" i="4"/>
  <c r="L243" i="4"/>
  <c r="L33" i="4"/>
  <c r="L254" i="4"/>
  <c r="AG76" i="8"/>
  <c r="L216" i="4"/>
  <c r="L112" i="4"/>
  <c r="L145" i="4"/>
  <c r="L78" i="4"/>
  <c r="L297" i="4"/>
  <c r="L76" i="4"/>
  <c r="L271" i="4"/>
  <c r="L191" i="4"/>
  <c r="L266" i="4"/>
  <c r="W260" i="8"/>
  <c r="P278" i="5" s="1"/>
  <c r="L81" i="4"/>
  <c r="L276" i="4"/>
  <c r="L185" i="4"/>
  <c r="L72" i="4"/>
  <c r="L119" i="4"/>
  <c r="L68" i="4"/>
  <c r="AB219" i="8"/>
  <c r="S237" i="5" s="1"/>
  <c r="W219" i="8"/>
  <c r="P237" i="5" s="1"/>
  <c r="L200" i="4"/>
  <c r="L43" i="4"/>
  <c r="L140" i="4"/>
  <c r="BK219" i="8"/>
  <c r="U239" i="7" s="1"/>
  <c r="L70" i="4"/>
  <c r="L174" i="4"/>
  <c r="L93" i="4"/>
  <c r="L296" i="4"/>
  <c r="L61" i="4"/>
  <c r="L131" i="4"/>
  <c r="L227" i="4"/>
  <c r="L157" i="4"/>
  <c r="L67" i="4"/>
  <c r="L229" i="4"/>
  <c r="L299" i="4"/>
  <c r="L226" i="4"/>
  <c r="L258" i="4"/>
  <c r="L148" i="4"/>
  <c r="L133" i="4"/>
  <c r="L206" i="4"/>
  <c r="L23" i="5"/>
  <c r="L32" i="4"/>
  <c r="L21" i="5"/>
  <c r="L201" i="4"/>
  <c r="AG260" i="8"/>
  <c r="W240" i="8"/>
  <c r="P258" i="5" s="1"/>
  <c r="L127" i="4"/>
  <c r="L118" i="4"/>
  <c r="BK262" i="8"/>
  <c r="U282" i="7" s="1"/>
  <c r="L272" i="4"/>
  <c r="L146" i="4"/>
  <c r="L180" i="4"/>
  <c r="L259" i="4"/>
  <c r="AG240" i="8"/>
  <c r="L97" i="4"/>
  <c r="L121" i="4"/>
  <c r="L22" i="5"/>
  <c r="W88" i="8"/>
  <c r="P106" i="5" s="1"/>
  <c r="L55" i="4"/>
  <c r="L184" i="4"/>
  <c r="L279" i="4"/>
  <c r="BK260" i="8"/>
  <c r="U280" i="7" s="1"/>
  <c r="L264" i="4"/>
  <c r="L292" i="4"/>
  <c r="L59" i="4"/>
  <c r="L202" i="4"/>
  <c r="L46" i="4"/>
  <c r="L42" i="4"/>
  <c r="L194" i="4"/>
  <c r="L294" i="4"/>
  <c r="L248" i="4"/>
  <c r="AG277" i="8"/>
  <c r="L66" i="4"/>
  <c r="L101" i="4"/>
  <c r="L87" i="4"/>
  <c r="L27" i="4"/>
  <c r="L92" i="4"/>
  <c r="L65" i="4"/>
  <c r="L301" i="4"/>
  <c r="L99" i="4"/>
  <c r="L281" i="4"/>
  <c r="AG88" i="8"/>
  <c r="L152" i="4"/>
  <c r="L50" i="4"/>
  <c r="L141" i="4"/>
  <c r="L308" i="4"/>
  <c r="L249" i="4"/>
  <c r="L109" i="4"/>
  <c r="L24" i="5"/>
  <c r="L21" i="4"/>
  <c r="L41" i="4"/>
  <c r="L238" i="4"/>
  <c r="L260" i="4"/>
  <c r="W151" i="8"/>
  <c r="P169" i="5" s="1"/>
  <c r="L192" i="4"/>
  <c r="BK151" i="8"/>
  <c r="U171" i="7" s="1"/>
  <c r="L236" i="4"/>
  <c r="L251" i="4"/>
  <c r="L312" i="4"/>
  <c r="L116" i="4"/>
  <c r="L49" i="4"/>
  <c r="L182" i="4"/>
  <c r="L53" i="4"/>
  <c r="L167" i="4"/>
  <c r="L197" i="4"/>
  <c r="L137" i="4"/>
  <c r="L277" i="4"/>
  <c r="L189" i="4"/>
  <c r="L123" i="4"/>
  <c r="L90" i="4"/>
  <c r="BK64" i="8"/>
  <c r="U84" i="7" s="1"/>
  <c r="L36" i="4"/>
  <c r="L124" i="4"/>
  <c r="L233" i="4"/>
  <c r="L309" i="4"/>
  <c r="BK88" i="8"/>
  <c r="U108" i="7" s="1"/>
  <c r="W277" i="8"/>
  <c r="P295" i="5" s="1"/>
  <c r="AB240" i="8"/>
  <c r="S258" i="5" s="1"/>
  <c r="BK240" i="8"/>
  <c r="U260" i="7" s="1"/>
  <c r="AB277" i="8"/>
  <c r="S295" i="5" s="1"/>
  <c r="L24" i="4"/>
  <c r="AG219" i="8"/>
  <c r="L237" i="4"/>
  <c r="AB88" i="8"/>
  <c r="S106" i="5" s="1"/>
  <c r="L106" i="4"/>
  <c r="BK76" i="8"/>
  <c r="U96" i="7" s="1"/>
  <c r="L94" i="4"/>
  <c r="L22" i="4"/>
  <c r="BK288" i="8"/>
  <c r="U308" i="7" s="1"/>
  <c r="L306" i="4"/>
  <c r="AG295" i="8"/>
  <c r="L313" i="4"/>
  <c r="AG195" i="8"/>
  <c r="L213" i="4"/>
  <c r="AG158" i="8"/>
  <c r="L176" i="4"/>
  <c r="W33" i="8"/>
  <c r="P51" i="5" s="1"/>
  <c r="L51" i="4"/>
  <c r="AG269" i="8"/>
  <c r="L287" i="4"/>
  <c r="BK280" i="8"/>
  <c r="U300" i="7" s="1"/>
  <c r="L298" i="4"/>
  <c r="W150" i="8"/>
  <c r="P168" i="5" s="1"/>
  <c r="L168" i="4"/>
  <c r="AB64" i="8"/>
  <c r="S82" i="5" s="1"/>
  <c r="L82" i="4"/>
  <c r="AG264" i="8"/>
  <c r="L282" i="4"/>
  <c r="AG21" i="8"/>
  <c r="L39" i="4"/>
  <c r="W147" i="8"/>
  <c r="P165" i="5" s="1"/>
  <c r="L165" i="4"/>
  <c r="W287" i="8"/>
  <c r="P305" i="5" s="1"/>
  <c r="L305" i="4"/>
  <c r="W234" i="8"/>
  <c r="P252" i="5" s="1"/>
  <c r="L252" i="4"/>
  <c r="AB151" i="8"/>
  <c r="S169" i="5" s="1"/>
  <c r="L169" i="4"/>
  <c r="AB102" i="8"/>
  <c r="S120" i="5" s="1"/>
  <c r="L120" i="4"/>
  <c r="W191" i="8"/>
  <c r="P209" i="5" s="1"/>
  <c r="L209" i="4"/>
  <c r="AB187" i="8"/>
  <c r="S205" i="5" s="1"/>
  <c r="L205" i="4"/>
  <c r="BK135" i="8"/>
  <c r="U155" i="7" s="1"/>
  <c r="L153" i="4"/>
  <c r="W70" i="8"/>
  <c r="P88" i="5" s="1"/>
  <c r="L88" i="4"/>
  <c r="BK108" i="8"/>
  <c r="U128" i="7" s="1"/>
  <c r="L126" i="4"/>
  <c r="AB192" i="8"/>
  <c r="S210" i="5" s="1"/>
  <c r="L210" i="4"/>
  <c r="AB180" i="8"/>
  <c r="S198" i="5" s="1"/>
  <c r="L198" i="4"/>
  <c r="AB93" i="8"/>
  <c r="S111" i="5" s="1"/>
  <c r="L111" i="4"/>
  <c r="BK177" i="8"/>
  <c r="U197" i="7" s="1"/>
  <c r="L195" i="4"/>
  <c r="BK45" i="8"/>
  <c r="U65" i="7" s="1"/>
  <c r="L63" i="4"/>
  <c r="W229" i="8"/>
  <c r="P247" i="5" s="1"/>
  <c r="L247" i="4"/>
  <c r="BK20" i="8"/>
  <c r="U40" i="7" s="1"/>
  <c r="L38" i="4"/>
  <c r="AB77" i="8"/>
  <c r="S95" i="5" s="1"/>
  <c r="L95" i="4"/>
  <c r="AG129" i="8"/>
  <c r="L147" i="4"/>
  <c r="AB266" i="8"/>
  <c r="S284" i="5" s="1"/>
  <c r="L284" i="4"/>
  <c r="AB27" i="8"/>
  <c r="S45" i="5" s="1"/>
  <c r="L45" i="4"/>
  <c r="BK256" i="8"/>
  <c r="U276" i="7" s="1"/>
  <c r="L274" i="4"/>
  <c r="AB116" i="8"/>
  <c r="S134" i="5" s="1"/>
  <c r="L134" i="4"/>
  <c r="BK78" i="8"/>
  <c r="U98" i="7" s="1"/>
  <c r="L96" i="4"/>
  <c r="BK221" i="8"/>
  <c r="U241" i="7" s="1"/>
  <c r="L239" i="4"/>
  <c r="AB73" i="8"/>
  <c r="S91" i="5" s="1"/>
  <c r="L91" i="4"/>
  <c r="L23" i="4"/>
  <c r="AG103" i="8"/>
  <c r="BK255" i="8"/>
  <c r="U275" i="7" s="1"/>
  <c r="L273" i="4"/>
  <c r="AB157" i="8"/>
  <c r="S175" i="5" s="1"/>
  <c r="L175" i="4"/>
  <c r="AB247" i="8"/>
  <c r="S265" i="5" s="1"/>
  <c r="L265" i="4"/>
  <c r="AG57" i="8"/>
  <c r="L75" i="4"/>
  <c r="BK277" i="8"/>
  <c r="U297" i="7" s="1"/>
  <c r="L295" i="4"/>
  <c r="AG271" i="8"/>
  <c r="L289" i="4"/>
  <c r="W192" i="8"/>
  <c r="P210" i="5" s="1"/>
  <c r="W155" i="8"/>
  <c r="P173" i="5" s="1"/>
  <c r="L173" i="4"/>
  <c r="W262" i="8"/>
  <c r="P280" i="5" s="1"/>
  <c r="L280" i="4"/>
  <c r="S24" i="4"/>
  <c r="W21" i="4"/>
  <c r="V24" i="4"/>
  <c r="V21" i="4"/>
  <c r="U24" i="4"/>
  <c r="W24" i="4"/>
  <c r="AV3" i="8"/>
  <c r="N22" i="6" s="1"/>
  <c r="AP3" i="8"/>
  <c r="AV4" i="8"/>
  <c r="N23" i="6" s="1"/>
  <c r="AP4" i="8"/>
  <c r="AV6" i="8"/>
  <c r="N25" i="6" s="1"/>
  <c r="AP6" i="8"/>
  <c r="AV5" i="8"/>
  <c r="N24" i="6" s="1"/>
  <c r="AP5" i="8"/>
  <c r="BK57" i="8"/>
  <c r="U77" i="7" s="1"/>
  <c r="BK93" i="8"/>
  <c r="U113" i="7" s="1"/>
  <c r="AB57" i="8"/>
  <c r="S75" i="5" s="1"/>
  <c r="W116" i="8"/>
  <c r="P134" i="5" s="1"/>
  <c r="BK271" i="8"/>
  <c r="U291" i="7" s="1"/>
  <c r="AG256" i="8"/>
  <c r="AG73" i="8"/>
  <c r="AG33" i="8"/>
  <c r="BK77" i="8"/>
  <c r="U97" i="7" s="1"/>
  <c r="W271" i="8"/>
  <c r="P289" i="5" s="1"/>
  <c r="AG262" i="8"/>
  <c r="W266" i="8"/>
  <c r="P284" i="5" s="1"/>
  <c r="AB262" i="8"/>
  <c r="S280" i="5" s="1"/>
  <c r="AG229" i="8"/>
  <c r="AG77" i="8"/>
  <c r="BK229" i="8"/>
  <c r="U249" i="7" s="1"/>
  <c r="W93" i="8"/>
  <c r="P111" i="5" s="1"/>
  <c r="AB229" i="8"/>
  <c r="S247" i="5" s="1"/>
  <c r="AB256" i="8"/>
  <c r="S274" i="5" s="1"/>
  <c r="AB21" i="8"/>
  <c r="S39" i="5" s="1"/>
  <c r="W256" i="8"/>
  <c r="P274" i="5" s="1"/>
  <c r="W45" i="8"/>
  <c r="P63" i="5" s="1"/>
  <c r="W27" i="8"/>
  <c r="P45" i="5" s="1"/>
  <c r="W73" i="8"/>
  <c r="P91" i="5" s="1"/>
  <c r="AB45" i="8"/>
  <c r="S63" i="5" s="1"/>
  <c r="BK155" i="8"/>
  <c r="U175" i="7" s="1"/>
  <c r="BK157" i="8"/>
  <c r="U177" i="7" s="1"/>
  <c r="AG27" i="8"/>
  <c r="AG155" i="8"/>
  <c r="AG247" i="8"/>
  <c r="AG93" i="8"/>
  <c r="BK73" i="8"/>
  <c r="U93" i="7" s="1"/>
  <c r="W221" i="8"/>
  <c r="P239" i="5" s="1"/>
  <c r="W247" i="8"/>
  <c r="P265" i="5" s="1"/>
  <c r="AB221" i="8"/>
  <c r="S239" i="5" s="1"/>
  <c r="BK247" i="8"/>
  <c r="U267" i="7" s="1"/>
  <c r="AB255" i="8"/>
  <c r="S273" i="5" s="1"/>
  <c r="W157" i="8"/>
  <c r="P175" i="5" s="1"/>
  <c r="AG157" i="8"/>
  <c r="AG221" i="8"/>
  <c r="AB155" i="8"/>
  <c r="S173" i="5" s="1"/>
  <c r="AG255" i="8"/>
  <c r="BK27" i="8"/>
  <c r="U47" i="7" s="1"/>
  <c r="W255" i="8"/>
  <c r="P273" i="5" s="1"/>
  <c r="AG45" i="8"/>
  <c r="AB177" i="8"/>
  <c r="S195" i="5" s="1"/>
  <c r="AG287" i="8"/>
  <c r="AG78" i="8"/>
  <c r="W288" i="8"/>
  <c r="P306" i="5" s="1"/>
  <c r="W102" i="8"/>
  <c r="P120" i="5" s="1"/>
  <c r="AB129" i="8"/>
  <c r="S147" i="5" s="1"/>
  <c r="AG266" i="8"/>
  <c r="BK102" i="8"/>
  <c r="U122" i="7" s="1"/>
  <c r="BK180" i="8"/>
  <c r="U200" i="7" s="1"/>
  <c r="BK287" i="8"/>
  <c r="U307" i="7" s="1"/>
  <c r="BK70" i="8"/>
  <c r="U90" i="7" s="1"/>
  <c r="W180" i="8"/>
  <c r="P198" i="5" s="1"/>
  <c r="AB287" i="8"/>
  <c r="S305" i="5" s="1"/>
  <c r="AB78" i="8"/>
  <c r="S96" i="5" s="1"/>
  <c r="AB70" i="8"/>
  <c r="S88" i="5" s="1"/>
  <c r="AB108" i="8"/>
  <c r="S126" i="5" s="1"/>
  <c r="BK191" i="8"/>
  <c r="U211" i="7" s="1"/>
  <c r="AG102" i="8"/>
  <c r="BK129" i="8"/>
  <c r="U149" i="7" s="1"/>
  <c r="AG108" i="8"/>
  <c r="AG191" i="8"/>
  <c r="AB195" i="8"/>
  <c r="S213" i="5" s="1"/>
  <c r="BK266" i="8"/>
  <c r="U286" i="7" s="1"/>
  <c r="W195" i="8"/>
  <c r="P213" i="5" s="1"/>
  <c r="AG70" i="8"/>
  <c r="AR3" i="8"/>
  <c r="AS3" i="8" s="1"/>
  <c r="AR5" i="8"/>
  <c r="AS5" i="8" s="1"/>
  <c r="AR4" i="8"/>
  <c r="AS4" i="8" s="1"/>
  <c r="AR6" i="8"/>
  <c r="AS6" i="8" s="1"/>
  <c r="AJ214" i="8"/>
  <c r="BC214" i="8"/>
  <c r="O234" i="7" s="1"/>
  <c r="A214" i="8"/>
  <c r="AR214" i="8" a="1"/>
  <c r="AR214" i="8" s="1"/>
  <c r="AS214" i="8" s="1"/>
  <c r="A50" i="8"/>
  <c r="BC50" i="8"/>
  <c r="O70" i="7" s="1"/>
  <c r="AR50" i="8" a="1"/>
  <c r="AR50" i="8" s="1"/>
  <c r="AS50" i="8" s="1"/>
  <c r="AJ50" i="8"/>
  <c r="AG116" i="8"/>
  <c r="AG187" i="8"/>
  <c r="A206" i="8"/>
  <c r="BC206" i="8"/>
  <c r="O226" i="7" s="1"/>
  <c r="AJ206" i="8"/>
  <c r="AR206" i="8" a="1"/>
  <c r="AR206" i="8" s="1"/>
  <c r="AS206" i="8" s="1"/>
  <c r="AJ169" i="8"/>
  <c r="BC169" i="8"/>
  <c r="O189" i="7" s="1"/>
  <c r="A169" i="8"/>
  <c r="AR169" i="8" a="1"/>
  <c r="AR169" i="8" s="1"/>
  <c r="AS169" i="8" s="1"/>
  <c r="AG192" i="8"/>
  <c r="BK195" i="8"/>
  <c r="U215" i="7" s="1"/>
  <c r="BC224" i="8"/>
  <c r="O244" i="7" s="1"/>
  <c r="A224" i="8"/>
  <c r="AJ224" i="8"/>
  <c r="AR224" i="8" a="1"/>
  <c r="AR224" i="8" s="1"/>
  <c r="AS224" i="8" s="1"/>
  <c r="AJ276" i="8"/>
  <c r="BC276" i="8"/>
  <c r="O296" i="7" s="1"/>
  <c r="A276" i="8"/>
  <c r="AR276" i="8" a="1"/>
  <c r="AR276" i="8" s="1"/>
  <c r="AS276" i="8" s="1"/>
  <c r="AJ212" i="8"/>
  <c r="BC212" i="8"/>
  <c r="O232" i="7" s="1"/>
  <c r="A212" i="8"/>
  <c r="AR212" i="8" a="1"/>
  <c r="AR212" i="8" s="1"/>
  <c r="AS212" i="8" s="1"/>
  <c r="W76" i="8"/>
  <c r="P94" i="5" s="1"/>
  <c r="AJ246" i="8"/>
  <c r="BC246" i="8"/>
  <c r="O266" i="7" s="1"/>
  <c r="A246" i="8"/>
  <c r="AR246" i="8" a="1"/>
  <c r="AR246" i="8" s="1"/>
  <c r="AS246" i="8" s="1"/>
  <c r="A236" i="8"/>
  <c r="BC236" i="8"/>
  <c r="O256" i="7" s="1"/>
  <c r="AR236" i="8" a="1"/>
  <c r="AR236" i="8" s="1"/>
  <c r="AS236" i="8" s="1"/>
  <c r="AJ236" i="8"/>
  <c r="A274" i="8"/>
  <c r="AJ274" i="8"/>
  <c r="BC274" i="8"/>
  <c r="O294" i="7" s="1"/>
  <c r="AR274" i="8" a="1"/>
  <c r="AR274" i="8" s="1"/>
  <c r="AS274" i="8" s="1"/>
  <c r="AJ58" i="8"/>
  <c r="A58" i="8"/>
  <c r="BC58" i="8"/>
  <c r="O78" i="7" s="1"/>
  <c r="AR58" i="8" a="1"/>
  <c r="AR58" i="8" s="1"/>
  <c r="AS58" i="8" s="1"/>
  <c r="A301" i="8"/>
  <c r="AJ301" i="8"/>
  <c r="BC301" i="8"/>
  <c r="AR301" i="8" a="1"/>
  <c r="AR301" i="8" s="1"/>
  <c r="AS301" i="8" s="1"/>
  <c r="AG86" i="8"/>
  <c r="AJ86" i="8"/>
  <c r="BC86" i="8"/>
  <c r="O106" i="7" s="1"/>
  <c r="A86" i="8"/>
  <c r="AR86" i="8" a="1"/>
  <c r="AR86" i="8" s="1"/>
  <c r="AS86" i="8" s="1"/>
  <c r="W177" i="8"/>
  <c r="P195" i="5" s="1"/>
  <c r="A88" i="8"/>
  <c r="AJ88" i="8"/>
  <c r="BC88" i="8"/>
  <c r="O108" i="7" s="1"/>
  <c r="AR88" i="8" a="1"/>
  <c r="AR88" i="8" s="1"/>
  <c r="AS88" i="8" s="1"/>
  <c r="AJ262" i="8"/>
  <c r="BC262" i="8"/>
  <c r="O282" i="7" s="1"/>
  <c r="A262" i="8"/>
  <c r="AR262" i="8" a="1"/>
  <c r="AR262" i="8" s="1"/>
  <c r="AS262" i="8" s="1"/>
  <c r="A57" i="8"/>
  <c r="AJ57" i="8"/>
  <c r="BC57" i="8"/>
  <c r="O77" i="7" s="1"/>
  <c r="AR57" i="8" a="1"/>
  <c r="AR57" i="8" s="1"/>
  <c r="AS57" i="8" s="1"/>
  <c r="AJ277" i="8"/>
  <c r="A277" i="8"/>
  <c r="BC277" i="8"/>
  <c r="O297" i="7" s="1"/>
  <c r="AR277" i="8" a="1"/>
  <c r="AR277" i="8" s="1"/>
  <c r="AS277" i="8" s="1"/>
  <c r="BC271" i="8"/>
  <c r="O291" i="7" s="1"/>
  <c r="A271" i="8"/>
  <c r="AJ271" i="8"/>
  <c r="AR271" i="8" a="1"/>
  <c r="AR271" i="8" s="1"/>
  <c r="AS271" i="8" s="1"/>
  <c r="BC32" i="8"/>
  <c r="O52" i="7" s="1"/>
  <c r="AJ32" i="8"/>
  <c r="A32" i="8"/>
  <c r="AR32" i="8" a="1"/>
  <c r="AR32" i="8" s="1"/>
  <c r="AS32" i="8" s="1"/>
  <c r="A35" i="8"/>
  <c r="AJ35" i="8"/>
  <c r="BC35" i="8"/>
  <c r="O55" i="7" s="1"/>
  <c r="AR35" i="8" a="1"/>
  <c r="AR35" i="8" s="1"/>
  <c r="AS35" i="8" s="1"/>
  <c r="AJ164" i="8"/>
  <c r="BC164" i="8"/>
  <c r="O184" i="7" s="1"/>
  <c r="A164" i="8"/>
  <c r="AR164" i="8" a="1"/>
  <c r="AR164" i="8" s="1"/>
  <c r="AS164" i="8" s="1"/>
  <c r="AJ201" i="8"/>
  <c r="BC201" i="8"/>
  <c r="O221" i="7" s="1"/>
  <c r="A201" i="8"/>
  <c r="AR201" i="8" a="1"/>
  <c r="AR201" i="8" s="1"/>
  <c r="AS201" i="8" s="1"/>
  <c r="A220" i="8"/>
  <c r="AJ220" i="8"/>
  <c r="BC220" i="8"/>
  <c r="O240" i="7" s="1"/>
  <c r="AR220" i="8" a="1"/>
  <c r="AR220" i="8" s="1"/>
  <c r="AS220" i="8" s="1"/>
  <c r="A199" i="8"/>
  <c r="BC199" i="8"/>
  <c r="O219" i="7" s="1"/>
  <c r="AR199" i="8" a="1"/>
  <c r="AR199" i="8" s="1"/>
  <c r="AS199" i="8" s="1"/>
  <c r="AJ199" i="8"/>
  <c r="BC279" i="8"/>
  <c r="O299" i="7" s="1"/>
  <c r="A279" i="8"/>
  <c r="AJ279" i="8"/>
  <c r="AR279" i="8" a="1"/>
  <c r="AR279" i="8" s="1"/>
  <c r="AS279" i="8" s="1"/>
  <c r="A275" i="8"/>
  <c r="AJ275" i="8"/>
  <c r="AR275" i="8" a="1"/>
  <c r="AR275" i="8" s="1"/>
  <c r="AS275" i="8" s="1"/>
  <c r="BC275" i="8"/>
  <c r="O295" i="7" s="1"/>
  <c r="AB76" i="8"/>
  <c r="S94" i="5" s="1"/>
  <c r="AB204" i="8"/>
  <c r="S222" i="5" s="1"/>
  <c r="A204" i="8"/>
  <c r="BC204" i="8"/>
  <c r="O224" i="7" s="1"/>
  <c r="AJ204" i="8"/>
  <c r="AR204" i="8" a="1"/>
  <c r="AR204" i="8" s="1"/>
  <c r="AS204" i="8" s="1"/>
  <c r="AJ249" i="8"/>
  <c r="A249" i="8"/>
  <c r="BC249" i="8"/>
  <c r="O269" i="7" s="1"/>
  <c r="AR249" i="8" a="1"/>
  <c r="AR249" i="8" s="1"/>
  <c r="AS249" i="8" s="1"/>
  <c r="A23" i="8"/>
  <c r="BC23" i="8"/>
  <c r="O43" i="7" s="1"/>
  <c r="AJ23" i="8"/>
  <c r="AR23" i="8" a="1"/>
  <c r="AR23" i="8" s="1"/>
  <c r="AS23" i="8" s="1"/>
  <c r="AJ171" i="8"/>
  <c r="A171" i="8"/>
  <c r="BC171" i="8"/>
  <c r="O191" i="7" s="1"/>
  <c r="AR171" i="8" a="1"/>
  <c r="AR171" i="8" s="1"/>
  <c r="AS171" i="8" s="1"/>
  <c r="BC98" i="8"/>
  <c r="O118" i="7" s="1"/>
  <c r="AJ98" i="8"/>
  <c r="A98" i="8"/>
  <c r="AR98" i="8" a="1"/>
  <c r="AR98" i="8" s="1"/>
  <c r="AS98" i="8" s="1"/>
  <c r="BC240" i="8"/>
  <c r="O260" i="7" s="1"/>
  <c r="A240" i="8"/>
  <c r="AJ240" i="8"/>
  <c r="AR240" i="8" a="1"/>
  <c r="AR240" i="8" s="1"/>
  <c r="AS240" i="8" s="1"/>
  <c r="AJ134" i="8"/>
  <c r="BC134" i="8"/>
  <c r="O154" i="7" s="1"/>
  <c r="A134" i="8"/>
  <c r="AR134" i="8" a="1"/>
  <c r="AR134" i="8" s="1"/>
  <c r="AS134" i="8" s="1"/>
  <c r="AJ139" i="8"/>
  <c r="A139" i="8"/>
  <c r="BC139" i="8"/>
  <c r="O159" i="7" s="1"/>
  <c r="AR139" i="8" a="1"/>
  <c r="AR139" i="8" s="1"/>
  <c r="AS139" i="8" s="1"/>
  <c r="AJ264" i="8"/>
  <c r="BC264" i="8"/>
  <c r="O284" i="7" s="1"/>
  <c r="A264" i="8"/>
  <c r="AR264" i="8" a="1"/>
  <c r="AR264" i="8" s="1"/>
  <c r="AS264" i="8" s="1"/>
  <c r="A47" i="8"/>
  <c r="AJ47" i="8"/>
  <c r="BC47" i="8"/>
  <c r="O67" i="7" s="1"/>
  <c r="AR47" i="8" a="1"/>
  <c r="AR47" i="8" s="1"/>
  <c r="AS47" i="8" s="1"/>
  <c r="BC127" i="8"/>
  <c r="O147" i="7" s="1"/>
  <c r="A127" i="8"/>
  <c r="AJ127" i="8"/>
  <c r="AR127" i="8" a="1"/>
  <c r="AR127" i="8" s="1"/>
  <c r="AS127" i="8" s="1"/>
  <c r="AJ118" i="8"/>
  <c r="BC118" i="8"/>
  <c r="O138" i="7" s="1"/>
  <c r="A118" i="8"/>
  <c r="AR118" i="8" a="1"/>
  <c r="AR118" i="8" s="1"/>
  <c r="AS118" i="8" s="1"/>
  <c r="AJ267" i="8"/>
  <c r="A267" i="8"/>
  <c r="BC267" i="8"/>
  <c r="O287" i="7" s="1"/>
  <c r="AR267" i="8" a="1"/>
  <c r="AR267" i="8" s="1"/>
  <c r="AS267" i="8" s="1"/>
  <c r="W296" i="8"/>
  <c r="AJ296" i="8"/>
  <c r="BC296" i="8"/>
  <c r="A296" i="8"/>
  <c r="AR296" i="8" a="1"/>
  <c r="AR296" i="8" s="1"/>
  <c r="AS296" i="8" s="1"/>
  <c r="A75" i="8"/>
  <c r="AJ75" i="8"/>
  <c r="BC75" i="8"/>
  <c r="O95" i="7" s="1"/>
  <c r="AR75" i="8" a="1"/>
  <c r="AR75" i="8" s="1"/>
  <c r="AS75" i="8" s="1"/>
  <c r="AJ153" i="8"/>
  <c r="BC153" i="8"/>
  <c r="O173" i="7" s="1"/>
  <c r="AR153" i="8" a="1"/>
  <c r="AR153" i="8" s="1"/>
  <c r="AS153" i="8" s="1"/>
  <c r="A153" i="8"/>
  <c r="AB74" i="8"/>
  <c r="S92" i="5" s="1"/>
  <c r="A74" i="8"/>
  <c r="AJ74" i="8"/>
  <c r="BC74" i="8"/>
  <c r="O94" i="7" s="1"/>
  <c r="AR74" i="8" a="1"/>
  <c r="AR74" i="8" s="1"/>
  <c r="AS74" i="8" s="1"/>
  <c r="AJ228" i="8"/>
  <c r="BC228" i="8"/>
  <c r="O248" i="7" s="1"/>
  <c r="A228" i="8"/>
  <c r="AR228" i="8" a="1"/>
  <c r="AR228" i="8" s="1"/>
  <c r="AS228" i="8" s="1"/>
  <c r="W228" i="8"/>
  <c r="P246" i="5" s="1"/>
  <c r="AJ116" i="8"/>
  <c r="A116" i="8"/>
  <c r="BC116" i="8"/>
  <c r="O136" i="7" s="1"/>
  <c r="AR116" i="8" a="1"/>
  <c r="AR116" i="8" s="1"/>
  <c r="AS116" i="8" s="1"/>
  <c r="A13" i="8"/>
  <c r="BC13" i="8"/>
  <c r="O33" i="7" s="1"/>
  <c r="AJ54" i="8"/>
  <c r="BC54" i="8"/>
  <c r="O74" i="7" s="1"/>
  <c r="A54" i="8"/>
  <c r="AR54" i="8" a="1"/>
  <c r="AR54" i="8" s="1"/>
  <c r="AS54" i="8" s="1"/>
  <c r="AJ137" i="8"/>
  <c r="A137" i="8"/>
  <c r="BC137" i="8"/>
  <c r="O157" i="7" s="1"/>
  <c r="AR137" i="8" a="1"/>
  <c r="AR137" i="8" s="1"/>
  <c r="AS137" i="8" s="1"/>
  <c r="AJ182" i="8"/>
  <c r="BC182" i="8"/>
  <c r="O202" i="7" s="1"/>
  <c r="A182" i="8"/>
  <c r="AR182" i="8" a="1"/>
  <c r="AR182" i="8" s="1"/>
  <c r="AS182" i="8" s="1"/>
  <c r="A163" i="8"/>
  <c r="AJ163" i="8"/>
  <c r="BC163" i="8"/>
  <c r="O183" i="7" s="1"/>
  <c r="AR163" i="8" a="1"/>
  <c r="AR163" i="8" s="1"/>
  <c r="AS163" i="8" s="1"/>
  <c r="BK228" i="8"/>
  <c r="U248" i="7" s="1"/>
  <c r="AJ235" i="8"/>
  <c r="A235" i="8"/>
  <c r="BC235" i="8"/>
  <c r="O255" i="7" s="1"/>
  <c r="AR235" i="8" a="1"/>
  <c r="AR235" i="8" s="1"/>
  <c r="AS235" i="8" s="1"/>
  <c r="AJ265" i="8"/>
  <c r="A265" i="8"/>
  <c r="BC265" i="8"/>
  <c r="O285" i="7" s="1"/>
  <c r="AR265" i="8" a="1"/>
  <c r="AR265" i="8" s="1"/>
  <c r="AS265" i="8" s="1"/>
  <c r="A3" i="8"/>
  <c r="BC3" i="8"/>
  <c r="O23" i="7" s="1"/>
  <c r="BC225" i="8"/>
  <c r="O245" i="7" s="1"/>
  <c r="A225" i="8"/>
  <c r="AJ225" i="8"/>
  <c r="AR225" i="8" a="1"/>
  <c r="AR225" i="8" s="1"/>
  <c r="AS225" i="8" s="1"/>
  <c r="A95" i="8"/>
  <c r="BC95" i="8"/>
  <c r="O115" i="7" s="1"/>
  <c r="AJ95" i="8"/>
  <c r="AR95" i="8" a="1"/>
  <c r="AR95" i="8" s="1"/>
  <c r="AS95" i="8" s="1"/>
  <c r="A222" i="8"/>
  <c r="AJ222" i="8"/>
  <c r="BC222" i="8"/>
  <c r="O242" i="7" s="1"/>
  <c r="AR222" i="8" a="1"/>
  <c r="AR222" i="8" s="1"/>
  <c r="AS222" i="8" s="1"/>
  <c r="AG65" i="8"/>
  <c r="A65" i="8"/>
  <c r="BC65" i="8"/>
  <c r="O85" i="7" s="1"/>
  <c r="AJ65" i="8"/>
  <c r="AR65" i="8" a="1"/>
  <c r="AR65" i="8" s="1"/>
  <c r="AS65" i="8" s="1"/>
  <c r="AG280" i="8"/>
  <c r="AJ105" i="8"/>
  <c r="A105" i="8"/>
  <c r="AR105" i="8" a="1"/>
  <c r="AR105" i="8" s="1"/>
  <c r="AS105" i="8" s="1"/>
  <c r="BC105" i="8"/>
  <c r="O125" i="7" s="1"/>
  <c r="A100" i="8"/>
  <c r="AJ100" i="8"/>
  <c r="BC100" i="8"/>
  <c r="O120" i="7" s="1"/>
  <c r="AR100" i="8" a="1"/>
  <c r="AR100" i="8" s="1"/>
  <c r="AS100" i="8" s="1"/>
  <c r="W64" i="8"/>
  <c r="P82" i="5" s="1"/>
  <c r="A64" i="8"/>
  <c r="BC64" i="8"/>
  <c r="O84" i="7" s="1"/>
  <c r="AJ64" i="8"/>
  <c r="AR64" i="8" a="1"/>
  <c r="AR64" i="8" s="1"/>
  <c r="AS64" i="8" s="1"/>
  <c r="A300" i="8"/>
  <c r="BC300" i="8"/>
  <c r="AJ300" i="8"/>
  <c r="AR300" i="8" a="1"/>
  <c r="AR300" i="8" s="1"/>
  <c r="AS300" i="8" s="1"/>
  <c r="BC176" i="8"/>
  <c r="O196" i="7" s="1"/>
  <c r="A176" i="8"/>
  <c r="AJ176" i="8"/>
  <c r="AR176" i="8" a="1"/>
  <c r="AR176" i="8" s="1"/>
  <c r="AS176" i="8" s="1"/>
  <c r="A295" i="8"/>
  <c r="F313" i="5" s="1"/>
  <c r="BC295" i="8"/>
  <c r="AJ295" i="8"/>
  <c r="AR295" i="8" a="1"/>
  <c r="AR295" i="8" s="1"/>
  <c r="AS295" i="8" s="1"/>
  <c r="A49" i="8"/>
  <c r="BC49" i="8"/>
  <c r="O69" i="7" s="1"/>
  <c r="AJ49" i="8"/>
  <c r="AR49" i="8" a="1"/>
  <c r="AR49" i="8" s="1"/>
  <c r="AS49" i="8" s="1"/>
  <c r="A8" i="8"/>
  <c r="BC8" i="8"/>
  <c r="O28" i="7" s="1"/>
  <c r="BC79" i="8"/>
  <c r="O99" i="7" s="1"/>
  <c r="A79" i="8"/>
  <c r="AJ79" i="8"/>
  <c r="AR79" i="8" a="1"/>
  <c r="AR79" i="8" s="1"/>
  <c r="AS79" i="8" s="1"/>
  <c r="A81" i="8"/>
  <c r="BC81" i="8"/>
  <c r="O101" i="7" s="1"/>
  <c r="AJ81" i="8"/>
  <c r="AR81" i="8" a="1"/>
  <c r="AR81" i="8" s="1"/>
  <c r="AS81" i="8" s="1"/>
  <c r="BC192" i="8"/>
  <c r="O212" i="7" s="1"/>
  <c r="A192" i="8"/>
  <c r="AJ192" i="8"/>
  <c r="AR192" i="8" a="1"/>
  <c r="AR192" i="8" s="1"/>
  <c r="AS192" i="8" s="1"/>
  <c r="BC92" i="8"/>
  <c r="O112" i="7" s="1"/>
  <c r="AJ92" i="8"/>
  <c r="AR92" i="8" a="1"/>
  <c r="AR92" i="8" s="1"/>
  <c r="AS92" i="8" s="1"/>
  <c r="A92" i="8"/>
  <c r="AJ31" i="8"/>
  <c r="A31" i="8"/>
  <c r="BC31" i="8"/>
  <c r="O51" i="7" s="1"/>
  <c r="AR31" i="8" a="1"/>
  <c r="AR31" i="8" s="1"/>
  <c r="AS31" i="8" s="1"/>
  <c r="A146" i="8"/>
  <c r="BC146" i="8"/>
  <c r="O166" i="7" s="1"/>
  <c r="AJ146" i="8"/>
  <c r="AR146" i="8" a="1"/>
  <c r="AR146" i="8" s="1"/>
  <c r="AS146" i="8" s="1"/>
  <c r="AB191" i="8"/>
  <c r="S209" i="5" s="1"/>
  <c r="AG228" i="8"/>
  <c r="AB269" i="8"/>
  <c r="S287" i="5" s="1"/>
  <c r="AJ216" i="8"/>
  <c r="BC216" i="8"/>
  <c r="O236" i="7" s="1"/>
  <c r="A216" i="8"/>
  <c r="AR216" i="8" a="1"/>
  <c r="AR216" i="8" s="1"/>
  <c r="AS216" i="8" s="1"/>
  <c r="A252" i="8"/>
  <c r="AJ252" i="8"/>
  <c r="AR252" i="8" a="1"/>
  <c r="AR252" i="8" s="1"/>
  <c r="AS252" i="8" s="1"/>
  <c r="BC252" i="8"/>
  <c r="O272" i="7" s="1"/>
  <c r="AG151" i="8"/>
  <c r="AJ297" i="8"/>
  <c r="AR297" i="8" a="1"/>
  <c r="AR297" i="8" s="1"/>
  <c r="AS297" i="8" s="1"/>
  <c r="A297" i="8"/>
  <c r="BC297" i="8"/>
  <c r="BC34" i="8"/>
  <c r="O54" i="7" s="1"/>
  <c r="AJ34" i="8"/>
  <c r="A34" i="8"/>
  <c r="AR34" i="8" a="1"/>
  <c r="AR34" i="8" s="1"/>
  <c r="AS34" i="8" s="1"/>
  <c r="A18" i="8"/>
  <c r="BC18" i="8"/>
  <c r="O38" i="7" s="1"/>
  <c r="A72" i="8"/>
  <c r="AJ72" i="8"/>
  <c r="BC72" i="8"/>
  <c r="O92" i="7" s="1"/>
  <c r="AR72" i="8" a="1"/>
  <c r="AR72" i="8" s="1"/>
  <c r="AS72" i="8" s="1"/>
  <c r="AJ38" i="8"/>
  <c r="BC38" i="8"/>
  <c r="O58" i="7" s="1"/>
  <c r="A38" i="8"/>
  <c r="AR38" i="8" a="1"/>
  <c r="AR38" i="8" s="1"/>
  <c r="AS38" i="8" s="1"/>
  <c r="A89" i="8"/>
  <c r="AJ89" i="8"/>
  <c r="BC89" i="8"/>
  <c r="O109" i="7" s="1"/>
  <c r="AR89" i="8" a="1"/>
  <c r="AR89" i="8" s="1"/>
  <c r="AS89" i="8" s="1"/>
  <c r="AG64" i="8"/>
  <c r="AB197" i="8"/>
  <c r="S215" i="5" s="1"/>
  <c r="AJ197" i="8"/>
  <c r="A197" i="8"/>
  <c r="AR197" i="8" a="1"/>
  <c r="AR197" i="8" s="1"/>
  <c r="AS197" i="8" s="1"/>
  <c r="BC197" i="8"/>
  <c r="O217" i="7" s="1"/>
  <c r="A156" i="8"/>
  <c r="AJ156" i="8"/>
  <c r="BC156" i="8"/>
  <c r="O176" i="7" s="1"/>
  <c r="AR156" i="8" a="1"/>
  <c r="AR156" i="8" s="1"/>
  <c r="AS156" i="8" s="1"/>
  <c r="AG300" i="8"/>
  <c r="A62" i="8"/>
  <c r="BC62" i="8"/>
  <c r="O82" i="7" s="1"/>
  <c r="AJ62" i="8"/>
  <c r="AR62" i="8" a="1"/>
  <c r="AR62" i="8" s="1"/>
  <c r="AS62" i="8" s="1"/>
  <c r="W269" i="8"/>
  <c r="P287" i="5" s="1"/>
  <c r="BK103" i="8"/>
  <c r="U123" i="7" s="1"/>
  <c r="AJ103" i="8"/>
  <c r="A103" i="8"/>
  <c r="AR103" i="8" a="1"/>
  <c r="AR103" i="8" s="1"/>
  <c r="AS103" i="8" s="1"/>
  <c r="BC103" i="8"/>
  <c r="O123" i="7" s="1"/>
  <c r="BC10" i="8"/>
  <c r="O30" i="7" s="1"/>
  <c r="A10" i="8"/>
  <c r="BC80" i="8"/>
  <c r="O100" i="7" s="1"/>
  <c r="AJ80" i="8"/>
  <c r="A80" i="8"/>
  <c r="AR80" i="8" a="1"/>
  <c r="AR80" i="8" s="1"/>
  <c r="AS80" i="8" s="1"/>
  <c r="AJ102" i="8"/>
  <c r="BC102" i="8"/>
  <c r="O122" i="7" s="1"/>
  <c r="A102" i="8"/>
  <c r="AR102" i="8" a="1"/>
  <c r="AR102" i="8" s="1"/>
  <c r="AS102" i="8" s="1"/>
  <c r="AJ287" i="8"/>
  <c r="A287" i="8"/>
  <c r="BC287" i="8"/>
  <c r="O307" i="7" s="1"/>
  <c r="AR287" i="8" a="1"/>
  <c r="AR287" i="8" s="1"/>
  <c r="AS287" i="8" s="1"/>
  <c r="BC183" i="8"/>
  <c r="O203" i="7" s="1"/>
  <c r="AJ183" i="8"/>
  <c r="A183" i="8"/>
  <c r="AR183" i="8" a="1"/>
  <c r="AR183" i="8" s="1"/>
  <c r="AS183" i="8" s="1"/>
  <c r="W213" i="8"/>
  <c r="P231" i="5" s="1"/>
  <c r="AJ213" i="8"/>
  <c r="A213" i="8"/>
  <c r="BC213" i="8"/>
  <c r="O233" i="7" s="1"/>
  <c r="AR213" i="8" a="1"/>
  <c r="AR213" i="8" s="1"/>
  <c r="AS213" i="8" s="1"/>
  <c r="AJ123" i="8"/>
  <c r="A123" i="8"/>
  <c r="BC123" i="8"/>
  <c r="O143" i="7" s="1"/>
  <c r="AR123" i="8" a="1"/>
  <c r="AR123" i="8" s="1"/>
  <c r="AS123" i="8" s="1"/>
  <c r="BC145" i="8"/>
  <c r="O165" i="7" s="1"/>
  <c r="A145" i="8"/>
  <c r="AJ145" i="8"/>
  <c r="AR145" i="8" a="1"/>
  <c r="AR145" i="8" s="1"/>
  <c r="AS145" i="8" s="1"/>
  <c r="AJ278" i="8"/>
  <c r="BC278" i="8"/>
  <c r="O298" i="7" s="1"/>
  <c r="AR278" i="8" a="1"/>
  <c r="AR278" i="8" s="1"/>
  <c r="AS278" i="8" s="1"/>
  <c r="A278" i="8"/>
  <c r="A84" i="8"/>
  <c r="AJ84" i="8"/>
  <c r="BC84" i="8"/>
  <c r="O104" i="7" s="1"/>
  <c r="AR84" i="8" a="1"/>
  <c r="AR84" i="8" s="1"/>
  <c r="AS84" i="8" s="1"/>
  <c r="W186" i="8"/>
  <c r="P204" i="5" s="1"/>
  <c r="AJ186" i="8"/>
  <c r="BC186" i="8"/>
  <c r="O206" i="7" s="1"/>
  <c r="A186" i="8"/>
  <c r="AR186" i="8" a="1"/>
  <c r="AR186" i="8" s="1"/>
  <c r="AS186" i="8" s="1"/>
  <c r="A66" i="8"/>
  <c r="BC66" i="8"/>
  <c r="O86" i="7" s="1"/>
  <c r="AJ66" i="8"/>
  <c r="AR66" i="8" a="1"/>
  <c r="AR66" i="8" s="1"/>
  <c r="AS66" i="8" s="1"/>
  <c r="A108" i="8"/>
  <c r="BC108" i="8"/>
  <c r="O128" i="7" s="1"/>
  <c r="AJ108" i="8"/>
  <c r="AR108" i="8" a="1"/>
  <c r="AR108" i="8" s="1"/>
  <c r="AS108" i="8" s="1"/>
  <c r="A51" i="8"/>
  <c r="AJ51" i="8"/>
  <c r="BC51" i="8"/>
  <c r="O71" i="7" s="1"/>
  <c r="AR51" i="8" a="1"/>
  <c r="AR51" i="8" s="1"/>
  <c r="AS51" i="8" s="1"/>
  <c r="A60" i="8"/>
  <c r="AJ60" i="8"/>
  <c r="BC60" i="8"/>
  <c r="O80" i="7" s="1"/>
  <c r="AR60" i="8" a="1"/>
  <c r="AR60" i="8" s="1"/>
  <c r="AS60" i="8" s="1"/>
  <c r="A111" i="8"/>
  <c r="AJ111" i="8"/>
  <c r="BC111" i="8"/>
  <c r="O131" i="7" s="1"/>
  <c r="AR111" i="8" a="1"/>
  <c r="AR111" i="8" s="1"/>
  <c r="AS111" i="8" s="1"/>
  <c r="AJ59" i="8"/>
  <c r="BC59" i="8"/>
  <c r="O79" i="7" s="1"/>
  <c r="A59" i="8"/>
  <c r="AR59" i="8" a="1"/>
  <c r="AR59" i="8" s="1"/>
  <c r="AS59" i="8" s="1"/>
  <c r="A175" i="8"/>
  <c r="AJ175" i="8"/>
  <c r="BC175" i="8"/>
  <c r="O195" i="7" s="1"/>
  <c r="AR175" i="8" a="1"/>
  <c r="AR175" i="8" s="1"/>
  <c r="AS175" i="8" s="1"/>
  <c r="A179" i="8"/>
  <c r="AJ179" i="8"/>
  <c r="BC179" i="8"/>
  <c r="O199" i="7" s="1"/>
  <c r="AR179" i="8" a="1"/>
  <c r="AR179" i="8" s="1"/>
  <c r="AS179" i="8" s="1"/>
  <c r="AJ283" i="8"/>
  <c r="A283" i="8"/>
  <c r="AR283" i="8" a="1"/>
  <c r="AR283" i="8" s="1"/>
  <c r="AS283" i="8" s="1"/>
  <c r="BC283" i="8"/>
  <c r="O303" i="7" s="1"/>
  <c r="BC215" i="8"/>
  <c r="O235" i="7" s="1"/>
  <c r="A215" i="8"/>
  <c r="AJ215" i="8"/>
  <c r="AR215" i="8" a="1"/>
  <c r="AR215" i="8" s="1"/>
  <c r="AS215" i="8" s="1"/>
  <c r="A36" i="8"/>
  <c r="AJ36" i="8"/>
  <c r="BC36" i="8"/>
  <c r="O56" i="7" s="1"/>
  <c r="AR36" i="8" a="1"/>
  <c r="AR36" i="8" s="1"/>
  <c r="AS36" i="8" s="1"/>
  <c r="A130" i="8"/>
  <c r="BC130" i="8"/>
  <c r="O150" i="7" s="1"/>
  <c r="AJ130" i="8"/>
  <c r="AR130" i="8" a="1"/>
  <c r="AR130" i="8" s="1"/>
  <c r="AS130" i="8" s="1"/>
  <c r="A172" i="8"/>
  <c r="BC172" i="8"/>
  <c r="O192" i="7" s="1"/>
  <c r="AJ172" i="8"/>
  <c r="AR172" i="8" a="1"/>
  <c r="AR172" i="8" s="1"/>
  <c r="AS172" i="8" s="1"/>
  <c r="AB300" i="8"/>
  <c r="A83" i="8"/>
  <c r="AJ83" i="8"/>
  <c r="BC83" i="8"/>
  <c r="O103" i="7" s="1"/>
  <c r="AR83" i="8" a="1"/>
  <c r="AR83" i="8" s="1"/>
  <c r="AS83" i="8" s="1"/>
  <c r="W44" i="8"/>
  <c r="P62" i="5" s="1"/>
  <c r="A44" i="8"/>
  <c r="BC44" i="8"/>
  <c r="O64" i="7" s="1"/>
  <c r="AJ44" i="8"/>
  <c r="AR44" i="8" a="1"/>
  <c r="AR44" i="8" s="1"/>
  <c r="AS44" i="8" s="1"/>
  <c r="AJ135" i="8"/>
  <c r="A135" i="8"/>
  <c r="BC135" i="8"/>
  <c r="O155" i="7" s="1"/>
  <c r="AR135" i="8" a="1"/>
  <c r="AR135" i="8" s="1"/>
  <c r="AS135" i="8" s="1"/>
  <c r="AJ180" i="8"/>
  <c r="BC180" i="8"/>
  <c r="O200" i="7" s="1"/>
  <c r="A180" i="8"/>
  <c r="AR180" i="8" a="1"/>
  <c r="AR180" i="8" s="1"/>
  <c r="AS180" i="8" s="1"/>
  <c r="AJ70" i="8"/>
  <c r="A70" i="8"/>
  <c r="BC70" i="8"/>
  <c r="O90" i="7" s="1"/>
  <c r="AR70" i="8" a="1"/>
  <c r="AR70" i="8" s="1"/>
  <c r="AS70" i="8" s="1"/>
  <c r="A147" i="8"/>
  <c r="AJ147" i="8"/>
  <c r="AR147" i="8" a="1"/>
  <c r="AR147" i="8" s="1"/>
  <c r="AS147" i="8" s="1"/>
  <c r="BC147" i="8"/>
  <c r="O167" i="7" s="1"/>
  <c r="A270" i="8"/>
  <c r="BC270" i="8"/>
  <c r="O290" i="7" s="1"/>
  <c r="AJ270" i="8"/>
  <c r="AR270" i="8" a="1"/>
  <c r="AR270" i="8" s="1"/>
  <c r="AS270" i="8" s="1"/>
  <c r="AJ218" i="8"/>
  <c r="A218" i="8"/>
  <c r="BC218" i="8"/>
  <c r="O238" i="7" s="1"/>
  <c r="AR218" i="8" a="1"/>
  <c r="AR218" i="8" s="1"/>
  <c r="AS218" i="8" s="1"/>
  <c r="A159" i="8"/>
  <c r="AJ159" i="8"/>
  <c r="BC159" i="8"/>
  <c r="O179" i="7" s="1"/>
  <c r="AR159" i="8" a="1"/>
  <c r="AR159" i="8" s="1"/>
  <c r="AS159" i="8" s="1"/>
  <c r="A269" i="8"/>
  <c r="AJ269" i="8"/>
  <c r="BC269" i="8"/>
  <c r="O289" i="7" s="1"/>
  <c r="AR269" i="8" a="1"/>
  <c r="AR269" i="8" s="1"/>
  <c r="AS269" i="8" s="1"/>
  <c r="BK74" i="8"/>
  <c r="U94" i="7" s="1"/>
  <c r="AJ154" i="8"/>
  <c r="A154" i="8"/>
  <c r="AR154" i="8" a="1"/>
  <c r="AR154" i="8" s="1"/>
  <c r="AS154" i="8" s="1"/>
  <c r="BC154" i="8"/>
  <c r="O174" i="7" s="1"/>
  <c r="AJ185" i="8"/>
  <c r="A185" i="8"/>
  <c r="BC185" i="8"/>
  <c r="O205" i="7" s="1"/>
  <c r="AR185" i="8" a="1"/>
  <c r="AR185" i="8" s="1"/>
  <c r="AS185" i="8" s="1"/>
  <c r="AJ184" i="8"/>
  <c r="BC184" i="8"/>
  <c r="O204" i="7" s="1"/>
  <c r="A184" i="8"/>
  <c r="AR184" i="8" a="1"/>
  <c r="AR184" i="8" s="1"/>
  <c r="AS184" i="8" s="1"/>
  <c r="A290" i="8"/>
  <c r="BC290" i="8"/>
  <c r="O310" i="7" s="1"/>
  <c r="AJ290" i="8"/>
  <c r="AR290" i="8" a="1"/>
  <c r="AR290" i="8" s="1"/>
  <c r="AS290" i="8" s="1"/>
  <c r="A253" i="8"/>
  <c r="AJ253" i="8"/>
  <c r="BC253" i="8"/>
  <c r="O273" i="7" s="1"/>
  <c r="AR253" i="8" a="1"/>
  <c r="AR253" i="8" s="1"/>
  <c r="AS253" i="8" s="1"/>
  <c r="A259" i="8"/>
  <c r="AJ259" i="8"/>
  <c r="BC259" i="8"/>
  <c r="O279" i="7" s="1"/>
  <c r="AR259" i="8" a="1"/>
  <c r="AR259" i="8" s="1"/>
  <c r="AS259" i="8" s="1"/>
  <c r="AJ294" i="8"/>
  <c r="BC294" i="8"/>
  <c r="A294" i="8"/>
  <c r="F313" i="6" s="1"/>
  <c r="AR294" i="8" a="1"/>
  <c r="AR294" i="8" s="1"/>
  <c r="AS294" i="8" s="1"/>
  <c r="A11" i="8"/>
  <c r="BC11" i="8"/>
  <c r="O31" i="7" s="1"/>
  <c r="A227" i="8"/>
  <c r="AJ227" i="8"/>
  <c r="BC227" i="8"/>
  <c r="O247" i="7" s="1"/>
  <c r="AR227" i="8" a="1"/>
  <c r="AR227" i="8" s="1"/>
  <c r="AS227" i="8" s="1"/>
  <c r="BC144" i="8"/>
  <c r="O164" i="7" s="1"/>
  <c r="A144" i="8"/>
  <c r="AJ144" i="8"/>
  <c r="AR144" i="8" a="1"/>
  <c r="AR144" i="8" s="1"/>
  <c r="AS144" i="8" s="1"/>
  <c r="A188" i="8"/>
  <c r="AJ188" i="8"/>
  <c r="BC188" i="8"/>
  <c r="O208" i="7" s="1"/>
  <c r="AR188" i="8" a="1"/>
  <c r="AR188" i="8" s="1"/>
  <c r="AS188" i="8" s="1"/>
  <c r="AB272" i="8"/>
  <c r="S290" i="5" s="1"/>
  <c r="BC272" i="8"/>
  <c r="O292" i="7" s="1"/>
  <c r="A272" i="8"/>
  <c r="AJ272" i="8"/>
  <c r="AR272" i="8" a="1"/>
  <c r="AR272" i="8" s="1"/>
  <c r="AS272" i="8" s="1"/>
  <c r="BC177" i="8"/>
  <c r="O197" i="7" s="1"/>
  <c r="A177" i="8"/>
  <c r="AJ177" i="8"/>
  <c r="AR177" i="8" a="1"/>
  <c r="AR177" i="8" s="1"/>
  <c r="AS177" i="8" s="1"/>
  <c r="AJ234" i="8"/>
  <c r="BC234" i="8"/>
  <c r="O254" i="7" s="1"/>
  <c r="A234" i="8"/>
  <c r="AR234" i="8" a="1"/>
  <c r="AR234" i="8" s="1"/>
  <c r="AS234" i="8" s="1"/>
  <c r="A151" i="8"/>
  <c r="BC151" i="8"/>
  <c r="O171" i="7" s="1"/>
  <c r="AJ151" i="8"/>
  <c r="AR151" i="8" a="1"/>
  <c r="AR151" i="8" s="1"/>
  <c r="AS151" i="8" s="1"/>
  <c r="A158" i="8"/>
  <c r="AJ158" i="8"/>
  <c r="BC158" i="8"/>
  <c r="O178" i="7" s="1"/>
  <c r="AR158" i="8" a="1"/>
  <c r="AR158" i="8" s="1"/>
  <c r="AS158" i="8" s="1"/>
  <c r="A141" i="8"/>
  <c r="AJ141" i="8"/>
  <c r="BC141" i="8"/>
  <c r="O161" i="7" s="1"/>
  <c r="AR141" i="8" a="1"/>
  <c r="AR141" i="8" s="1"/>
  <c r="AS141" i="8" s="1"/>
  <c r="AB92" i="8"/>
  <c r="S110" i="5" s="1"/>
  <c r="A124" i="8"/>
  <c r="AJ124" i="8"/>
  <c r="BC124" i="8"/>
  <c r="O144" i="7" s="1"/>
  <c r="AR124" i="8" a="1"/>
  <c r="AR124" i="8" s="1"/>
  <c r="AS124" i="8" s="1"/>
  <c r="BC160" i="8"/>
  <c r="O180" i="7" s="1"/>
  <c r="A160" i="8"/>
  <c r="AR160" i="8" a="1"/>
  <c r="AR160" i="8" s="1"/>
  <c r="AS160" i="8" s="1"/>
  <c r="AJ160" i="8"/>
  <c r="AJ298" i="8"/>
  <c r="BC298" i="8"/>
  <c r="A298" i="8"/>
  <c r="AR298" i="8" a="1"/>
  <c r="AR298" i="8" s="1"/>
  <c r="AS298" i="8" s="1"/>
  <c r="AJ261" i="8"/>
  <c r="A261" i="8"/>
  <c r="BC261" i="8"/>
  <c r="O281" i="7" s="1"/>
  <c r="AR261" i="8" a="1"/>
  <c r="AR261" i="8" s="1"/>
  <c r="AS261" i="8" s="1"/>
  <c r="A254" i="8"/>
  <c r="BC254" i="8"/>
  <c r="O274" i="7" s="1"/>
  <c r="AJ254" i="8"/>
  <c r="AR254" i="8" a="1"/>
  <c r="AR254" i="8" s="1"/>
  <c r="AS254" i="8" s="1"/>
  <c r="AB264" i="8"/>
  <c r="S282" i="5" s="1"/>
  <c r="AJ251" i="8"/>
  <c r="A251" i="8"/>
  <c r="BC251" i="8"/>
  <c r="O271" i="7" s="1"/>
  <c r="AR251" i="8" a="1"/>
  <c r="AR251" i="8" s="1"/>
  <c r="AS251" i="8" s="1"/>
  <c r="AJ202" i="8"/>
  <c r="BC202" i="8"/>
  <c r="O222" i="7" s="1"/>
  <c r="A202" i="8"/>
  <c r="AR202" i="8" a="1"/>
  <c r="AR202" i="8" s="1"/>
  <c r="AS202" i="8" s="1"/>
  <c r="A231" i="8"/>
  <c r="AJ231" i="8"/>
  <c r="BC231" i="8"/>
  <c r="O251" i="7" s="1"/>
  <c r="AR231" i="8" a="1"/>
  <c r="AR231" i="8" s="1"/>
  <c r="AS231" i="8" s="1"/>
  <c r="A268" i="8"/>
  <c r="BC268" i="8"/>
  <c r="O288" i="7" s="1"/>
  <c r="AJ268" i="8"/>
  <c r="AR268" i="8" a="1"/>
  <c r="AR268" i="8" s="1"/>
  <c r="AS268" i="8" s="1"/>
  <c r="A97" i="8"/>
  <c r="BC97" i="8"/>
  <c r="O117" i="7" s="1"/>
  <c r="AJ97" i="8"/>
  <c r="AR97" i="8" a="1"/>
  <c r="AR97" i="8" s="1"/>
  <c r="AS97" i="8" s="1"/>
  <c r="AJ263" i="8"/>
  <c r="A263" i="8"/>
  <c r="BC263" i="8"/>
  <c r="O283" i="7" s="1"/>
  <c r="AR263" i="8" a="1"/>
  <c r="AR263" i="8" s="1"/>
  <c r="AS263" i="8" s="1"/>
  <c r="W187" i="8"/>
  <c r="P205" i="5" s="1"/>
  <c r="AJ187" i="8"/>
  <c r="A187" i="8"/>
  <c r="BC187" i="8"/>
  <c r="O207" i="7" s="1"/>
  <c r="AR187" i="8" a="1"/>
  <c r="AR187" i="8" s="1"/>
  <c r="AS187" i="8" s="1"/>
  <c r="AJ168" i="8"/>
  <c r="BC168" i="8"/>
  <c r="O188" i="7" s="1"/>
  <c r="A168" i="8"/>
  <c r="AR168" i="8" a="1"/>
  <c r="AR168" i="8" s="1"/>
  <c r="AS168" i="8" s="1"/>
  <c r="A71" i="8"/>
  <c r="AJ71" i="8"/>
  <c r="BC71" i="8"/>
  <c r="O91" i="7" s="1"/>
  <c r="AR71" i="8" a="1"/>
  <c r="AR71" i="8" s="1"/>
  <c r="AS71" i="8" s="1"/>
  <c r="AJ244" i="8"/>
  <c r="BC244" i="8"/>
  <c r="O264" i="7" s="1"/>
  <c r="A244" i="8"/>
  <c r="AR244" i="8" a="1"/>
  <c r="AR244" i="8" s="1"/>
  <c r="AS244" i="8" s="1"/>
  <c r="AJ148" i="8"/>
  <c r="BC148" i="8"/>
  <c r="O168" i="7" s="1"/>
  <c r="A148" i="8"/>
  <c r="AR148" i="8" a="1"/>
  <c r="AR148" i="8" s="1"/>
  <c r="AS148" i="8" s="1"/>
  <c r="AJ136" i="8"/>
  <c r="BC136" i="8"/>
  <c r="O156" i="7" s="1"/>
  <c r="A136" i="8"/>
  <c r="AR136" i="8" a="1"/>
  <c r="AR136" i="8" s="1"/>
  <c r="AS136" i="8" s="1"/>
  <c r="BC55" i="8"/>
  <c r="O75" i="7" s="1"/>
  <c r="A55" i="8"/>
  <c r="AJ55" i="8"/>
  <c r="AR55" i="8" a="1"/>
  <c r="AR55" i="8" s="1"/>
  <c r="AS55" i="8" s="1"/>
  <c r="AJ85" i="8"/>
  <c r="BC85" i="8"/>
  <c r="O105" i="7" s="1"/>
  <c r="AR85" i="8" a="1"/>
  <c r="AR85" i="8" s="1"/>
  <c r="AS85" i="8" s="1"/>
  <c r="A85" i="8"/>
  <c r="A140" i="8"/>
  <c r="BC140" i="8"/>
  <c r="O160" i="7" s="1"/>
  <c r="AJ140" i="8"/>
  <c r="AR140" i="8" a="1"/>
  <c r="AR140" i="8" s="1"/>
  <c r="AS140" i="8" s="1"/>
  <c r="W196" i="8"/>
  <c r="P214" i="5" s="1"/>
  <c r="AJ196" i="8"/>
  <c r="A196" i="8"/>
  <c r="AR196" i="8" a="1"/>
  <c r="AR196" i="8" s="1"/>
  <c r="AS196" i="8" s="1"/>
  <c r="BC196" i="8"/>
  <c r="O216" i="7" s="1"/>
  <c r="AB228" i="8"/>
  <c r="S246" i="5" s="1"/>
  <c r="BC129" i="8"/>
  <c r="O149" i="7" s="1"/>
  <c r="A129" i="8"/>
  <c r="AJ129" i="8"/>
  <c r="AR129" i="8" a="1"/>
  <c r="AR129" i="8" s="1"/>
  <c r="AS129" i="8" s="1"/>
  <c r="AJ266" i="8"/>
  <c r="A266" i="8"/>
  <c r="BC266" i="8"/>
  <c r="O286" i="7" s="1"/>
  <c r="AR266" i="8" a="1"/>
  <c r="AR266" i="8" s="1"/>
  <c r="AS266" i="8" s="1"/>
  <c r="AJ191" i="8"/>
  <c r="BC191" i="8"/>
  <c r="O211" i="7" s="1"/>
  <c r="A191" i="8"/>
  <c r="AR191" i="8" a="1"/>
  <c r="AR191" i="8" s="1"/>
  <c r="AS191" i="8" s="1"/>
  <c r="AJ117" i="8"/>
  <c r="A117" i="8"/>
  <c r="BC117" i="8"/>
  <c r="O137" i="7" s="1"/>
  <c r="AR117" i="8" a="1"/>
  <c r="AR117" i="8" s="1"/>
  <c r="AS117" i="8" s="1"/>
  <c r="AJ200" i="8"/>
  <c r="BC200" i="8"/>
  <c r="O220" i="7" s="1"/>
  <c r="A200" i="8"/>
  <c r="AR200" i="8" a="1"/>
  <c r="AR200" i="8" s="1"/>
  <c r="AS200" i="8" s="1"/>
  <c r="A24" i="8"/>
  <c r="AJ24" i="8"/>
  <c r="BC24" i="8"/>
  <c r="O44" i="7" s="1"/>
  <c r="AR24" i="8" a="1"/>
  <c r="AR24" i="8" s="1"/>
  <c r="AS24" i="8" s="1"/>
  <c r="W92" i="8"/>
  <c r="P110" i="5" s="1"/>
  <c r="BK188" i="8"/>
  <c r="U208" i="7" s="1"/>
  <c r="BK300" i="8"/>
  <c r="BK269" i="8"/>
  <c r="U289" i="7" s="1"/>
  <c r="A242" i="8"/>
  <c r="AJ242" i="8"/>
  <c r="BC242" i="8"/>
  <c r="O262" i="7" s="1"/>
  <c r="AR242" i="8" a="1"/>
  <c r="AR242" i="8" s="1"/>
  <c r="AS242" i="8" s="1"/>
  <c r="W264" i="8"/>
  <c r="P282" i="5" s="1"/>
  <c r="BK295" i="8"/>
  <c r="AJ101" i="8"/>
  <c r="A101" i="8"/>
  <c r="BC101" i="8"/>
  <c r="O121" i="7" s="1"/>
  <c r="AR101" i="8" a="1"/>
  <c r="AR101" i="8" s="1"/>
  <c r="AS101" i="8" s="1"/>
  <c r="BC161" i="8"/>
  <c r="O181" i="7" s="1"/>
  <c r="A161" i="8"/>
  <c r="AJ161" i="8"/>
  <c r="AR161" i="8" a="1"/>
  <c r="AR161" i="8" s="1"/>
  <c r="AS161" i="8" s="1"/>
  <c r="BC96" i="8"/>
  <c r="O116" i="7" s="1"/>
  <c r="A96" i="8"/>
  <c r="AJ96" i="8"/>
  <c r="AR96" i="8" a="1"/>
  <c r="AR96" i="8" s="1"/>
  <c r="AS96" i="8" s="1"/>
  <c r="AJ181" i="8"/>
  <c r="A181" i="8"/>
  <c r="BC181" i="8"/>
  <c r="O201" i="7" s="1"/>
  <c r="AR181" i="8" a="1"/>
  <c r="AR181" i="8" s="1"/>
  <c r="AS181" i="8" s="1"/>
  <c r="A131" i="8"/>
  <c r="AJ131" i="8"/>
  <c r="BC131" i="8"/>
  <c r="O151" i="7" s="1"/>
  <c r="AR131" i="8" a="1"/>
  <c r="AR131" i="8" s="1"/>
  <c r="AS131" i="8" s="1"/>
  <c r="A7" i="8"/>
  <c r="BC7" i="8"/>
  <c r="O27" i="7" s="1"/>
  <c r="AJ167" i="8"/>
  <c r="A167" i="8"/>
  <c r="BC167" i="8"/>
  <c r="O187" i="7" s="1"/>
  <c r="AR167" i="8" a="1"/>
  <c r="AR167" i="8" s="1"/>
  <c r="AS167" i="8" s="1"/>
  <c r="W142" i="8"/>
  <c r="P160" i="5" s="1"/>
  <c r="A142" i="8"/>
  <c r="AJ142" i="8"/>
  <c r="BC142" i="8"/>
  <c r="O162" i="7" s="1"/>
  <c r="AR142" i="8" a="1"/>
  <c r="AR142" i="8" s="1"/>
  <c r="AS142" i="8" s="1"/>
  <c r="AG288" i="8"/>
  <c r="BC288" i="8"/>
  <c r="O308" i="7" s="1"/>
  <c r="A288" i="8"/>
  <c r="AJ288" i="8"/>
  <c r="AR288" i="8" a="1"/>
  <c r="AR288" i="8" s="1"/>
  <c r="AS288" i="8" s="1"/>
  <c r="A40" i="8"/>
  <c r="AJ40" i="8"/>
  <c r="BC40" i="8"/>
  <c r="O60" i="7" s="1"/>
  <c r="AR40" i="8" a="1"/>
  <c r="AR40" i="8" s="1"/>
  <c r="AS40" i="8" s="1"/>
  <c r="A27" i="8"/>
  <c r="AJ27" i="8"/>
  <c r="BC27" i="8"/>
  <c r="O47" i="7" s="1"/>
  <c r="AR27" i="8" a="1"/>
  <c r="AR27" i="8" s="1"/>
  <c r="AS27" i="8" s="1"/>
  <c r="AJ45" i="8"/>
  <c r="BC45" i="8"/>
  <c r="O65" i="7" s="1"/>
  <c r="A45" i="8"/>
  <c r="AR45" i="8" a="1"/>
  <c r="AR45" i="8" s="1"/>
  <c r="AS45" i="8" s="1"/>
  <c r="AJ260" i="8"/>
  <c r="A260" i="8"/>
  <c r="BC260" i="8"/>
  <c r="O280" i="7" s="1"/>
  <c r="AR260" i="8" a="1"/>
  <c r="AR260" i="8" s="1"/>
  <c r="AS260" i="8" s="1"/>
  <c r="A90" i="8"/>
  <c r="AJ90" i="8"/>
  <c r="AR90" i="8" a="1"/>
  <c r="AR90" i="8" s="1"/>
  <c r="AS90" i="8" s="1"/>
  <c r="BC90" i="8"/>
  <c r="O110" i="7" s="1"/>
  <c r="A41" i="8"/>
  <c r="AJ41" i="8"/>
  <c r="BC41" i="8"/>
  <c r="O61" i="7" s="1"/>
  <c r="AR41" i="8" a="1"/>
  <c r="AR41" i="8" s="1"/>
  <c r="AS41" i="8" s="1"/>
  <c r="BK92" i="8"/>
  <c r="U112" i="7" s="1"/>
  <c r="AJ165" i="8"/>
  <c r="A165" i="8"/>
  <c r="BC165" i="8"/>
  <c r="O185" i="7" s="1"/>
  <c r="AR165" i="8" a="1"/>
  <c r="AR165" i="8" s="1"/>
  <c r="AS165" i="8" s="1"/>
  <c r="AJ152" i="8"/>
  <c r="BC152" i="8"/>
  <c r="O172" i="7" s="1"/>
  <c r="A152" i="8"/>
  <c r="AR152" i="8" a="1"/>
  <c r="AR152" i="8" s="1"/>
  <c r="AS152" i="8" s="1"/>
  <c r="BC209" i="8"/>
  <c r="O229" i="7" s="1"/>
  <c r="A209" i="8"/>
  <c r="AJ209" i="8"/>
  <c r="AR209" i="8" a="1"/>
  <c r="AR209" i="8" s="1"/>
  <c r="AS209" i="8" s="1"/>
  <c r="AB188" i="8"/>
  <c r="S206" i="5" s="1"/>
  <c r="A211" i="8"/>
  <c r="AJ211" i="8"/>
  <c r="BC211" i="8"/>
  <c r="O231" i="7" s="1"/>
  <c r="AR211" i="8" a="1"/>
  <c r="AR211" i="8" s="1"/>
  <c r="AS211" i="8" s="1"/>
  <c r="A223" i="8"/>
  <c r="BC223" i="8"/>
  <c r="O243" i="7" s="1"/>
  <c r="AR223" i="8" a="1"/>
  <c r="AR223" i="8" s="1"/>
  <c r="AS223" i="8" s="1"/>
  <c r="AJ223" i="8"/>
  <c r="BC241" i="8"/>
  <c r="O261" i="7" s="1"/>
  <c r="A241" i="8"/>
  <c r="AJ241" i="8"/>
  <c r="AR241" i="8" a="1"/>
  <c r="AR241" i="8" s="1"/>
  <c r="AS241" i="8" s="1"/>
  <c r="A258" i="8"/>
  <c r="BC258" i="8"/>
  <c r="O278" i="7" s="1"/>
  <c r="AJ258" i="8"/>
  <c r="AR258" i="8" a="1"/>
  <c r="AR258" i="8" s="1"/>
  <c r="AS258" i="8" s="1"/>
  <c r="A173" i="8"/>
  <c r="AJ173" i="8"/>
  <c r="BC173" i="8"/>
  <c r="O193" i="7" s="1"/>
  <c r="AR173" i="8" a="1"/>
  <c r="AR173" i="8" s="1"/>
  <c r="AS173" i="8" s="1"/>
  <c r="A286" i="8"/>
  <c r="AJ286" i="8"/>
  <c r="BC286" i="8"/>
  <c r="O306" i="7" s="1"/>
  <c r="AR286" i="8" a="1"/>
  <c r="AR286" i="8" s="1"/>
  <c r="AS286" i="8" s="1"/>
  <c r="BK264" i="8"/>
  <c r="U284" i="7" s="1"/>
  <c r="AB295" i="8"/>
  <c r="S313" i="5" s="1"/>
  <c r="BC273" i="8"/>
  <c r="O293" i="7" s="1"/>
  <c r="A273" i="8"/>
  <c r="AJ273" i="8"/>
  <c r="AR273" i="8" a="1"/>
  <c r="AR273" i="8" s="1"/>
  <c r="AS273" i="8" s="1"/>
  <c r="A25" i="8"/>
  <c r="AJ25" i="8"/>
  <c r="BC25" i="8"/>
  <c r="O45" i="7" s="1"/>
  <c r="AR25" i="8" a="1"/>
  <c r="AR25" i="8" s="1"/>
  <c r="AS25" i="8" s="1"/>
  <c r="BK116" i="8"/>
  <c r="U136" i="7" s="1"/>
  <c r="A226" i="8"/>
  <c r="BC226" i="8"/>
  <c r="O246" i="7" s="1"/>
  <c r="AJ226" i="8"/>
  <c r="AR226" i="8" a="1"/>
  <c r="AR226" i="8" s="1"/>
  <c r="AS226" i="8" s="1"/>
  <c r="A114" i="8"/>
  <c r="AJ114" i="8"/>
  <c r="BC114" i="8"/>
  <c r="O134" i="7" s="1"/>
  <c r="AR114" i="8" a="1"/>
  <c r="AR114" i="8" s="1"/>
  <c r="AS114" i="8" s="1"/>
  <c r="AB143" i="8"/>
  <c r="S161" i="5" s="1"/>
  <c r="A143" i="8"/>
  <c r="BC143" i="8"/>
  <c r="O163" i="7" s="1"/>
  <c r="AJ143" i="8"/>
  <c r="AR143" i="8" a="1"/>
  <c r="AR143" i="8" s="1"/>
  <c r="AS143" i="8" s="1"/>
  <c r="A91" i="8"/>
  <c r="AJ91" i="8"/>
  <c r="BC91" i="8"/>
  <c r="O111" i="7" s="1"/>
  <c r="AR91" i="8" a="1"/>
  <c r="AR91" i="8" s="1"/>
  <c r="AS91" i="8" s="1"/>
  <c r="AJ82" i="8"/>
  <c r="A82" i="8"/>
  <c r="BC82" i="8"/>
  <c r="O102" i="7" s="1"/>
  <c r="AR82" i="8" a="1"/>
  <c r="AR82" i="8" s="1"/>
  <c r="AS82" i="8" s="1"/>
  <c r="AJ230" i="8"/>
  <c r="BC230" i="8"/>
  <c r="O250" i="7" s="1"/>
  <c r="AR230" i="8" a="1"/>
  <c r="AR230" i="8" s="1"/>
  <c r="AS230" i="8" s="1"/>
  <c r="A230" i="8"/>
  <c r="BK174" i="8"/>
  <c r="U194" i="7" s="1"/>
  <c r="A174" i="8"/>
  <c r="AJ174" i="8"/>
  <c r="BC174" i="8"/>
  <c r="O194" i="7" s="1"/>
  <c r="AR174" i="8" a="1"/>
  <c r="AR174" i="8" s="1"/>
  <c r="AS174" i="8" s="1"/>
  <c r="BC78" i="8"/>
  <c r="O98" i="7" s="1"/>
  <c r="A78" i="8"/>
  <c r="AJ78" i="8"/>
  <c r="AR78" i="8" a="1"/>
  <c r="AR78" i="8" s="1"/>
  <c r="AS78" i="8" s="1"/>
  <c r="A93" i="8"/>
  <c r="AJ93" i="8"/>
  <c r="BC93" i="8"/>
  <c r="O113" i="7" s="1"/>
  <c r="AR93" i="8" a="1"/>
  <c r="AR93" i="8" s="1"/>
  <c r="AS93" i="8" s="1"/>
  <c r="AJ42" i="8"/>
  <c r="A42" i="8"/>
  <c r="BC42" i="8"/>
  <c r="O62" i="7" s="1"/>
  <c r="AR42" i="8" a="1"/>
  <c r="AR42" i="8" s="1"/>
  <c r="AS42" i="8" s="1"/>
  <c r="AJ198" i="8"/>
  <c r="BC198" i="8"/>
  <c r="O218" i="7" s="1"/>
  <c r="A198" i="8"/>
  <c r="AR198" i="8" a="1"/>
  <c r="AR198" i="8" s="1"/>
  <c r="AS198" i="8" s="1"/>
  <c r="A285" i="8"/>
  <c r="AJ285" i="8"/>
  <c r="BC285" i="8"/>
  <c r="O305" i="7" s="1"/>
  <c r="AR285" i="8" a="1"/>
  <c r="AR285" i="8" s="1"/>
  <c r="AS285" i="8" s="1"/>
  <c r="A52" i="8"/>
  <c r="AJ52" i="8"/>
  <c r="BC52" i="8"/>
  <c r="O72" i="7" s="1"/>
  <c r="AR52" i="8" a="1"/>
  <c r="AR52" i="8" s="1"/>
  <c r="AS52" i="8" s="1"/>
  <c r="AJ104" i="8"/>
  <c r="BC104" i="8"/>
  <c r="O124" i="7" s="1"/>
  <c r="A104" i="8"/>
  <c r="AR104" i="8" a="1"/>
  <c r="AR104" i="8" s="1"/>
  <c r="AS104" i="8" s="1"/>
  <c r="AJ280" i="8"/>
  <c r="BC280" i="8"/>
  <c r="O300" i="7" s="1"/>
  <c r="A280" i="8"/>
  <c r="AR280" i="8" a="1"/>
  <c r="AR280" i="8" s="1"/>
  <c r="AS280" i="8" s="1"/>
  <c r="AJ232" i="8"/>
  <c r="BC232" i="8"/>
  <c r="O252" i="7" s="1"/>
  <c r="A232" i="8"/>
  <c r="AR232" i="8" a="1"/>
  <c r="AR232" i="8" s="1"/>
  <c r="AS232" i="8" s="1"/>
  <c r="AJ150" i="8"/>
  <c r="BC150" i="8"/>
  <c r="O170" i="7" s="1"/>
  <c r="A150" i="8"/>
  <c r="AR150" i="8" a="1"/>
  <c r="AR150" i="8" s="1"/>
  <c r="AS150" i="8" s="1"/>
  <c r="A17" i="8"/>
  <c r="BC17" i="8"/>
  <c r="O37" i="7" s="1"/>
  <c r="BC113" i="8"/>
  <c r="O133" i="7" s="1"/>
  <c r="A113" i="8"/>
  <c r="AJ113" i="8"/>
  <c r="AR113" i="8" a="1"/>
  <c r="AR113" i="8" s="1"/>
  <c r="AS113" i="8" s="1"/>
  <c r="AJ149" i="8"/>
  <c r="A149" i="8"/>
  <c r="BC149" i="8"/>
  <c r="O169" i="7" s="1"/>
  <c r="AR149" i="8" a="1"/>
  <c r="AR149" i="8" s="1"/>
  <c r="AS149" i="8" s="1"/>
  <c r="AG92" i="8"/>
  <c r="A115" i="8"/>
  <c r="AJ115" i="8"/>
  <c r="BC115" i="8"/>
  <c r="O135" i="7" s="1"/>
  <c r="AR115" i="8" a="1"/>
  <c r="AR115" i="8" s="1"/>
  <c r="AS115" i="8" s="1"/>
  <c r="AJ61" i="8"/>
  <c r="A61" i="8"/>
  <c r="AR61" i="8" a="1"/>
  <c r="AR61" i="8" s="1"/>
  <c r="AS61" i="8" s="1"/>
  <c r="BC61" i="8"/>
  <c r="O81" i="7" s="1"/>
  <c r="A205" i="8"/>
  <c r="AJ205" i="8"/>
  <c r="BC205" i="8"/>
  <c r="O225" i="7" s="1"/>
  <c r="AR205" i="8" a="1"/>
  <c r="AR205" i="8" s="1"/>
  <c r="AS205" i="8" s="1"/>
  <c r="A126" i="8"/>
  <c r="BC126" i="8"/>
  <c r="O146" i="7" s="1"/>
  <c r="AJ126" i="8"/>
  <c r="AR126" i="8" a="1"/>
  <c r="AR126" i="8" s="1"/>
  <c r="AS126" i="8" s="1"/>
  <c r="A5" i="8"/>
  <c r="BC5" i="8"/>
  <c r="O25" i="7" s="1"/>
  <c r="BK84" i="8"/>
  <c r="U104" i="7" s="1"/>
  <c r="A46" i="8"/>
  <c r="AJ46" i="8"/>
  <c r="BC46" i="8"/>
  <c r="O66" i="7" s="1"/>
  <c r="AR46" i="8" a="1"/>
  <c r="AR46" i="8" s="1"/>
  <c r="AS46" i="8" s="1"/>
  <c r="W131" i="8"/>
  <c r="P149" i="5" s="1"/>
  <c r="AJ170" i="8"/>
  <c r="BC170" i="8"/>
  <c r="O190" i="7" s="1"/>
  <c r="A170" i="8"/>
  <c r="AR170" i="8" a="1"/>
  <c r="AR170" i="8" s="1"/>
  <c r="AS170" i="8" s="1"/>
  <c r="AJ133" i="8"/>
  <c r="A133" i="8"/>
  <c r="BC133" i="8"/>
  <c r="O153" i="7" s="1"/>
  <c r="AR133" i="8" a="1"/>
  <c r="AR133" i="8" s="1"/>
  <c r="AS133" i="8" s="1"/>
  <c r="W188" i="8"/>
  <c r="P206" i="5" s="1"/>
  <c r="BC257" i="8"/>
  <c r="O277" i="7" s="1"/>
  <c r="A257" i="8"/>
  <c r="AJ257" i="8"/>
  <c r="AR257" i="8" a="1"/>
  <c r="AR257" i="8" s="1"/>
  <c r="AS257" i="8" s="1"/>
  <c r="AJ166" i="8"/>
  <c r="BC166" i="8"/>
  <c r="O186" i="7" s="1"/>
  <c r="AR166" i="8" a="1"/>
  <c r="AR166" i="8" s="1"/>
  <c r="AS166" i="8" s="1"/>
  <c r="A166" i="8"/>
  <c r="AJ121" i="8"/>
  <c r="A121" i="8"/>
  <c r="BC121" i="8"/>
  <c r="O141" i="7" s="1"/>
  <c r="AR121" i="8" a="1"/>
  <c r="AR121" i="8" s="1"/>
  <c r="AS121" i="8" s="1"/>
  <c r="BC119" i="8"/>
  <c r="O139" i="7" s="1"/>
  <c r="AJ119" i="8"/>
  <c r="A119" i="8"/>
  <c r="AR119" i="8" a="1"/>
  <c r="AR119" i="8" s="1"/>
  <c r="AS119" i="8" s="1"/>
  <c r="W280" i="8"/>
  <c r="P298" i="5" s="1"/>
  <c r="W295" i="8"/>
  <c r="P313" i="5" s="1"/>
  <c r="A26" i="8"/>
  <c r="AJ26" i="8"/>
  <c r="BC26" i="8"/>
  <c r="O46" i="7" s="1"/>
  <c r="AR26" i="8" a="1"/>
  <c r="AR26" i="8" s="1"/>
  <c r="AS26" i="8" s="1"/>
  <c r="BK282" i="8"/>
  <c r="U302" i="7" s="1"/>
  <c r="AJ282" i="8"/>
  <c r="A282" i="8"/>
  <c r="AR282" i="8" a="1"/>
  <c r="AR282" i="8" s="1"/>
  <c r="AS282" i="8" s="1"/>
  <c r="BC282" i="8"/>
  <c r="O302" i="7" s="1"/>
  <c r="BC208" i="8"/>
  <c r="O228" i="7" s="1"/>
  <c r="A208" i="8"/>
  <c r="AJ208" i="8"/>
  <c r="AR208" i="8" a="1"/>
  <c r="AR208" i="8" s="1"/>
  <c r="AS208" i="8" s="1"/>
  <c r="BK158" i="8"/>
  <c r="U178" i="7" s="1"/>
  <c r="AG109" i="8"/>
  <c r="A109" i="8"/>
  <c r="AJ109" i="8"/>
  <c r="BC109" i="8"/>
  <c r="O129" i="7" s="1"/>
  <c r="AR109" i="8" a="1"/>
  <c r="AR109" i="8" s="1"/>
  <c r="AS109" i="8" s="1"/>
  <c r="BK112" i="8"/>
  <c r="U132" i="7" s="1"/>
  <c r="BC112" i="8"/>
  <c r="O132" i="7" s="1"/>
  <c r="A112" i="8"/>
  <c r="AJ112" i="8"/>
  <c r="AR112" i="8" a="1"/>
  <c r="AR112" i="8" s="1"/>
  <c r="AS112" i="8" s="1"/>
  <c r="A9" i="8"/>
  <c r="BC9" i="8"/>
  <c r="O29" i="7" s="1"/>
  <c r="A284" i="8"/>
  <c r="AJ284" i="8"/>
  <c r="BC284" i="8"/>
  <c r="O304" i="7" s="1"/>
  <c r="AR284" i="8" a="1"/>
  <c r="AR284" i="8" s="1"/>
  <c r="AS284" i="8" s="1"/>
  <c r="AJ229" i="8"/>
  <c r="A229" i="8"/>
  <c r="BC229" i="8"/>
  <c r="O249" i="7" s="1"/>
  <c r="AR229" i="8" a="1"/>
  <c r="AR229" i="8" s="1"/>
  <c r="AS229" i="8" s="1"/>
  <c r="A20" i="8"/>
  <c r="BC20" i="8"/>
  <c r="O40" i="7" s="1"/>
  <c r="A77" i="8"/>
  <c r="AJ77" i="8"/>
  <c r="BC77" i="8"/>
  <c r="O97" i="7" s="1"/>
  <c r="AR77" i="8" a="1"/>
  <c r="AR77" i="8" s="1"/>
  <c r="AS77" i="8" s="1"/>
  <c r="BC207" i="8"/>
  <c r="O227" i="7" s="1"/>
  <c r="A207" i="8"/>
  <c r="AJ207" i="8"/>
  <c r="AR207" i="8" a="1"/>
  <c r="AR207" i="8" s="1"/>
  <c r="AS207" i="8" s="1"/>
  <c r="BC12" i="8"/>
  <c r="O32" i="7" s="1"/>
  <c r="A12" i="8"/>
  <c r="A19" i="8"/>
  <c r="BC19" i="8"/>
  <c r="O39" i="7" s="1"/>
  <c r="A125" i="8"/>
  <c r="AJ125" i="8"/>
  <c r="BC125" i="8"/>
  <c r="O145" i="7" s="1"/>
  <c r="AR125" i="8" a="1"/>
  <c r="AR125" i="8" s="1"/>
  <c r="AS125" i="8" s="1"/>
  <c r="BC128" i="8"/>
  <c r="O148" i="7" s="1"/>
  <c r="A128" i="8"/>
  <c r="AJ128" i="8"/>
  <c r="AR128" i="8" a="1"/>
  <c r="AR128" i="8" s="1"/>
  <c r="AS128" i="8" s="1"/>
  <c r="BC193" i="8"/>
  <c r="O213" i="7" s="1"/>
  <c r="A193" i="8"/>
  <c r="AJ193" i="8"/>
  <c r="AR193" i="8" a="1"/>
  <c r="AR193" i="8" s="1"/>
  <c r="AS193" i="8" s="1"/>
  <c r="AG150" i="8"/>
  <c r="AJ120" i="8"/>
  <c r="BC120" i="8"/>
  <c r="O140" i="7" s="1"/>
  <c r="A120" i="8"/>
  <c r="AR120" i="8" a="1"/>
  <c r="AR120" i="8" s="1"/>
  <c r="AS120" i="8" s="1"/>
  <c r="BK232" i="8"/>
  <c r="U252" i="7" s="1"/>
  <c r="AJ250" i="8"/>
  <c r="A250" i="8"/>
  <c r="BC250" i="8"/>
  <c r="O270" i="7" s="1"/>
  <c r="AR250" i="8" a="1"/>
  <c r="AR250" i="8" s="1"/>
  <c r="AS250" i="8" s="1"/>
  <c r="A243" i="8"/>
  <c r="AJ243" i="8"/>
  <c r="BC243" i="8"/>
  <c r="O263" i="7" s="1"/>
  <c r="AR243" i="8" a="1"/>
  <c r="AR243" i="8" s="1"/>
  <c r="AS243" i="8" s="1"/>
  <c r="W300" i="8"/>
  <c r="AG177" i="8"/>
  <c r="A87" i="8"/>
  <c r="BC87" i="8"/>
  <c r="O107" i="7" s="1"/>
  <c r="AJ87" i="8"/>
  <c r="AR87" i="8" a="1"/>
  <c r="AR87" i="8" s="1"/>
  <c r="AS87" i="8" s="1"/>
  <c r="AJ217" i="8"/>
  <c r="BC217" i="8"/>
  <c r="O237" i="7" s="1"/>
  <c r="A217" i="8"/>
  <c r="AR217" i="8" a="1"/>
  <c r="AR217" i="8" s="1"/>
  <c r="AS217" i="8" s="1"/>
  <c r="AJ292" i="8"/>
  <c r="A292" i="8"/>
  <c r="BC292" i="8"/>
  <c r="O312" i="7" s="1"/>
  <c r="AR292" i="8" a="1"/>
  <c r="AR292" i="8" s="1"/>
  <c r="AS292" i="8" s="1"/>
  <c r="A67" i="8"/>
  <c r="AJ67" i="8"/>
  <c r="AR67" i="8" a="1"/>
  <c r="AR67" i="8" s="1"/>
  <c r="AS67" i="8" s="1"/>
  <c r="BC67" i="8"/>
  <c r="O87" i="7" s="1"/>
  <c r="AJ233" i="8"/>
  <c r="A233" i="8"/>
  <c r="BC233" i="8"/>
  <c r="O253" i="7" s="1"/>
  <c r="AR233" i="8" a="1"/>
  <c r="AR233" i="8" s="1"/>
  <c r="AS233" i="8" s="1"/>
  <c r="A99" i="8"/>
  <c r="AJ99" i="8"/>
  <c r="BC99" i="8"/>
  <c r="O119" i="7" s="1"/>
  <c r="AR99" i="8" a="1"/>
  <c r="AR99" i="8" s="1"/>
  <c r="AS99" i="8" s="1"/>
  <c r="BK21" i="8"/>
  <c r="U41" i="7" s="1"/>
  <c r="AJ21" i="8"/>
  <c r="A21" i="8"/>
  <c r="BC21" i="8"/>
  <c r="O41" i="7" s="1"/>
  <c r="AR21" i="8" a="1"/>
  <c r="AR21" i="8" s="1"/>
  <c r="AS21" i="8" s="1"/>
  <c r="AG106" i="8"/>
  <c r="AJ106" i="8"/>
  <c r="BC106" i="8"/>
  <c r="O126" i="7" s="1"/>
  <c r="A106" i="8"/>
  <c r="AR106" i="8" a="1"/>
  <c r="AR106" i="8" s="1"/>
  <c r="AS106" i="8" s="1"/>
  <c r="AB232" i="8"/>
  <c r="S250" i="5" s="1"/>
  <c r="A63" i="8"/>
  <c r="BC63" i="8"/>
  <c r="O83" i="7" s="1"/>
  <c r="AJ63" i="8"/>
  <c r="AR63" i="8" a="1"/>
  <c r="AR63" i="8" s="1"/>
  <c r="AS63" i="8" s="1"/>
  <c r="A94" i="8"/>
  <c r="BC94" i="8"/>
  <c r="O114" i="7" s="1"/>
  <c r="AJ94" i="8"/>
  <c r="AR94" i="8" a="1"/>
  <c r="AR94" i="8" s="1"/>
  <c r="AS94" i="8" s="1"/>
  <c r="A190" i="8"/>
  <c r="BC190" i="8"/>
  <c r="O210" i="7" s="1"/>
  <c r="AJ190" i="8"/>
  <c r="AR190" i="8" a="1"/>
  <c r="AR190" i="8" s="1"/>
  <c r="AS190" i="8" s="1"/>
  <c r="AJ255" i="8"/>
  <c r="BC255" i="8"/>
  <c r="O275" i="7" s="1"/>
  <c r="A255" i="8"/>
  <c r="AR255" i="8" a="1"/>
  <c r="AR255" i="8" s="1"/>
  <c r="AS255" i="8" s="1"/>
  <c r="A157" i="8"/>
  <c r="AJ157" i="8"/>
  <c r="BC157" i="8"/>
  <c r="O177" i="7" s="1"/>
  <c r="AR157" i="8" a="1"/>
  <c r="AR157" i="8" s="1"/>
  <c r="AS157" i="8" s="1"/>
  <c r="BC256" i="8"/>
  <c r="O276" i="7" s="1"/>
  <c r="A256" i="8"/>
  <c r="AJ256" i="8"/>
  <c r="AR256" i="8" a="1"/>
  <c r="AR256" i="8" s="1"/>
  <c r="AS256" i="8" s="1"/>
  <c r="AJ155" i="8"/>
  <c r="A155" i="8"/>
  <c r="BC155" i="8"/>
  <c r="O175" i="7" s="1"/>
  <c r="AR155" i="8" a="1"/>
  <c r="AR155" i="8" s="1"/>
  <c r="AS155" i="8" s="1"/>
  <c r="A221" i="8"/>
  <c r="AJ221" i="8"/>
  <c r="BC221" i="8"/>
  <c r="O241" i="7" s="1"/>
  <c r="AR221" i="8" a="1"/>
  <c r="AR221" i="8" s="1"/>
  <c r="AS221" i="8" s="1"/>
  <c r="A73" i="8"/>
  <c r="AJ73" i="8"/>
  <c r="BC73" i="8"/>
  <c r="O93" i="7" s="1"/>
  <c r="AR73" i="8" a="1"/>
  <c r="AR73" i="8" s="1"/>
  <c r="AS73" i="8" s="1"/>
  <c r="AJ281" i="8"/>
  <c r="A281" i="8"/>
  <c r="AR281" i="8" a="1"/>
  <c r="AR281" i="8" s="1"/>
  <c r="AS281" i="8" s="1"/>
  <c r="BC281" i="8"/>
  <c r="O301" i="7" s="1"/>
  <c r="BC76" i="8"/>
  <c r="O96" i="7" s="1"/>
  <c r="AJ76" i="8"/>
  <c r="A76" i="8"/>
  <c r="AR76" i="8" a="1"/>
  <c r="AR76" i="8" s="1"/>
  <c r="AS76" i="8" s="1"/>
  <c r="A195" i="8"/>
  <c r="AJ195" i="8"/>
  <c r="AR195" i="8" a="1"/>
  <c r="AR195" i="8" s="1"/>
  <c r="AS195" i="8" s="1"/>
  <c r="BC195" i="8"/>
  <c r="O215" i="7" s="1"/>
  <c r="AJ203" i="8"/>
  <c r="A203" i="8"/>
  <c r="BC203" i="8"/>
  <c r="O223" i="7" s="1"/>
  <c r="AR203" i="8" a="1"/>
  <c r="AR203" i="8" s="1"/>
  <c r="AS203" i="8" s="1"/>
  <c r="A4" i="8"/>
  <c r="BC4" i="8"/>
  <c r="O24" i="7" s="1"/>
  <c r="BC14" i="8"/>
  <c r="O34" i="7" s="1"/>
  <c r="A14" i="8"/>
  <c r="A28" i="8"/>
  <c r="AJ28" i="8"/>
  <c r="BC28" i="8"/>
  <c r="O48" i="7" s="1"/>
  <c r="AR28" i="8" a="1"/>
  <c r="AR28" i="8" s="1"/>
  <c r="AS28" i="8" s="1"/>
  <c r="AJ37" i="8"/>
  <c r="BC37" i="8"/>
  <c r="O57" i="7" s="1"/>
  <c r="A37" i="8"/>
  <c r="AR37" i="8" a="1"/>
  <c r="AR37" i="8" s="1"/>
  <c r="AS37" i="8" s="1"/>
  <c r="AJ53" i="8"/>
  <c r="A53" i="8"/>
  <c r="BC53" i="8"/>
  <c r="O73" i="7" s="1"/>
  <c r="AR53" i="8" a="1"/>
  <c r="AR53" i="8" s="1"/>
  <c r="AS53" i="8" s="1"/>
  <c r="AB158" i="8"/>
  <c r="S176" i="5" s="1"/>
  <c r="AJ138" i="8"/>
  <c r="BC138" i="8"/>
  <c r="O158" i="7" s="1"/>
  <c r="A138" i="8"/>
  <c r="AR138" i="8" a="1"/>
  <c r="AR138" i="8" s="1"/>
  <c r="AS138" i="8" s="1"/>
  <c r="BK150" i="8"/>
  <c r="U170" i="7" s="1"/>
  <c r="W108" i="8"/>
  <c r="P126" i="5" s="1"/>
  <c r="W232" i="8"/>
  <c r="P250" i="5" s="1"/>
  <c r="A237" i="8"/>
  <c r="AJ237" i="8"/>
  <c r="BC237" i="8"/>
  <c r="O257" i="7" s="1"/>
  <c r="AR237" i="8" a="1"/>
  <c r="AR237" i="8" s="1"/>
  <c r="AS237" i="8" s="1"/>
  <c r="AJ248" i="8"/>
  <c r="BC248" i="8"/>
  <c r="O268" i="7" s="1"/>
  <c r="A248" i="8"/>
  <c r="AR248" i="8" a="1"/>
  <c r="AR248" i="8" s="1"/>
  <c r="AS248" i="8" s="1"/>
  <c r="BC289" i="8"/>
  <c r="O309" i="7" s="1"/>
  <c r="A289" i="8"/>
  <c r="AJ289" i="8"/>
  <c r="AR289" i="8" a="1"/>
  <c r="AR289" i="8" s="1"/>
  <c r="AS289" i="8" s="1"/>
  <c r="A30" i="8"/>
  <c r="BC30" i="8"/>
  <c r="O50" i="7" s="1"/>
  <c r="AJ30" i="8"/>
  <c r="AR30" i="8" a="1"/>
  <c r="AR30" i="8" s="1"/>
  <c r="AS30" i="8" s="1"/>
  <c r="W48" i="8"/>
  <c r="P66" i="5" s="1"/>
  <c r="BC48" i="8"/>
  <c r="O68" i="7" s="1"/>
  <c r="A48" i="8"/>
  <c r="AJ48" i="8"/>
  <c r="AR48" i="8" a="1"/>
  <c r="AR48" i="8" s="1"/>
  <c r="AS48" i="8" s="1"/>
  <c r="A110" i="8"/>
  <c r="AJ110" i="8"/>
  <c r="BC110" i="8"/>
  <c r="O130" i="7" s="1"/>
  <c r="AR110" i="8" a="1"/>
  <c r="AR110" i="8" s="1"/>
  <c r="AS110" i="8" s="1"/>
  <c r="A194" i="8"/>
  <c r="BC194" i="8"/>
  <c r="O214" i="7" s="1"/>
  <c r="AJ194" i="8"/>
  <c r="AR194" i="8" a="1"/>
  <c r="AR194" i="8" s="1"/>
  <c r="AS194" i="8" s="1"/>
  <c r="A189" i="8"/>
  <c r="AJ189" i="8"/>
  <c r="BC189" i="8"/>
  <c r="O209" i="7" s="1"/>
  <c r="AR189" i="8" a="1"/>
  <c r="AR189" i="8" s="1"/>
  <c r="AS189" i="8" s="1"/>
  <c r="AJ107" i="8"/>
  <c r="A107" i="8"/>
  <c r="BC107" i="8"/>
  <c r="O127" i="7" s="1"/>
  <c r="AR107" i="8" a="1"/>
  <c r="AR107" i="8" s="1"/>
  <c r="AS107" i="8" s="1"/>
  <c r="AG291" i="8"/>
  <c r="A291" i="8"/>
  <c r="AJ291" i="8"/>
  <c r="BC291" i="8"/>
  <c r="O311" i="7" s="1"/>
  <c r="AR291" i="8" a="1"/>
  <c r="AR291" i="8" s="1"/>
  <c r="AS291" i="8" s="1"/>
  <c r="AB29" i="8"/>
  <c r="S47" i="5" s="1"/>
  <c r="AJ29" i="8"/>
  <c r="A29" i="8"/>
  <c r="BC29" i="8"/>
  <c r="O49" i="7" s="1"/>
  <c r="AR29" i="8" a="1"/>
  <c r="AR29" i="8" s="1"/>
  <c r="AS29" i="8" s="1"/>
  <c r="A15" i="8"/>
  <c r="BC15" i="8"/>
  <c r="O35" i="7" s="1"/>
  <c r="AG43" i="8"/>
  <c r="A43" i="8"/>
  <c r="AJ43" i="8"/>
  <c r="BC43" i="8"/>
  <c r="O63" i="7" s="1"/>
  <c r="AR43" i="8" a="1"/>
  <c r="AR43" i="8" s="1"/>
  <c r="AS43" i="8" s="1"/>
  <c r="AG232" i="8"/>
  <c r="W22" i="8"/>
  <c r="P40" i="5" s="1"/>
  <c r="AJ22" i="8"/>
  <c r="BC22" i="8"/>
  <c r="O42" i="7" s="1"/>
  <c r="A22" i="8"/>
  <c r="AR22" i="8" a="1"/>
  <c r="AR22" i="8" s="1"/>
  <c r="AS22" i="8" s="1"/>
  <c r="BK299" i="8"/>
  <c r="AJ299" i="8"/>
  <c r="A299" i="8"/>
  <c r="BC299" i="8"/>
  <c r="AR299" i="8" a="1"/>
  <c r="AR299" i="8" s="1"/>
  <c r="AS299" i="8" s="1"/>
  <c r="BC16" i="8"/>
  <c r="O36" i="7" s="1"/>
  <c r="A16" i="8"/>
  <c r="A39" i="8"/>
  <c r="AJ39" i="8"/>
  <c r="BC39" i="8"/>
  <c r="O59" i="7" s="1"/>
  <c r="AR39" i="8" a="1"/>
  <c r="AR39" i="8" s="1"/>
  <c r="AS39" i="8" s="1"/>
  <c r="A178" i="8"/>
  <c r="AJ178" i="8"/>
  <c r="BC178" i="8"/>
  <c r="O198" i="7" s="1"/>
  <c r="AR178" i="8" a="1"/>
  <c r="AR178" i="8" s="1"/>
  <c r="AS178" i="8" s="1"/>
  <c r="W158" i="8"/>
  <c r="P176" i="5" s="1"/>
  <c r="AB150" i="8"/>
  <c r="S168" i="5" s="1"/>
  <c r="BK187" i="8"/>
  <c r="U207" i="7" s="1"/>
  <c r="A162" i="8"/>
  <c r="BC162" i="8"/>
  <c r="O182" i="7" s="1"/>
  <c r="AJ162" i="8"/>
  <c r="AR162" i="8" a="1"/>
  <c r="AR162" i="8" s="1"/>
  <c r="AS162" i="8" s="1"/>
  <c r="BK192" i="8"/>
  <c r="U212" i="7" s="1"/>
  <c r="AJ239" i="8"/>
  <c r="A239" i="8"/>
  <c r="BC239" i="8"/>
  <c r="O259" i="7" s="1"/>
  <c r="AR239" i="8" a="1"/>
  <c r="AR239" i="8" s="1"/>
  <c r="AS239" i="8" s="1"/>
  <c r="AJ245" i="8"/>
  <c r="A245" i="8"/>
  <c r="BC245" i="8"/>
  <c r="O265" i="7" s="1"/>
  <c r="AR245" i="8" a="1"/>
  <c r="AR245" i="8" s="1"/>
  <c r="AS245" i="8" s="1"/>
  <c r="AB280" i="8"/>
  <c r="S298" i="5" s="1"/>
  <c r="A238" i="8"/>
  <c r="BC238" i="8"/>
  <c r="O258" i="7" s="1"/>
  <c r="AJ238" i="8"/>
  <c r="AR238" i="8" a="1"/>
  <c r="AR238" i="8" s="1"/>
  <c r="AS238" i="8" s="1"/>
  <c r="AB288" i="8"/>
  <c r="S306" i="5" s="1"/>
  <c r="A56" i="8"/>
  <c r="AJ56" i="8"/>
  <c r="BC56" i="8"/>
  <c r="O76" i="7" s="1"/>
  <c r="AR56" i="8" a="1"/>
  <c r="AR56" i="8" s="1"/>
  <c r="AS56" i="8" s="1"/>
  <c r="W74" i="8"/>
  <c r="P92" i="5" s="1"/>
  <c r="AB293" i="8"/>
  <c r="S311" i="5" s="1"/>
  <c r="AJ293" i="8"/>
  <c r="A293" i="8"/>
  <c r="BC293" i="8"/>
  <c r="O313" i="7" s="1"/>
  <c r="AR293" i="8" a="1"/>
  <c r="AR293" i="8" s="1"/>
  <c r="AS293" i="8" s="1"/>
  <c r="W129" i="8"/>
  <c r="P147" i="5" s="1"/>
  <c r="BC6" i="8"/>
  <c r="O26" i="7" s="1"/>
  <c r="A6" i="8"/>
  <c r="AJ122" i="8"/>
  <c r="BC122" i="8"/>
  <c r="O142" i="7" s="1"/>
  <c r="A122" i="8"/>
  <c r="AR122" i="8" a="1"/>
  <c r="AR122" i="8" s="1"/>
  <c r="AS122" i="8" s="1"/>
  <c r="A68" i="8"/>
  <c r="AJ68" i="8"/>
  <c r="BC68" i="8"/>
  <c r="O88" i="7" s="1"/>
  <c r="AR68" i="8" a="1"/>
  <c r="AR68" i="8" s="1"/>
  <c r="AS68" i="8" s="1"/>
  <c r="AJ69" i="8"/>
  <c r="AR69" i="8" a="1"/>
  <c r="AR69" i="8" s="1"/>
  <c r="AS69" i="8" s="1"/>
  <c r="BC69" i="8"/>
  <c r="O89" i="7" s="1"/>
  <c r="A69" i="8"/>
  <c r="W132" i="8"/>
  <c r="P150" i="5" s="1"/>
  <c r="AJ132" i="8"/>
  <c r="BC132" i="8"/>
  <c r="O152" i="7" s="1"/>
  <c r="A132" i="8"/>
  <c r="AR132" i="8" a="1"/>
  <c r="AR132" i="8" s="1"/>
  <c r="AS132" i="8" s="1"/>
  <c r="AB33" i="8"/>
  <c r="S51" i="5" s="1"/>
  <c r="A33" i="8"/>
  <c r="BC33" i="8"/>
  <c r="O53" i="7" s="1"/>
  <c r="AJ33" i="8"/>
  <c r="AR33" i="8" a="1"/>
  <c r="AR33" i="8" s="1"/>
  <c r="AS33" i="8" s="1"/>
  <c r="BK210" i="8"/>
  <c r="U230" i="7" s="1"/>
  <c r="A210" i="8"/>
  <c r="AJ210" i="8"/>
  <c r="BC210" i="8"/>
  <c r="O230" i="7" s="1"/>
  <c r="AR210" i="8" a="1"/>
  <c r="AR210" i="8" s="1"/>
  <c r="AS210" i="8" s="1"/>
  <c r="AJ219" i="8"/>
  <c r="A219" i="8"/>
  <c r="BC219" i="8"/>
  <c r="O239" i="7" s="1"/>
  <c r="AR219" i="8" a="1"/>
  <c r="AR219" i="8" s="1"/>
  <c r="AS219" i="8" s="1"/>
  <c r="BC247" i="8"/>
  <c r="O267" i="7" s="1"/>
  <c r="AJ247" i="8"/>
  <c r="A247" i="8"/>
  <c r="AR247" i="8" a="1"/>
  <c r="AR247" i="8" s="1"/>
  <c r="AS247" i="8" s="1"/>
  <c r="BK22" i="8"/>
  <c r="U42" i="7" s="1"/>
  <c r="AB22" i="8"/>
  <c r="S40" i="5" s="1"/>
  <c r="W94" i="8"/>
  <c r="P112" i="5" s="1"/>
  <c r="AB196" i="8"/>
  <c r="S214" i="5" s="1"/>
  <c r="BK80" i="8"/>
  <c r="U100" i="7" s="1"/>
  <c r="W204" i="8"/>
  <c r="P222" i="5" s="1"/>
  <c r="AG188" i="8"/>
  <c r="BK204" i="8"/>
  <c r="U224" i="7" s="1"/>
  <c r="AG80" i="8"/>
  <c r="AG94" i="8"/>
  <c r="BK196" i="8"/>
  <c r="U216" i="7" s="1"/>
  <c r="BK10" i="8"/>
  <c r="U30" i="7" s="1"/>
  <c r="W80" i="8"/>
  <c r="P98" i="5" s="1"/>
  <c r="AB130" i="8"/>
  <c r="S148" i="5" s="1"/>
  <c r="AB80" i="8"/>
  <c r="S98" i="5" s="1"/>
  <c r="AG230" i="8"/>
  <c r="W291" i="8"/>
  <c r="P309" i="5" s="1"/>
  <c r="AB86" i="8"/>
  <c r="S104" i="5" s="1"/>
  <c r="BK63" i="8"/>
  <c r="U83" i="7" s="1"/>
  <c r="AB186" i="8"/>
  <c r="S204" i="5" s="1"/>
  <c r="W86" i="8"/>
  <c r="P104" i="5" s="1"/>
  <c r="W274" i="8"/>
  <c r="P292" i="5" s="1"/>
  <c r="AB296" i="8"/>
  <c r="W100" i="8"/>
  <c r="P118" i="5" s="1"/>
  <c r="BK30" i="8"/>
  <c r="U50" i="7" s="1"/>
  <c r="AB100" i="8"/>
  <c r="S118" i="5" s="1"/>
  <c r="W174" i="8"/>
  <c r="P192" i="5" s="1"/>
  <c r="BK33" i="8"/>
  <c r="U53" i="7" s="1"/>
  <c r="AG174" i="8"/>
  <c r="BK142" i="8"/>
  <c r="U162" i="7" s="1"/>
  <c r="W272" i="8"/>
  <c r="P290" i="5" s="1"/>
  <c r="AB94" i="8"/>
  <c r="S112" i="5" s="1"/>
  <c r="AG40" i="8"/>
  <c r="BK94" i="8"/>
  <c r="U114" i="7" s="1"/>
  <c r="W230" i="8"/>
  <c r="P248" i="5" s="1"/>
  <c r="AG142" i="8"/>
  <c r="BK40" i="8"/>
  <c r="U60" i="7" s="1"/>
  <c r="AB194" i="8"/>
  <c r="S212" i="5" s="1"/>
  <c r="AB274" i="8"/>
  <c r="S292" i="5" s="1"/>
  <c r="AG272" i="8"/>
  <c r="AG296" i="8"/>
  <c r="AB40" i="8"/>
  <c r="S58" i="5" s="1"/>
  <c r="W194" i="8"/>
  <c r="P212" i="5" s="1"/>
  <c r="BK272" i="8"/>
  <c r="U292" i="7" s="1"/>
  <c r="W40" i="8"/>
  <c r="P58" i="5" s="1"/>
  <c r="AB142" i="8"/>
  <c r="S160" i="5" s="1"/>
  <c r="BK86" i="8"/>
  <c r="U106" i="7" s="1"/>
  <c r="BK101" i="8"/>
  <c r="U121" i="7" s="1"/>
  <c r="W282" i="8"/>
  <c r="P300" i="5" s="1"/>
  <c r="AB218" i="8"/>
  <c r="S236" i="5" s="1"/>
  <c r="AG196" i="8"/>
  <c r="AG135" i="8"/>
  <c r="AB174" i="8"/>
  <c r="S192" i="5" s="1"/>
  <c r="BK106" i="8"/>
  <c r="U126" i="7" s="1"/>
  <c r="AB109" i="8"/>
  <c r="S127" i="5" s="1"/>
  <c r="BK291" i="8"/>
  <c r="U311" i="7" s="1"/>
  <c r="BK230" i="8"/>
  <c r="U250" i="7" s="1"/>
  <c r="BK52" i="8"/>
  <c r="U72" i="7" s="1"/>
  <c r="BK87" i="8"/>
  <c r="U107" i="7" s="1"/>
  <c r="AB233" i="8"/>
  <c r="S251" i="5" s="1"/>
  <c r="AG181" i="8"/>
  <c r="W109" i="8"/>
  <c r="P127" i="5" s="1"/>
  <c r="BK71" i="8"/>
  <c r="U91" i="7" s="1"/>
  <c r="W103" i="8"/>
  <c r="P121" i="5" s="1"/>
  <c r="AG55" i="8"/>
  <c r="AG74" i="8"/>
  <c r="AB112" i="8"/>
  <c r="S130" i="5" s="1"/>
  <c r="AB230" i="8"/>
  <c r="S248" i="5" s="1"/>
  <c r="AB63" i="8"/>
  <c r="S81" i="5" s="1"/>
  <c r="BK97" i="8"/>
  <c r="U117" i="7" s="1"/>
  <c r="BK225" i="8"/>
  <c r="U245" i="7" s="1"/>
  <c r="BK68" i="8"/>
  <c r="U88" i="7" s="1"/>
  <c r="W301" i="8"/>
  <c r="BK190" i="8"/>
  <c r="U210" i="7" s="1"/>
  <c r="W189" i="8"/>
  <c r="P207" i="5" s="1"/>
  <c r="BK72" i="8"/>
  <c r="U92" i="7" s="1"/>
  <c r="BK69" i="8"/>
  <c r="U89" i="7" s="1"/>
  <c r="AB89" i="8"/>
  <c r="S107" i="5" s="1"/>
  <c r="W63" i="8"/>
  <c r="P81" i="5" s="1"/>
  <c r="W159" i="8"/>
  <c r="P177" i="5" s="1"/>
  <c r="AB38" i="8"/>
  <c r="S56" i="5" s="1"/>
  <c r="W217" i="8"/>
  <c r="P235" i="5" s="1"/>
  <c r="W114" i="8"/>
  <c r="P132" i="5" s="1"/>
  <c r="BK222" i="8"/>
  <c r="U242" i="7" s="1"/>
  <c r="BK56" i="8"/>
  <c r="U76" i="7" s="1"/>
  <c r="AG104" i="8"/>
  <c r="AB227" i="8"/>
  <c r="S245" i="5" s="1"/>
  <c r="AG69" i="8"/>
  <c r="BK268" i="8"/>
  <c r="U288" i="7" s="1"/>
  <c r="W25" i="8"/>
  <c r="P43" i="5" s="1"/>
  <c r="BK159" i="8"/>
  <c r="U179" i="7" s="1"/>
  <c r="BK296" i="8"/>
  <c r="W210" i="8"/>
  <c r="P228" i="5" s="1"/>
  <c r="AG63" i="8"/>
  <c r="AG210" i="8"/>
  <c r="AB91" i="8"/>
  <c r="S109" i="5" s="1"/>
  <c r="AB58" i="8"/>
  <c r="S76" i="5" s="1"/>
  <c r="AG190" i="8"/>
  <c r="W190" i="8"/>
  <c r="P208" i="5" s="1"/>
  <c r="W101" i="8"/>
  <c r="P119" i="5" s="1"/>
  <c r="BK231" i="8"/>
  <c r="U251" i="7" s="1"/>
  <c r="BK82" i="8"/>
  <c r="U102" i="7" s="1"/>
  <c r="AG100" i="8"/>
  <c r="AG101" i="8"/>
  <c r="BK79" i="8"/>
  <c r="U99" i="7" s="1"/>
  <c r="W226" i="8"/>
  <c r="P244" i="5" s="1"/>
  <c r="AB210" i="8"/>
  <c r="S228" i="5" s="1"/>
  <c r="BK263" i="8"/>
  <c r="U283" i="7" s="1"/>
  <c r="AG22" i="8"/>
  <c r="BK81" i="8"/>
  <c r="U101" i="7" s="1"/>
  <c r="BK293" i="8"/>
  <c r="U313" i="7" s="1"/>
  <c r="AG167" i="8"/>
  <c r="AB190" i="8"/>
  <c r="S208" i="5" s="1"/>
  <c r="W197" i="8"/>
  <c r="P215" i="5" s="1"/>
  <c r="BK67" i="8"/>
  <c r="U87" i="7" s="1"/>
  <c r="AB291" i="8"/>
  <c r="S309" i="5" s="1"/>
  <c r="BK110" i="8"/>
  <c r="U130" i="7" s="1"/>
  <c r="AB202" i="8"/>
  <c r="S220" i="5" s="1"/>
  <c r="BK100" i="8"/>
  <c r="U120" i="7" s="1"/>
  <c r="AB101" i="8"/>
  <c r="S119" i="5" s="1"/>
  <c r="AB159" i="8"/>
  <c r="S177" i="5" s="1"/>
  <c r="W135" i="8"/>
  <c r="P153" i="5" s="1"/>
  <c r="W292" i="8"/>
  <c r="P310" i="5" s="1"/>
  <c r="W43" i="8"/>
  <c r="P61" i="5" s="1"/>
  <c r="AB103" i="8"/>
  <c r="S121" i="5" s="1"/>
  <c r="W168" i="8"/>
  <c r="P186" i="5" s="1"/>
  <c r="W202" i="8"/>
  <c r="P220" i="5" s="1"/>
  <c r="W227" i="8"/>
  <c r="P245" i="5" s="1"/>
  <c r="AG168" i="8"/>
  <c r="AG282" i="8"/>
  <c r="AG68" i="8"/>
  <c r="BK43" i="8"/>
  <c r="U63" i="7" s="1"/>
  <c r="BK83" i="8"/>
  <c r="U103" i="7" s="1"/>
  <c r="BK62" i="8"/>
  <c r="U82" i="7" s="1"/>
  <c r="AB148" i="8"/>
  <c r="S166" i="5" s="1"/>
  <c r="AB231" i="8"/>
  <c r="S249" i="5" s="1"/>
  <c r="AB98" i="8"/>
  <c r="S116" i="5" s="1"/>
  <c r="BK244" i="8"/>
  <c r="U264" i="7" s="1"/>
  <c r="W98" i="8"/>
  <c r="P116" i="5" s="1"/>
  <c r="AG148" i="8"/>
  <c r="AG244" i="8"/>
  <c r="AG95" i="8"/>
  <c r="AB284" i="8"/>
  <c r="S302" i="5" s="1"/>
  <c r="AB131" i="8"/>
  <c r="S149" i="5" s="1"/>
  <c r="BK301" i="8"/>
  <c r="W69" i="8"/>
  <c r="P87" i="5" s="1"/>
  <c r="W104" i="8"/>
  <c r="P122" i="5" s="1"/>
  <c r="BK98" i="8"/>
  <c r="U118" i="7" s="1"/>
  <c r="BK131" i="8"/>
  <c r="U151" i="7" s="1"/>
  <c r="W95" i="8"/>
  <c r="P113" i="5" s="1"/>
  <c r="AG299" i="8"/>
  <c r="W284" i="8"/>
  <c r="P302" i="5" s="1"/>
  <c r="AB299" i="8"/>
  <c r="AG83" i="8"/>
  <c r="W299" i="8"/>
  <c r="AB23" i="8"/>
  <c r="S41" i="5" s="1"/>
  <c r="AB104" i="8"/>
  <c r="S122" i="5" s="1"/>
  <c r="AG231" i="8"/>
  <c r="AB82" i="8"/>
  <c r="S100" i="5" s="1"/>
  <c r="W83" i="8"/>
  <c r="P101" i="5" s="1"/>
  <c r="AB43" i="8"/>
  <c r="S61" i="5" s="1"/>
  <c r="BK284" i="8"/>
  <c r="U304" i="7" s="1"/>
  <c r="BK104" i="8"/>
  <c r="U124" i="7" s="1"/>
  <c r="BK148" i="8"/>
  <c r="U168" i="7" s="1"/>
  <c r="BK44" i="8"/>
  <c r="U64" i="7" s="1"/>
  <c r="W82" i="8"/>
  <c r="P100" i="5" s="1"/>
  <c r="AG98" i="8"/>
  <c r="AG44" i="8"/>
  <c r="AB83" i="8"/>
  <c r="S101" i="5" s="1"/>
  <c r="AG227" i="8"/>
  <c r="AG284" i="8"/>
  <c r="BK89" i="8"/>
  <c r="U109" i="7" s="1"/>
  <c r="BK107" i="8"/>
  <c r="U127" i="7" s="1"/>
  <c r="AB171" i="8"/>
  <c r="S189" i="5" s="1"/>
  <c r="AG132" i="8"/>
  <c r="W29" i="8"/>
  <c r="P47" i="5" s="1"/>
  <c r="AB107" i="8"/>
  <c r="S125" i="5" s="1"/>
  <c r="W112" i="8"/>
  <c r="P130" i="5" s="1"/>
  <c r="BK132" i="8"/>
  <c r="U152" i="7" s="1"/>
  <c r="AB140" i="8"/>
  <c r="S158" i="5" s="1"/>
  <c r="BK91" i="8"/>
  <c r="U111" i="7" s="1"/>
  <c r="BK161" i="8"/>
  <c r="U181" i="7" s="1"/>
  <c r="AB30" i="8"/>
  <c r="S48" i="5" s="1"/>
  <c r="BK9" i="8"/>
  <c r="U29" i="7" s="1"/>
  <c r="AB44" i="8"/>
  <c r="S62" i="5" s="1"/>
  <c r="W136" i="8"/>
  <c r="P154" i="5" s="1"/>
  <c r="BK114" i="8"/>
  <c r="U134" i="7" s="1"/>
  <c r="BK105" i="8"/>
  <c r="U125" i="7" s="1"/>
  <c r="W153" i="8"/>
  <c r="P171" i="5" s="1"/>
  <c r="BK8" i="8"/>
  <c r="U28" i="7" s="1"/>
  <c r="AG171" i="8"/>
  <c r="BK96" i="8"/>
  <c r="U116" i="7" s="1"/>
  <c r="AG136" i="8"/>
  <c r="AG105" i="8"/>
  <c r="AG75" i="8"/>
  <c r="W140" i="8"/>
  <c r="P158" i="5" s="1"/>
  <c r="AG249" i="8"/>
  <c r="AB69" i="8"/>
  <c r="S87" i="5" s="1"/>
  <c r="AG140" i="8"/>
  <c r="AG112" i="8"/>
  <c r="BK15" i="8"/>
  <c r="U35" i="7" s="1"/>
  <c r="BK7" i="8"/>
  <c r="U27" i="7" s="1"/>
  <c r="W105" i="8"/>
  <c r="P123" i="5" s="1"/>
  <c r="BK75" i="8"/>
  <c r="U95" i="7" s="1"/>
  <c r="AB105" i="8"/>
  <c r="S123" i="5" s="1"/>
  <c r="W218" i="8"/>
  <c r="P236" i="5" s="1"/>
  <c r="W249" i="8"/>
  <c r="P267" i="5" s="1"/>
  <c r="AG114" i="8"/>
  <c r="W268" i="8"/>
  <c r="P286" i="5" s="1"/>
  <c r="AG218" i="8"/>
  <c r="BK249" i="8"/>
  <c r="U269" i="7" s="1"/>
  <c r="W55" i="8"/>
  <c r="P73" i="5" s="1"/>
  <c r="BK29" i="8"/>
  <c r="U49" i="7" s="1"/>
  <c r="W21" i="8"/>
  <c r="P39" i="5" s="1"/>
  <c r="BK140" i="8"/>
  <c r="U160" i="7" s="1"/>
  <c r="AB114" i="8"/>
  <c r="S132" i="5" s="1"/>
  <c r="BK218" i="8"/>
  <c r="U238" i="7" s="1"/>
  <c r="AB136" i="8"/>
  <c r="S154" i="5" s="1"/>
  <c r="W75" i="8"/>
  <c r="P93" i="5" s="1"/>
  <c r="AB55" i="8"/>
  <c r="S73" i="5" s="1"/>
  <c r="AB268" i="8"/>
  <c r="S286" i="5" s="1"/>
  <c r="AG29" i="8"/>
  <c r="AB132" i="8"/>
  <c r="S150" i="5" s="1"/>
  <c r="W106" i="8"/>
  <c r="P124" i="5" s="1"/>
  <c r="AB106" i="8"/>
  <c r="S124" i="5" s="1"/>
  <c r="BK181" i="8"/>
  <c r="U201" i="7" s="1"/>
  <c r="AB213" i="8"/>
  <c r="S231" i="5" s="1"/>
  <c r="AB282" i="8"/>
  <c r="S300" i="5" s="1"/>
  <c r="AG90" i="8"/>
  <c r="AG263" i="8"/>
  <c r="BK292" i="8"/>
  <c r="U312" i="7" s="1"/>
  <c r="BK167" i="8"/>
  <c r="U187" i="7" s="1"/>
  <c r="AB167" i="8"/>
  <c r="S185" i="5" s="1"/>
  <c r="W167" i="8"/>
  <c r="P185" i="5" s="1"/>
  <c r="W65" i="8"/>
  <c r="P83" i="5" s="1"/>
  <c r="AB263" i="8"/>
  <c r="S281" i="5" s="1"/>
  <c r="AB95" i="8"/>
  <c r="S113" i="5" s="1"/>
  <c r="AG217" i="8"/>
  <c r="W263" i="8"/>
  <c r="P281" i="5" s="1"/>
  <c r="W148" i="8"/>
  <c r="P166" i="5" s="1"/>
  <c r="BK109" i="8"/>
  <c r="U129" i="7" s="1"/>
  <c r="AB99" i="8"/>
  <c r="S117" i="5" s="1"/>
  <c r="AG99" i="8"/>
  <c r="AG85" i="8"/>
  <c r="AB85" i="8"/>
  <c r="S103" i="5" s="1"/>
  <c r="W85" i="8"/>
  <c r="P103" i="5" s="1"/>
  <c r="BK99" i="8"/>
  <c r="U119" i="7" s="1"/>
  <c r="BK65" i="8"/>
  <c r="U85" i="7" s="1"/>
  <c r="AB292" i="8"/>
  <c r="S310" i="5" s="1"/>
  <c r="AB65" i="8"/>
  <c r="S83" i="5" s="1"/>
  <c r="AB90" i="8"/>
  <c r="S108" i="5" s="1"/>
  <c r="BK85" i="8"/>
  <c r="U105" i="7" s="1"/>
  <c r="AB189" i="8"/>
  <c r="S207" i="5" s="1"/>
  <c r="BK95" i="8"/>
  <c r="U115" i="7" s="1"/>
  <c r="BK34" i="8"/>
  <c r="U54" i="7" s="1"/>
  <c r="BK90" i="8"/>
  <c r="U110" i="7" s="1"/>
  <c r="BK217" i="8"/>
  <c r="U237" i="7" s="1"/>
  <c r="W90" i="8"/>
  <c r="P108" i="5" s="1"/>
  <c r="W68" i="8"/>
  <c r="P86" i="5" s="1"/>
  <c r="AB68" i="8"/>
  <c r="S86" i="5" s="1"/>
  <c r="AG131" i="8"/>
  <c r="AB301" i="8"/>
  <c r="AG301" i="8"/>
  <c r="AG82" i="8"/>
  <c r="W293" i="8"/>
  <c r="P311" i="5" s="1"/>
  <c r="AB75" i="8"/>
  <c r="S93" i="5" s="1"/>
  <c r="BK171" i="8"/>
  <c r="U191" i="7" s="1"/>
  <c r="W171" i="8"/>
  <c r="P189" i="5" s="1"/>
  <c r="AB153" i="8"/>
  <c r="S171" i="5" s="1"/>
  <c r="BK153" i="8"/>
  <c r="U173" i="7" s="1"/>
  <c r="AG153" i="8"/>
  <c r="W99" i="8"/>
  <c r="P117" i="5" s="1"/>
  <c r="BK136" i="8"/>
  <c r="U156" i="7" s="1"/>
  <c r="W91" i="8"/>
  <c r="P109" i="5" s="1"/>
  <c r="AG91" i="8"/>
  <c r="BK55" i="8"/>
  <c r="U75" i="7" s="1"/>
  <c r="BK36" i="8"/>
  <c r="U56" i="7" s="1"/>
  <c r="AG143" i="8"/>
  <c r="W38" i="8"/>
  <c r="P56" i="5" s="1"/>
  <c r="BK143" i="8"/>
  <c r="U163" i="7" s="1"/>
  <c r="W34" i="8"/>
  <c r="P52" i="5" s="1"/>
  <c r="AG34" i="8"/>
  <c r="AG110" i="8"/>
  <c r="AG87" i="8"/>
  <c r="AB87" i="8"/>
  <c r="S105" i="5" s="1"/>
  <c r="W87" i="8"/>
  <c r="P105" i="5" s="1"/>
  <c r="AG292" i="8"/>
  <c r="BK189" i="8"/>
  <c r="U209" i="7" s="1"/>
  <c r="AG189" i="8"/>
  <c r="AB226" i="8"/>
  <c r="S244" i="5" s="1"/>
  <c r="W66" i="8"/>
  <c r="P84" i="5" s="1"/>
  <c r="AG66" i="8"/>
  <c r="AB66" i="8"/>
  <c r="S84" i="5" s="1"/>
  <c r="W122" i="8"/>
  <c r="P140" i="5" s="1"/>
  <c r="AB122" i="8"/>
  <c r="S140" i="5" s="1"/>
  <c r="AG122" i="8"/>
  <c r="AB48" i="8"/>
  <c r="S66" i="5" s="1"/>
  <c r="AG48" i="8"/>
  <c r="BK48" i="8"/>
  <c r="U68" i="7" s="1"/>
  <c r="AG293" i="8"/>
  <c r="AG67" i="8"/>
  <c r="W67" i="8"/>
  <c r="P85" i="5" s="1"/>
  <c r="AB67" i="8"/>
  <c r="S85" i="5" s="1"/>
  <c r="AG172" i="8"/>
  <c r="W172" i="8"/>
  <c r="P190" i="5" s="1"/>
  <c r="AB172" i="8"/>
  <c r="S190" i="5" s="1"/>
  <c r="BK172" i="8"/>
  <c r="U192" i="7" s="1"/>
  <c r="W222" i="8"/>
  <c r="P240" i="5" s="1"/>
  <c r="AB222" i="8"/>
  <c r="S240" i="5" s="1"/>
  <c r="AG222" i="8"/>
  <c r="W244" i="8"/>
  <c r="P262" i="5" s="1"/>
  <c r="W62" i="8"/>
  <c r="P80" i="5" s="1"/>
  <c r="AG62" i="8"/>
  <c r="AB62" i="8"/>
  <c r="S80" i="5" s="1"/>
  <c r="BK11" i="8"/>
  <c r="U31" i="7" s="1"/>
  <c r="AG159" i="8"/>
  <c r="AG274" i="8"/>
  <c r="AB144" i="8"/>
  <c r="S162" i="5" s="1"/>
  <c r="W144" i="8"/>
  <c r="P162" i="5" s="1"/>
  <c r="BK144" i="8"/>
  <c r="U164" i="7" s="1"/>
  <c r="AG144" i="8"/>
  <c r="W89" i="8"/>
  <c r="P107" i="5" s="1"/>
  <c r="AG89" i="8"/>
  <c r="AG56" i="8"/>
  <c r="AB56" i="8"/>
  <c r="S74" i="5" s="1"/>
  <c r="W56" i="8"/>
  <c r="P74" i="5" s="1"/>
  <c r="BK186" i="8"/>
  <c r="U206" i="7" s="1"/>
  <c r="AG186" i="8"/>
  <c r="AG204" i="8"/>
  <c r="W52" i="8"/>
  <c r="P70" i="5" s="1"/>
  <c r="AB52" i="8"/>
  <c r="S70" i="5" s="1"/>
  <c r="AG52" i="8"/>
  <c r="AG246" i="8"/>
  <c r="BK246" i="8"/>
  <c r="U266" i="7" s="1"/>
  <c r="AB246" i="8"/>
  <c r="S264" i="5" s="1"/>
  <c r="W246" i="8"/>
  <c r="P264" i="5" s="1"/>
  <c r="AB168" i="8"/>
  <c r="S186" i="5" s="1"/>
  <c r="BK168" i="8"/>
  <c r="U188" i="7" s="1"/>
  <c r="BK122" i="8"/>
  <c r="U142" i="7" s="1"/>
  <c r="BK208" i="8"/>
  <c r="U228" i="7" s="1"/>
  <c r="AB217" i="8"/>
  <c r="S235" i="5" s="1"/>
  <c r="BK213" i="8"/>
  <c r="U233" i="7" s="1"/>
  <c r="AG213" i="8"/>
  <c r="AB71" i="8"/>
  <c r="S89" i="5" s="1"/>
  <c r="AG71" i="8"/>
  <c r="W71" i="8"/>
  <c r="P89" i="5" s="1"/>
  <c r="AG226" i="8"/>
  <c r="AG233" i="8"/>
  <c r="W233" i="8"/>
  <c r="P251" i="5" s="1"/>
  <c r="BK18" i="8"/>
  <c r="U38" i="7" s="1"/>
  <c r="AG25" i="8"/>
  <c r="AG208" i="8"/>
  <c r="BK233" i="8"/>
  <c r="U253" i="7" s="1"/>
  <c r="AG72" i="8"/>
  <c r="W72" i="8"/>
  <c r="P90" i="5" s="1"/>
  <c r="AB72" i="8"/>
  <c r="S90" i="5" s="1"/>
  <c r="AG194" i="8"/>
  <c r="BK194" i="8"/>
  <c r="U214" i="7" s="1"/>
  <c r="AG197" i="8"/>
  <c r="BK197" i="8"/>
  <c r="U217" i="7" s="1"/>
  <c r="AG268" i="8"/>
  <c r="AB97" i="8"/>
  <c r="S115" i="5" s="1"/>
  <c r="AG97" i="8"/>
  <c r="W97" i="8"/>
  <c r="P115" i="5" s="1"/>
  <c r="BK6" i="8"/>
  <c r="U26" i="7" s="1"/>
  <c r="AB208" i="8"/>
  <c r="S226" i="5" s="1"/>
  <c r="AG30" i="8"/>
  <c r="W30" i="8"/>
  <c r="P48" i="5" s="1"/>
  <c r="AG130" i="8"/>
  <c r="AG161" i="8"/>
  <c r="W161" i="8"/>
  <c r="P179" i="5" s="1"/>
  <c r="AB161" i="8"/>
  <c r="S179" i="5" s="1"/>
  <c r="AG58" i="8"/>
  <c r="W58" i="8"/>
  <c r="P76" i="5" s="1"/>
  <c r="BK58" i="8"/>
  <c r="U78" i="7" s="1"/>
  <c r="AB249" i="8"/>
  <c r="S267" i="5" s="1"/>
  <c r="AG107" i="8"/>
  <c r="W107" i="8"/>
  <c r="P125" i="5" s="1"/>
  <c r="BK25" i="8"/>
  <c r="U45" i="7" s="1"/>
  <c r="AG79" i="8"/>
  <c r="AB79" i="8"/>
  <c r="S97" i="5" s="1"/>
  <c r="W79" i="8"/>
  <c r="P97" i="5" s="1"/>
  <c r="AB34" i="8"/>
  <c r="S52" i="5" s="1"/>
  <c r="AG36" i="8"/>
  <c r="BK38" i="8"/>
  <c r="U58" i="7" s="1"/>
  <c r="W110" i="8"/>
  <c r="P128" i="5" s="1"/>
  <c r="W208" i="8"/>
  <c r="P226" i="5" s="1"/>
  <c r="W225" i="8"/>
  <c r="P243" i="5" s="1"/>
  <c r="AB225" i="8"/>
  <c r="S243" i="5" s="1"/>
  <c r="AG225" i="8"/>
  <c r="AB181" i="8"/>
  <c r="S199" i="5" s="1"/>
  <c r="AG156" i="8"/>
  <c r="BK156" i="8"/>
  <c r="U176" i="7" s="1"/>
  <c r="W156" i="8"/>
  <c r="P174" i="5" s="1"/>
  <c r="AB156" i="8"/>
  <c r="S174" i="5" s="1"/>
  <c r="AB36" i="8"/>
  <c r="S54" i="5" s="1"/>
  <c r="AB25" i="8"/>
  <c r="S43" i="5" s="1"/>
  <c r="BK227" i="8"/>
  <c r="U247" i="7" s="1"/>
  <c r="W96" i="8"/>
  <c r="P114" i="5" s="1"/>
  <c r="AG96" i="8"/>
  <c r="AB96" i="8"/>
  <c r="S114" i="5" s="1"/>
  <c r="W23" i="8"/>
  <c r="P41" i="5" s="1"/>
  <c r="AG23" i="8"/>
  <c r="BK23" i="8"/>
  <c r="U43" i="7" s="1"/>
  <c r="BK226" i="8"/>
  <c r="U246" i="7" s="1"/>
  <c r="W26" i="8"/>
  <c r="P44" i="5" s="1"/>
  <c r="AB26" i="8"/>
  <c r="S44" i="5" s="1"/>
  <c r="BK26" i="8"/>
  <c r="U46" i="7" s="1"/>
  <c r="AG26" i="8"/>
  <c r="AB81" i="8"/>
  <c r="S99" i="5" s="1"/>
  <c r="W81" i="8"/>
  <c r="P99" i="5" s="1"/>
  <c r="AG81" i="8"/>
  <c r="AG236" i="8"/>
  <c r="W236" i="8"/>
  <c r="P254" i="5" s="1"/>
  <c r="AB236" i="8"/>
  <c r="S254" i="5" s="1"/>
  <c r="BK236" i="8"/>
  <c r="U256" i="7" s="1"/>
  <c r="W181" i="8"/>
  <c r="P199" i="5" s="1"/>
  <c r="AG38" i="8"/>
  <c r="BK66" i="8"/>
  <c r="U86" i="7" s="1"/>
  <c r="W36" i="8"/>
  <c r="P54" i="5" s="1"/>
  <c r="AB110" i="8"/>
  <c r="S128" i="5" s="1"/>
  <c r="BK130" i="8"/>
  <c r="U150" i="7" s="1"/>
  <c r="W130" i="8"/>
  <c r="P148" i="5" s="1"/>
  <c r="W143" i="8"/>
  <c r="P161" i="5" s="1"/>
  <c r="AB244" i="8"/>
  <c r="S262" i="5" s="1"/>
  <c r="BK274" i="8"/>
  <c r="U294" i="7" s="1"/>
  <c r="W84" i="8"/>
  <c r="P102" i="5" s="1"/>
  <c r="AG84" i="8"/>
  <c r="AB84" i="8"/>
  <c r="S102" i="5" s="1"/>
  <c r="BK202" i="8"/>
  <c r="U222" i="7" s="1"/>
  <c r="AG202" i="8"/>
  <c r="W231" i="8"/>
  <c r="P249" i="5" s="1"/>
  <c r="AG60" i="8"/>
  <c r="AB60" i="8"/>
  <c r="S78" i="5" s="1"/>
  <c r="BK60" i="8"/>
  <c r="U80" i="7" s="1"/>
  <c r="W60" i="8"/>
  <c r="P78" i="5" s="1"/>
  <c r="W149" i="8"/>
  <c r="P167" i="5" s="1"/>
  <c r="AB149" i="8"/>
  <c r="S167" i="5" s="1"/>
  <c r="AG149" i="8"/>
  <c r="BK149" i="8"/>
  <c r="U169" i="7" s="1"/>
  <c r="W182" i="8"/>
  <c r="P200" i="5" s="1"/>
  <c r="AB182" i="8"/>
  <c r="S200" i="5" s="1"/>
  <c r="AG182" i="8"/>
  <c r="BK182" i="8"/>
  <c r="U202" i="7" s="1"/>
  <c r="W294" i="8"/>
  <c r="P312" i="5" s="1"/>
  <c r="AB294" i="8"/>
  <c r="S312" i="5" s="1"/>
  <c r="AG294" i="8"/>
  <c r="BK294" i="8"/>
  <c r="W285" i="8"/>
  <c r="P303" i="5" s="1"/>
  <c r="AG285" i="8"/>
  <c r="BK285" i="8"/>
  <c r="U305" i="7" s="1"/>
  <c r="AB285" i="8"/>
  <c r="S303" i="5" s="1"/>
  <c r="BK16" i="8"/>
  <c r="U36" i="7" s="1"/>
  <c r="AG31" i="8"/>
  <c r="BK31" i="8"/>
  <c r="U51" i="7" s="1"/>
  <c r="AB31" i="8"/>
  <c r="S49" i="5" s="1"/>
  <c r="W31" i="8"/>
  <c r="P49" i="5" s="1"/>
  <c r="BK128" i="8"/>
  <c r="U148" i="7" s="1"/>
  <c r="AG128" i="8"/>
  <c r="W128" i="8"/>
  <c r="P146" i="5" s="1"/>
  <c r="AB128" i="8"/>
  <c r="S146" i="5" s="1"/>
  <c r="AG139" i="8"/>
  <c r="W139" i="8"/>
  <c r="P157" i="5" s="1"/>
  <c r="AB139" i="8"/>
  <c r="S157" i="5" s="1"/>
  <c r="BK139" i="8"/>
  <c r="U159" i="7" s="1"/>
  <c r="AG175" i="8"/>
  <c r="AB175" i="8"/>
  <c r="S193" i="5" s="1"/>
  <c r="W175" i="8"/>
  <c r="P193" i="5" s="1"/>
  <c r="BK175" i="8"/>
  <c r="U195" i="7" s="1"/>
  <c r="BK257" i="8"/>
  <c r="U277" i="7" s="1"/>
  <c r="AG257" i="8"/>
  <c r="W257" i="8"/>
  <c r="P275" i="5" s="1"/>
  <c r="AB257" i="8"/>
  <c r="S275" i="5" s="1"/>
  <c r="AB243" i="8"/>
  <c r="S261" i="5" s="1"/>
  <c r="W243" i="8"/>
  <c r="P261" i="5" s="1"/>
  <c r="BK243" i="8"/>
  <c r="U263" i="7" s="1"/>
  <c r="AG243" i="8"/>
  <c r="W238" i="8"/>
  <c r="P256" i="5" s="1"/>
  <c r="AB238" i="8"/>
  <c r="S256" i="5" s="1"/>
  <c r="AG238" i="8"/>
  <c r="BK238" i="8"/>
  <c r="U258" i="7" s="1"/>
  <c r="W242" i="8"/>
  <c r="P260" i="5" s="1"/>
  <c r="AB242" i="8"/>
  <c r="S260" i="5" s="1"/>
  <c r="AG242" i="8"/>
  <c r="BK242" i="8"/>
  <c r="U262" i="7" s="1"/>
  <c r="W281" i="8"/>
  <c r="P299" i="5" s="1"/>
  <c r="AG281" i="8"/>
  <c r="AB281" i="8"/>
  <c r="S299" i="5" s="1"/>
  <c r="BK281" i="8"/>
  <c r="U301" i="7" s="1"/>
  <c r="W289" i="8"/>
  <c r="P307" i="5" s="1"/>
  <c r="BK289" i="8"/>
  <c r="U309" i="7" s="1"/>
  <c r="AG289" i="8"/>
  <c r="AB289" i="8"/>
  <c r="S307" i="5" s="1"/>
  <c r="AG160" i="8"/>
  <c r="BK160" i="8"/>
  <c r="U180" i="7" s="1"/>
  <c r="AB160" i="8"/>
  <c r="S178" i="5" s="1"/>
  <c r="W160" i="8"/>
  <c r="P178" i="5" s="1"/>
  <c r="W134" i="8"/>
  <c r="P152" i="5" s="1"/>
  <c r="AB134" i="8"/>
  <c r="S152" i="5" s="1"/>
  <c r="BK134" i="8"/>
  <c r="U154" i="7" s="1"/>
  <c r="AG134" i="8"/>
  <c r="W276" i="8"/>
  <c r="P294" i="5" s="1"/>
  <c r="AG276" i="8"/>
  <c r="BK276" i="8"/>
  <c r="U296" i="7" s="1"/>
  <c r="AB276" i="8"/>
  <c r="S294" i="5" s="1"/>
  <c r="W28" i="8"/>
  <c r="P46" i="5" s="1"/>
  <c r="AB28" i="8"/>
  <c r="S46" i="5" s="1"/>
  <c r="BK28" i="8"/>
  <c r="U48" i="7" s="1"/>
  <c r="AG28" i="8"/>
  <c r="AG53" i="8"/>
  <c r="W53" i="8"/>
  <c r="P71" i="5" s="1"/>
  <c r="BK53" i="8"/>
  <c r="U73" i="7" s="1"/>
  <c r="AB53" i="8"/>
  <c r="S71" i="5" s="1"/>
  <c r="BK125" i="8"/>
  <c r="U145" i="7" s="1"/>
  <c r="AG125" i="8"/>
  <c r="AB125" i="8"/>
  <c r="S143" i="5" s="1"/>
  <c r="W125" i="8"/>
  <c r="P143" i="5" s="1"/>
  <c r="AG138" i="8"/>
  <c r="W138" i="8"/>
  <c r="P156" i="5" s="1"/>
  <c r="AB138" i="8"/>
  <c r="S156" i="5" s="1"/>
  <c r="BK138" i="8"/>
  <c r="U158" i="7" s="1"/>
  <c r="W206" i="8"/>
  <c r="P224" i="5" s="1"/>
  <c r="AB206" i="8"/>
  <c r="S224" i="5" s="1"/>
  <c r="AG206" i="8"/>
  <c r="BK206" i="8"/>
  <c r="U226" i="7" s="1"/>
  <c r="W184" i="8"/>
  <c r="P202" i="5" s="1"/>
  <c r="AB184" i="8"/>
  <c r="S202" i="5" s="1"/>
  <c r="AG184" i="8"/>
  <c r="BK184" i="8"/>
  <c r="U204" i="7" s="1"/>
  <c r="AG162" i="8"/>
  <c r="BK162" i="8"/>
  <c r="U182" i="7" s="1"/>
  <c r="AB162" i="8"/>
  <c r="S180" i="5" s="1"/>
  <c r="W162" i="8"/>
  <c r="P180" i="5" s="1"/>
  <c r="W216" i="8"/>
  <c r="P234" i="5" s="1"/>
  <c r="BK216" i="8"/>
  <c r="U236" i="7" s="1"/>
  <c r="AG216" i="8"/>
  <c r="AB216" i="8"/>
  <c r="S234" i="5" s="1"/>
  <c r="W245" i="8"/>
  <c r="P263" i="5" s="1"/>
  <c r="BK245" i="8"/>
  <c r="U265" i="7" s="1"/>
  <c r="AG245" i="8"/>
  <c r="AB245" i="8"/>
  <c r="S263" i="5" s="1"/>
  <c r="BK252" i="8"/>
  <c r="U272" i="7" s="1"/>
  <c r="AB252" i="8"/>
  <c r="S270" i="5" s="1"/>
  <c r="AG252" i="8"/>
  <c r="W252" i="8"/>
  <c r="P270" i="5" s="1"/>
  <c r="W270" i="8"/>
  <c r="P288" i="5" s="1"/>
  <c r="BK270" i="8"/>
  <c r="U290" i="7" s="1"/>
  <c r="AB270" i="8"/>
  <c r="S288" i="5" s="1"/>
  <c r="AG270" i="8"/>
  <c r="AG154" i="8"/>
  <c r="AB154" i="8"/>
  <c r="S172" i="5" s="1"/>
  <c r="W154" i="8"/>
  <c r="P172" i="5" s="1"/>
  <c r="BK154" i="8"/>
  <c r="U174" i="7" s="1"/>
  <c r="AG166" i="8"/>
  <c r="BK166" i="8"/>
  <c r="U186" i="7" s="1"/>
  <c r="AB166" i="8"/>
  <c r="S184" i="5" s="1"/>
  <c r="W166" i="8"/>
  <c r="P184" i="5" s="1"/>
  <c r="BK121" i="8"/>
  <c r="U141" i="7" s="1"/>
  <c r="AB121" i="8"/>
  <c r="S139" i="5" s="1"/>
  <c r="AG121" i="8"/>
  <c r="W121" i="8"/>
  <c r="P139" i="5" s="1"/>
  <c r="AG224" i="8"/>
  <c r="BK224" i="8"/>
  <c r="U244" i="7" s="1"/>
  <c r="AB224" i="8"/>
  <c r="S242" i="5" s="1"/>
  <c r="W224" i="8"/>
  <c r="P242" i="5" s="1"/>
  <c r="W286" i="8"/>
  <c r="P304" i="5" s="1"/>
  <c r="AB286" i="8"/>
  <c r="S304" i="5" s="1"/>
  <c r="AG286" i="8"/>
  <c r="BK286" i="8"/>
  <c r="U306" i="7" s="1"/>
  <c r="W297" i="8"/>
  <c r="BK297" i="8"/>
  <c r="AG297" i="8"/>
  <c r="AB297" i="8"/>
  <c r="BK212" i="8"/>
  <c r="U232" i="7" s="1"/>
  <c r="AG212" i="8"/>
  <c r="W212" i="8"/>
  <c r="P230" i="5" s="1"/>
  <c r="AB212" i="8"/>
  <c r="S230" i="5" s="1"/>
  <c r="BK251" i="8"/>
  <c r="U271" i="7" s="1"/>
  <c r="W251" i="8"/>
  <c r="P269" i="5" s="1"/>
  <c r="AG251" i="8"/>
  <c r="AB251" i="8"/>
  <c r="S269" i="5" s="1"/>
  <c r="BK13" i="8"/>
  <c r="U33" i="7" s="1"/>
  <c r="AG41" i="8"/>
  <c r="W41" i="8"/>
  <c r="P59" i="5" s="1"/>
  <c r="AB41" i="8"/>
  <c r="S59" i="5" s="1"/>
  <c r="BK41" i="8"/>
  <c r="U61" i="7" s="1"/>
  <c r="BK123" i="8"/>
  <c r="U143" i="7" s="1"/>
  <c r="AG123" i="8"/>
  <c r="AB123" i="8"/>
  <c r="S141" i="5" s="1"/>
  <c r="W123" i="8"/>
  <c r="P141" i="5" s="1"/>
  <c r="AG163" i="8"/>
  <c r="W163" i="8"/>
  <c r="P181" i="5" s="1"/>
  <c r="BK163" i="8"/>
  <c r="U183" i="7" s="1"/>
  <c r="AB163" i="8"/>
  <c r="S181" i="5" s="1"/>
  <c r="BK259" i="8"/>
  <c r="U279" i="7" s="1"/>
  <c r="W259" i="8"/>
  <c r="P277" i="5" s="1"/>
  <c r="AG259" i="8"/>
  <c r="AB259" i="8"/>
  <c r="S277" i="5" s="1"/>
  <c r="BK12" i="8"/>
  <c r="U32" i="7" s="1"/>
  <c r="BK5" i="8"/>
  <c r="U25" i="7" s="1"/>
  <c r="AG165" i="8"/>
  <c r="AB165" i="8"/>
  <c r="S183" i="5" s="1"/>
  <c r="W165" i="8"/>
  <c r="P183" i="5" s="1"/>
  <c r="BK165" i="8"/>
  <c r="U185" i="7" s="1"/>
  <c r="W205" i="8"/>
  <c r="P223" i="5" s="1"/>
  <c r="AB205" i="8"/>
  <c r="S223" i="5" s="1"/>
  <c r="AG205" i="8"/>
  <c r="BK205" i="8"/>
  <c r="U225" i="7" s="1"/>
  <c r="W273" i="8"/>
  <c r="P291" i="5" s="1"/>
  <c r="BK273" i="8"/>
  <c r="U293" i="7" s="1"/>
  <c r="AG273" i="8"/>
  <c r="AB273" i="8"/>
  <c r="S291" i="5" s="1"/>
  <c r="AB51" i="8"/>
  <c r="S69" i="5" s="1"/>
  <c r="AG51" i="8"/>
  <c r="BK51" i="8"/>
  <c r="U71" i="7" s="1"/>
  <c r="W51" i="8"/>
  <c r="P69" i="5" s="1"/>
  <c r="W133" i="8"/>
  <c r="P151" i="5" s="1"/>
  <c r="AB133" i="8"/>
  <c r="S151" i="5" s="1"/>
  <c r="BK133" i="8"/>
  <c r="U153" i="7" s="1"/>
  <c r="AG133" i="8"/>
  <c r="BK17" i="8"/>
  <c r="U37" i="7" s="1"/>
  <c r="W35" i="8"/>
  <c r="P53" i="5" s="1"/>
  <c r="AB35" i="8"/>
  <c r="S53" i="5" s="1"/>
  <c r="BK35" i="8"/>
  <c r="U55" i="7" s="1"/>
  <c r="AG35" i="8"/>
  <c r="AG239" i="8"/>
  <c r="BK239" i="8"/>
  <c r="U259" i="7" s="1"/>
  <c r="W239" i="8"/>
  <c r="P257" i="5" s="1"/>
  <c r="AB239" i="8"/>
  <c r="S257" i="5" s="1"/>
  <c r="BK253" i="8"/>
  <c r="U273" i="7" s="1"/>
  <c r="AG253" i="8"/>
  <c r="AB253" i="8"/>
  <c r="S271" i="5" s="1"/>
  <c r="W253" i="8"/>
  <c r="P271" i="5" s="1"/>
  <c r="W278" i="8"/>
  <c r="P296" i="5" s="1"/>
  <c r="BK278" i="8"/>
  <c r="U298" i="7" s="1"/>
  <c r="AB278" i="8"/>
  <c r="S296" i="5" s="1"/>
  <c r="AG278" i="8"/>
  <c r="BK4" i="8"/>
  <c r="U24" i="7" s="1"/>
  <c r="AB42" i="8"/>
  <c r="S60" i="5" s="1"/>
  <c r="BK42" i="8"/>
  <c r="U62" i="7" s="1"/>
  <c r="AG42" i="8"/>
  <c r="W42" i="8"/>
  <c r="P60" i="5" s="1"/>
  <c r="AG59" i="8"/>
  <c r="W59" i="8"/>
  <c r="P77" i="5" s="1"/>
  <c r="AB59" i="8"/>
  <c r="S77" i="5" s="1"/>
  <c r="BK59" i="8"/>
  <c r="U79" i="7" s="1"/>
  <c r="W201" i="8"/>
  <c r="P219" i="5" s="1"/>
  <c r="AB201" i="8"/>
  <c r="S219" i="5" s="1"/>
  <c r="BK201" i="8"/>
  <c r="U221" i="7" s="1"/>
  <c r="AG201" i="8"/>
  <c r="W203" i="8"/>
  <c r="P221" i="5" s="1"/>
  <c r="AB203" i="8"/>
  <c r="S221" i="5" s="1"/>
  <c r="AG203" i="8"/>
  <c r="BK203" i="8"/>
  <c r="U223" i="7" s="1"/>
  <c r="BK120" i="8"/>
  <c r="U140" i="7" s="1"/>
  <c r="W120" i="8"/>
  <c r="P138" i="5" s="1"/>
  <c r="AB120" i="8"/>
  <c r="S138" i="5" s="1"/>
  <c r="AG120" i="8"/>
  <c r="AG179" i="8"/>
  <c r="BK179" i="8"/>
  <c r="U199" i="7" s="1"/>
  <c r="AB179" i="8"/>
  <c r="S197" i="5" s="1"/>
  <c r="W179" i="8"/>
  <c r="P197" i="5" s="1"/>
  <c r="AG223" i="8"/>
  <c r="W223" i="8"/>
  <c r="P241" i="5" s="1"/>
  <c r="AB223" i="8"/>
  <c r="S241" i="5" s="1"/>
  <c r="BK223" i="8"/>
  <c r="U243" i="7" s="1"/>
  <c r="AG176" i="8"/>
  <c r="BK176" i="8"/>
  <c r="U196" i="7" s="1"/>
  <c r="W176" i="8"/>
  <c r="P194" i="5" s="1"/>
  <c r="AB176" i="8"/>
  <c r="S194" i="5" s="1"/>
  <c r="W279" i="8"/>
  <c r="P297" i="5" s="1"/>
  <c r="AG279" i="8"/>
  <c r="BK279" i="8"/>
  <c r="U299" i="7" s="1"/>
  <c r="AB279" i="8"/>
  <c r="S297" i="5" s="1"/>
  <c r="BK254" i="8"/>
  <c r="U274" i="7" s="1"/>
  <c r="AB254" i="8"/>
  <c r="S272" i="5" s="1"/>
  <c r="W254" i="8"/>
  <c r="P272" i="5" s="1"/>
  <c r="AG254" i="8"/>
  <c r="AB118" i="8"/>
  <c r="S136" i="5" s="1"/>
  <c r="AG118" i="8"/>
  <c r="W118" i="8"/>
  <c r="P136" i="5" s="1"/>
  <c r="BK118" i="8"/>
  <c r="U138" i="7" s="1"/>
  <c r="W200" i="8"/>
  <c r="P218" i="5" s="1"/>
  <c r="AB200" i="8"/>
  <c r="S218" i="5" s="1"/>
  <c r="AG200" i="8"/>
  <c r="BK200" i="8"/>
  <c r="U220" i="7" s="1"/>
  <c r="BK267" i="8"/>
  <c r="U287" i="7" s="1"/>
  <c r="AG267" i="8"/>
  <c r="W267" i="8"/>
  <c r="P285" i="5" s="1"/>
  <c r="AB267" i="8"/>
  <c r="S285" i="5" s="1"/>
  <c r="BK124" i="8"/>
  <c r="U144" i="7" s="1"/>
  <c r="W124" i="8"/>
  <c r="P142" i="5" s="1"/>
  <c r="AB124" i="8"/>
  <c r="S142" i="5" s="1"/>
  <c r="AG124" i="8"/>
  <c r="AG178" i="8"/>
  <c r="W178" i="8"/>
  <c r="P196" i="5" s="1"/>
  <c r="AB178" i="8"/>
  <c r="S196" i="5" s="1"/>
  <c r="BK178" i="8"/>
  <c r="U198" i="7" s="1"/>
  <c r="AB152" i="8"/>
  <c r="S170" i="5" s="1"/>
  <c r="AG152" i="8"/>
  <c r="BK152" i="8"/>
  <c r="U172" i="7" s="1"/>
  <c r="W152" i="8"/>
  <c r="P170" i="5" s="1"/>
  <c r="AB145" i="8"/>
  <c r="S163" i="5" s="1"/>
  <c r="W145" i="8"/>
  <c r="P163" i="5" s="1"/>
  <c r="AG145" i="8"/>
  <c r="BK145" i="8"/>
  <c r="U165" i="7" s="1"/>
  <c r="AG47" i="8"/>
  <c r="BK47" i="8"/>
  <c r="U67" i="7" s="1"/>
  <c r="W47" i="8"/>
  <c r="P65" i="5" s="1"/>
  <c r="AB47" i="8"/>
  <c r="S65" i="5" s="1"/>
  <c r="AG37" i="8"/>
  <c r="BK37" i="8"/>
  <c r="U57" i="7" s="1"/>
  <c r="W37" i="8"/>
  <c r="P55" i="5" s="1"/>
  <c r="AB37" i="8"/>
  <c r="S55" i="5" s="1"/>
  <c r="BK46" i="8"/>
  <c r="U66" i="7" s="1"/>
  <c r="W46" i="8"/>
  <c r="P64" i="5" s="1"/>
  <c r="AB46" i="8"/>
  <c r="S64" i="5" s="1"/>
  <c r="AG46" i="8"/>
  <c r="AG111" i="8"/>
  <c r="BK111" i="8"/>
  <c r="U131" i="7" s="1"/>
  <c r="AB111" i="8"/>
  <c r="S129" i="5" s="1"/>
  <c r="W111" i="8"/>
  <c r="P129" i="5" s="1"/>
  <c r="AG137" i="8"/>
  <c r="AB137" i="8"/>
  <c r="S155" i="5" s="1"/>
  <c r="W137" i="8"/>
  <c r="P155" i="5" s="1"/>
  <c r="BK137" i="8"/>
  <c r="U157" i="7" s="1"/>
  <c r="AG164" i="8"/>
  <c r="W164" i="8"/>
  <c r="P182" i="5" s="1"/>
  <c r="AB164" i="8"/>
  <c r="S182" i="5" s="1"/>
  <c r="BK164" i="8"/>
  <c r="U184" i="7" s="1"/>
  <c r="AG220" i="8"/>
  <c r="W220" i="8"/>
  <c r="P238" i="5" s="1"/>
  <c r="AB220" i="8"/>
  <c r="S238" i="5" s="1"/>
  <c r="BK220" i="8"/>
  <c r="U240" i="7" s="1"/>
  <c r="W183" i="8"/>
  <c r="P201" i="5" s="1"/>
  <c r="AB183" i="8"/>
  <c r="S201" i="5" s="1"/>
  <c r="AG183" i="8"/>
  <c r="BK183" i="8"/>
  <c r="U203" i="7" s="1"/>
  <c r="W199" i="8"/>
  <c r="P217" i="5" s="1"/>
  <c r="AB199" i="8"/>
  <c r="S217" i="5" s="1"/>
  <c r="AG199" i="8"/>
  <c r="BK199" i="8"/>
  <c r="U219" i="7" s="1"/>
  <c r="BK261" i="8"/>
  <c r="U281" i="7" s="1"/>
  <c r="AG261" i="8"/>
  <c r="AB261" i="8"/>
  <c r="S279" i="5" s="1"/>
  <c r="W261" i="8"/>
  <c r="P279" i="5" s="1"/>
  <c r="W275" i="8"/>
  <c r="P293" i="5" s="1"/>
  <c r="AB275" i="8"/>
  <c r="S293" i="5" s="1"/>
  <c r="AG275" i="8"/>
  <c r="BK275" i="8"/>
  <c r="U295" i="7" s="1"/>
  <c r="BK14" i="8"/>
  <c r="U34" i="7" s="1"/>
  <c r="W207" i="8"/>
  <c r="P225" i="5" s="1"/>
  <c r="AB207" i="8"/>
  <c r="S225" i="5" s="1"/>
  <c r="BK207" i="8"/>
  <c r="U227" i="7" s="1"/>
  <c r="AG207" i="8"/>
  <c r="W298" i="8"/>
  <c r="AG298" i="8"/>
  <c r="BK298" i="8"/>
  <c r="AB298" i="8"/>
  <c r="BK248" i="8"/>
  <c r="U268" i="7" s="1"/>
  <c r="W248" i="8"/>
  <c r="P266" i="5" s="1"/>
  <c r="AG248" i="8"/>
  <c r="AB248" i="8"/>
  <c r="S266" i="5" s="1"/>
  <c r="AG54" i="8"/>
  <c r="W54" i="8"/>
  <c r="P72" i="5" s="1"/>
  <c r="AB54" i="8"/>
  <c r="S72" i="5" s="1"/>
  <c r="BK54" i="8"/>
  <c r="U74" i="7" s="1"/>
  <c r="W241" i="8"/>
  <c r="P259" i="5" s="1"/>
  <c r="AB241" i="8"/>
  <c r="S259" i="5" s="1"/>
  <c r="BK241" i="8"/>
  <c r="U261" i="7" s="1"/>
  <c r="AG241" i="8"/>
  <c r="AG39" i="8"/>
  <c r="BK39" i="8"/>
  <c r="U59" i="7" s="1"/>
  <c r="W39" i="8"/>
  <c r="P57" i="5" s="1"/>
  <c r="AB39" i="8"/>
  <c r="S57" i="5" s="1"/>
  <c r="W32" i="8"/>
  <c r="P50" i="5" s="1"/>
  <c r="BK32" i="8"/>
  <c r="U52" i="7" s="1"/>
  <c r="AB32" i="8"/>
  <c r="S50" i="5" s="1"/>
  <c r="AG32" i="8"/>
  <c r="BK113" i="8"/>
  <c r="U133" i="7" s="1"/>
  <c r="AG113" i="8"/>
  <c r="AB113" i="8"/>
  <c r="S131" i="5" s="1"/>
  <c r="W113" i="8"/>
  <c r="P131" i="5" s="1"/>
  <c r="BK19" i="8"/>
  <c r="U39" i="7" s="1"/>
  <c r="AG146" i="8"/>
  <c r="BK146" i="8"/>
  <c r="U166" i="7" s="1"/>
  <c r="W146" i="8"/>
  <c r="P164" i="5" s="1"/>
  <c r="AB146" i="8"/>
  <c r="S164" i="5" s="1"/>
  <c r="W49" i="8"/>
  <c r="P67" i="5" s="1"/>
  <c r="AB49" i="8"/>
  <c r="S67" i="5" s="1"/>
  <c r="AG49" i="8"/>
  <c r="BK49" i="8"/>
  <c r="U69" i="7" s="1"/>
  <c r="AG61" i="8"/>
  <c r="BK61" i="8"/>
  <c r="U81" i="7" s="1"/>
  <c r="AB61" i="8"/>
  <c r="S79" i="5" s="1"/>
  <c r="W61" i="8"/>
  <c r="P79" i="5" s="1"/>
  <c r="BK214" i="8"/>
  <c r="U234" i="7" s="1"/>
  <c r="AG214" i="8"/>
  <c r="W214" i="8"/>
  <c r="P232" i="5" s="1"/>
  <c r="AB214" i="8"/>
  <c r="S232" i="5" s="1"/>
  <c r="W283" i="8"/>
  <c r="P301" i="5" s="1"/>
  <c r="AG283" i="8"/>
  <c r="BK283" i="8"/>
  <c r="U303" i="7" s="1"/>
  <c r="AB283" i="8"/>
  <c r="S301" i="5" s="1"/>
  <c r="AG119" i="8"/>
  <c r="BK119" i="8"/>
  <c r="U139" i="7" s="1"/>
  <c r="AB119" i="8"/>
  <c r="S137" i="5" s="1"/>
  <c r="W119" i="8"/>
  <c r="P137" i="5" s="1"/>
  <c r="BK258" i="8"/>
  <c r="U278" i="7" s="1"/>
  <c r="W258" i="8"/>
  <c r="P276" i="5" s="1"/>
  <c r="AB258" i="8"/>
  <c r="S276" i="5" s="1"/>
  <c r="AG258" i="8"/>
  <c r="AG235" i="8"/>
  <c r="BK235" i="8"/>
  <c r="U255" i="7" s="1"/>
  <c r="AB235" i="8"/>
  <c r="S253" i="5" s="1"/>
  <c r="W235" i="8"/>
  <c r="P253" i="5" s="1"/>
  <c r="W215" i="8"/>
  <c r="P233" i="5" s="1"/>
  <c r="AB215" i="8"/>
  <c r="S233" i="5" s="1"/>
  <c r="AG215" i="8"/>
  <c r="BK215" i="8"/>
  <c r="U235" i="7" s="1"/>
  <c r="W193" i="8"/>
  <c r="P211" i="5" s="1"/>
  <c r="AB193" i="8"/>
  <c r="S211" i="5" s="1"/>
  <c r="AG193" i="8"/>
  <c r="BK193" i="8"/>
  <c r="U213" i="7" s="1"/>
  <c r="W50" i="8"/>
  <c r="P68" i="5" s="1"/>
  <c r="AB50" i="8"/>
  <c r="S68" i="5" s="1"/>
  <c r="AG50" i="8"/>
  <c r="BK50" i="8"/>
  <c r="U70" i="7" s="1"/>
  <c r="AG237" i="8"/>
  <c r="BK237" i="8"/>
  <c r="U257" i="7" s="1"/>
  <c r="W237" i="8"/>
  <c r="P255" i="5" s="1"/>
  <c r="AB237" i="8"/>
  <c r="S255" i="5" s="1"/>
  <c r="W115" i="8"/>
  <c r="P133" i="5" s="1"/>
  <c r="BK115" i="8"/>
  <c r="U135" i="7" s="1"/>
  <c r="AG115" i="8"/>
  <c r="AB115" i="8"/>
  <c r="S133" i="5" s="1"/>
  <c r="BK127" i="8"/>
  <c r="U147" i="7" s="1"/>
  <c r="W127" i="8"/>
  <c r="P145" i="5" s="1"/>
  <c r="AB127" i="8"/>
  <c r="S145" i="5" s="1"/>
  <c r="AG127" i="8"/>
  <c r="BK265" i="8"/>
  <c r="U285" i="7" s="1"/>
  <c r="AG265" i="8"/>
  <c r="W265" i="8"/>
  <c r="P283" i="5" s="1"/>
  <c r="AB265" i="8"/>
  <c r="S283" i="5" s="1"/>
  <c r="W211" i="8"/>
  <c r="P229" i="5" s="1"/>
  <c r="AB211" i="8"/>
  <c r="S229" i="5" s="1"/>
  <c r="BK211" i="8"/>
  <c r="U231" i="7" s="1"/>
  <c r="AG211" i="8"/>
  <c r="W24" i="8"/>
  <c r="P42" i="5" s="1"/>
  <c r="BK24" i="8"/>
  <c r="U44" i="7" s="1"/>
  <c r="AB24" i="8"/>
  <c r="S42" i="5" s="1"/>
  <c r="AG24" i="8"/>
  <c r="AG141" i="8"/>
  <c r="BK141" i="8"/>
  <c r="U161" i="7" s="1"/>
  <c r="AB141" i="8"/>
  <c r="S159" i="5" s="1"/>
  <c r="W141" i="8"/>
  <c r="P159" i="5" s="1"/>
  <c r="AG209" i="8"/>
  <c r="BK209" i="8"/>
  <c r="U229" i="7" s="1"/>
  <c r="W209" i="8"/>
  <c r="P227" i="5" s="1"/>
  <c r="AB209" i="8"/>
  <c r="S227" i="5" s="1"/>
  <c r="W185" i="8"/>
  <c r="P203" i="5" s="1"/>
  <c r="AB185" i="8"/>
  <c r="S203" i="5" s="1"/>
  <c r="BK185" i="8"/>
  <c r="U205" i="7" s="1"/>
  <c r="AG185" i="8"/>
  <c r="AG173" i="8"/>
  <c r="W173" i="8"/>
  <c r="P191" i="5" s="1"/>
  <c r="AB173" i="8"/>
  <c r="S191" i="5" s="1"/>
  <c r="BK173" i="8"/>
  <c r="U193" i="7" s="1"/>
  <c r="BK3" i="8"/>
  <c r="U23" i="7" s="1"/>
  <c r="W117" i="8"/>
  <c r="P135" i="5" s="1"/>
  <c r="AB117" i="8"/>
  <c r="S135" i="5" s="1"/>
  <c r="AG117" i="8"/>
  <c r="BK117" i="8"/>
  <c r="U137" i="7" s="1"/>
  <c r="AG169" i="8"/>
  <c r="W169" i="8"/>
  <c r="P187" i="5" s="1"/>
  <c r="AB169" i="8"/>
  <c r="S187" i="5" s="1"/>
  <c r="BK169" i="8"/>
  <c r="U189" i="7" s="1"/>
  <c r="W198" i="8"/>
  <c r="P216" i="5" s="1"/>
  <c r="AB198" i="8"/>
  <c r="S216" i="5" s="1"/>
  <c r="AG198" i="8"/>
  <c r="BK198" i="8"/>
  <c r="U218" i="7" s="1"/>
  <c r="AG170" i="8"/>
  <c r="AB170" i="8"/>
  <c r="S188" i="5" s="1"/>
  <c r="BK170" i="8"/>
  <c r="U190" i="7" s="1"/>
  <c r="W170" i="8"/>
  <c r="P188" i="5" s="1"/>
  <c r="BK250" i="8"/>
  <c r="U270" i="7" s="1"/>
  <c r="AG250" i="8"/>
  <c r="W250" i="8"/>
  <c r="P268" i="5" s="1"/>
  <c r="AB250" i="8"/>
  <c r="S268" i="5" s="1"/>
  <c r="BK126" i="8"/>
  <c r="U146" i="7" s="1"/>
  <c r="AG126" i="8"/>
  <c r="W126" i="8"/>
  <c r="P144" i="5" s="1"/>
  <c r="AB126" i="8"/>
  <c r="S144" i="5" s="1"/>
  <c r="W290" i="8"/>
  <c r="P308" i="5" s="1"/>
  <c r="AG290" i="8"/>
  <c r="BK290" i="8"/>
  <c r="U310" i="7" s="1"/>
  <c r="AB290" i="8"/>
  <c r="S308" i="5" s="1"/>
  <c r="AB17" i="8"/>
  <c r="AW8" i="8"/>
  <c r="AJ17" i="8"/>
  <c r="W4" i="8"/>
  <c r="AJ12" i="8"/>
  <c r="AB3" i="8"/>
  <c r="AB19" i="8"/>
  <c r="AR14" i="8" a="1"/>
  <c r="W12" i="8"/>
  <c r="W20" i="8"/>
  <c r="AB9" i="8"/>
  <c r="AB18" i="8"/>
  <c r="AR11" i="8" a="1"/>
  <c r="W16" i="8"/>
  <c r="AW14" i="8"/>
  <c r="AG13" i="8"/>
  <c r="AW19" i="8"/>
  <c r="AJ11" i="8"/>
  <c r="AW12" i="8"/>
  <c r="AY3" i="8"/>
  <c r="AB20" i="8"/>
  <c r="AG16" i="8"/>
  <c r="AJ15" i="8"/>
  <c r="AW11" i="8"/>
  <c r="AW6" i="8"/>
  <c r="AG15" i="8"/>
  <c r="AJ8" i="8"/>
  <c r="AG10" i="8"/>
  <c r="AW9" i="8"/>
  <c r="AH3" i="8"/>
  <c r="AO3" i="8" a="1"/>
  <c r="AJ16" i="8"/>
  <c r="AY6" i="8"/>
  <c r="AW16" i="8"/>
  <c r="AR19" i="8" a="1"/>
  <c r="W5" i="8"/>
  <c r="AW10" i="8"/>
  <c r="AJ18" i="8"/>
  <c r="AG17" i="8"/>
  <c r="AB15" i="8"/>
  <c r="W14" i="8"/>
  <c r="W18" i="8"/>
  <c r="AB12" i="8"/>
  <c r="AB11" i="8"/>
  <c r="AG12" i="8"/>
  <c r="AB5" i="8"/>
  <c r="AR8" i="8" a="1"/>
  <c r="W15" i="8"/>
  <c r="AR15" i="8" a="1"/>
  <c r="AD5" i="8"/>
  <c r="AR9" i="8" a="1"/>
  <c r="AR10" i="8" a="1"/>
  <c r="W8" i="8"/>
  <c r="W11" i="8"/>
  <c r="AJ20" i="8"/>
  <c r="AR16" i="8" a="1"/>
  <c r="AR18" i="8" a="1"/>
  <c r="AY5" i="8"/>
  <c r="AW20" i="8"/>
  <c r="AJ14" i="8"/>
  <c r="AJ7" i="8"/>
  <c r="AB16" i="8"/>
  <c r="AG9" i="8"/>
  <c r="AJ13" i="8"/>
  <c r="AG14" i="8"/>
  <c r="AG7" i="8"/>
  <c r="AB10" i="8"/>
  <c r="AJ19" i="8"/>
  <c r="AJ4" i="8"/>
  <c r="AW18" i="8"/>
  <c r="AW15" i="8"/>
  <c r="AG19" i="8"/>
  <c r="AY4" i="8"/>
  <c r="W17" i="8"/>
  <c r="AR17" i="8" a="1"/>
  <c r="AG3" i="8"/>
  <c r="AB14" i="8"/>
  <c r="AB8" i="8"/>
  <c r="AR7" i="8" a="1"/>
  <c r="AB13" i="8"/>
  <c r="AB7" i="8"/>
  <c r="AR20" i="8" a="1"/>
  <c r="W19" i="8"/>
  <c r="W9" i="8"/>
  <c r="W10" i="8"/>
  <c r="AG8" i="8"/>
  <c r="AJ10" i="8"/>
  <c r="AB4" i="8"/>
  <c r="AW7" i="8"/>
  <c r="BM3" i="8"/>
  <c r="W7" i="8"/>
  <c r="AR12" i="8" a="1"/>
  <c r="AW17" i="8"/>
  <c r="AG4" i="8"/>
  <c r="AG20" i="8"/>
  <c r="W13" i="8"/>
  <c r="AG18" i="8"/>
  <c r="AG5" i="8"/>
  <c r="AD4" i="8"/>
  <c r="AG11" i="8"/>
  <c r="AW13" i="8"/>
  <c r="AR13" i="8" a="1"/>
  <c r="W3" i="8"/>
  <c r="AJ9" i="8"/>
  <c r="X20" i="8" l="1"/>
  <c r="X18" i="8"/>
  <c r="X17" i="8"/>
  <c r="X16" i="8"/>
  <c r="X15" i="8"/>
  <c r="X14" i="8"/>
  <c r="X13" i="8"/>
  <c r="X12" i="8"/>
  <c r="X11" i="8"/>
  <c r="X10" i="8"/>
  <c r="X9" i="8"/>
  <c r="X8" i="8"/>
  <c r="X7" i="8"/>
  <c r="X3" i="8"/>
  <c r="Y36" i="5"/>
  <c r="O37" i="6"/>
  <c r="Y32" i="5"/>
  <c r="Y35" i="5"/>
  <c r="O33" i="6"/>
  <c r="O36" i="6"/>
  <c r="Y25" i="5"/>
  <c r="Y31" i="5"/>
  <c r="Y38" i="5"/>
  <c r="O28" i="6"/>
  <c r="O29" i="6"/>
  <c r="O34" i="6"/>
  <c r="O35" i="6"/>
  <c r="O39" i="6"/>
  <c r="O38" i="6"/>
  <c r="Y29" i="5"/>
  <c r="O31" i="6"/>
  <c r="O30" i="6"/>
  <c r="Y34" i="5"/>
  <c r="Y37" i="5"/>
  <c r="Y27" i="5"/>
  <c r="O27" i="6"/>
  <c r="Y30" i="5"/>
  <c r="Y28" i="5"/>
  <c r="O32" i="6"/>
  <c r="Y26" i="5"/>
  <c r="Y33" i="5"/>
  <c r="O26" i="6"/>
  <c r="Y22" i="5"/>
  <c r="Y23" i="5"/>
  <c r="F298" i="7"/>
  <c r="F297" i="6"/>
  <c r="F53" i="7"/>
  <c r="F52" i="6"/>
  <c r="F142" i="7"/>
  <c r="F141" i="6"/>
  <c r="F257" i="7"/>
  <c r="F256" i="6"/>
  <c r="F215" i="7"/>
  <c r="F214" i="6"/>
  <c r="F241" i="7"/>
  <c r="F240" i="6"/>
  <c r="F98" i="7"/>
  <c r="F97" i="6"/>
  <c r="F91" i="7"/>
  <c r="F90" i="6"/>
  <c r="F271" i="7"/>
  <c r="F270" i="6"/>
  <c r="F204" i="7"/>
  <c r="F203" i="6"/>
  <c r="F58" i="7"/>
  <c r="F57" i="6"/>
  <c r="F166" i="7"/>
  <c r="F165" i="6"/>
  <c r="F101" i="7"/>
  <c r="F100" i="6"/>
  <c r="F287" i="7"/>
  <c r="F286" i="6"/>
  <c r="F234" i="7"/>
  <c r="F233" i="6"/>
  <c r="F33" i="7"/>
  <c r="F32" i="6"/>
  <c r="F170" i="7"/>
  <c r="F169" i="6"/>
  <c r="F267" i="7"/>
  <c r="F266" i="6"/>
  <c r="F35" i="7"/>
  <c r="F34" i="6"/>
  <c r="F304" i="7"/>
  <c r="F303" i="6"/>
  <c r="F228" i="7"/>
  <c r="F227" i="6"/>
  <c r="F153" i="7"/>
  <c r="F152" i="6"/>
  <c r="F305" i="7"/>
  <c r="F304" i="6"/>
  <c r="F162" i="7"/>
  <c r="F161" i="6"/>
  <c r="F137" i="7"/>
  <c r="F136" i="6"/>
  <c r="F117" i="7"/>
  <c r="F116" i="6"/>
  <c r="F180" i="7"/>
  <c r="F179" i="6"/>
  <c r="F56" i="7"/>
  <c r="F55" i="6"/>
  <c r="F195" i="7"/>
  <c r="F194" i="6"/>
  <c r="F71" i="7"/>
  <c r="F70" i="6"/>
  <c r="F233" i="7"/>
  <c r="F232" i="6"/>
  <c r="F100" i="7"/>
  <c r="F99" i="6"/>
  <c r="F196" i="7"/>
  <c r="F195" i="6"/>
  <c r="F115" i="7"/>
  <c r="F114" i="6"/>
  <c r="F173" i="7"/>
  <c r="F172" i="6"/>
  <c r="F224" i="7"/>
  <c r="F223" i="6"/>
  <c r="F52" i="7"/>
  <c r="F51" i="6"/>
  <c r="F282" i="7"/>
  <c r="F281" i="6"/>
  <c r="F193" i="7"/>
  <c r="F192" i="6"/>
  <c r="F188" i="7"/>
  <c r="F187" i="6"/>
  <c r="F29" i="7"/>
  <c r="F28" i="6"/>
  <c r="F99" i="7"/>
  <c r="F98" i="6"/>
  <c r="F138" i="7"/>
  <c r="F137" i="6"/>
  <c r="F258" i="7"/>
  <c r="F257" i="6"/>
  <c r="F49" i="7"/>
  <c r="F48" i="6"/>
  <c r="F50" i="7"/>
  <c r="F49" i="6"/>
  <c r="F48" i="7"/>
  <c r="F47" i="6"/>
  <c r="F210" i="7"/>
  <c r="F209" i="6"/>
  <c r="F141" i="7"/>
  <c r="F140" i="6"/>
  <c r="F190" i="7"/>
  <c r="F189" i="6"/>
  <c r="F45" i="7"/>
  <c r="F44" i="6"/>
  <c r="F61" i="7"/>
  <c r="F60" i="6"/>
  <c r="F47" i="7"/>
  <c r="F46" i="6"/>
  <c r="F211" i="7"/>
  <c r="F210" i="6"/>
  <c r="F208" i="7"/>
  <c r="F207" i="6"/>
  <c r="F103" i="7"/>
  <c r="F102" i="6"/>
  <c r="F235" i="7"/>
  <c r="F234" i="6"/>
  <c r="F30" i="7"/>
  <c r="F29" i="6"/>
  <c r="F176" i="7"/>
  <c r="F175" i="6"/>
  <c r="F245" i="7"/>
  <c r="F244" i="6"/>
  <c r="F183" i="7"/>
  <c r="F182" i="6"/>
  <c r="F159" i="7"/>
  <c r="F158" i="6"/>
  <c r="F191" i="7"/>
  <c r="F190" i="6"/>
  <c r="F78" i="7"/>
  <c r="F77" i="6"/>
  <c r="F232" i="7"/>
  <c r="F231" i="6"/>
  <c r="F227" i="7"/>
  <c r="F226" i="6"/>
  <c r="F216" i="7"/>
  <c r="F215" i="6"/>
  <c r="F125" i="7"/>
  <c r="F124" i="6"/>
  <c r="F26" i="7"/>
  <c r="F25" i="6"/>
  <c r="F209" i="7"/>
  <c r="F208" i="6"/>
  <c r="F175" i="7"/>
  <c r="F174" i="6"/>
  <c r="F300" i="7"/>
  <c r="F299" i="6"/>
  <c r="F116" i="7"/>
  <c r="F115" i="6"/>
  <c r="F158" i="7"/>
  <c r="F157" i="6"/>
  <c r="F187" i="7"/>
  <c r="F186" i="6"/>
  <c r="F272" i="7"/>
  <c r="F271" i="6"/>
  <c r="F112" i="7"/>
  <c r="F111" i="6"/>
  <c r="F136" i="7"/>
  <c r="F135" i="6"/>
  <c r="F221" i="7"/>
  <c r="F220" i="6"/>
  <c r="F239" i="7"/>
  <c r="F238" i="6"/>
  <c r="F42" i="7"/>
  <c r="F41" i="6"/>
  <c r="F312" i="7"/>
  <c r="F311" i="6"/>
  <c r="F148" i="7"/>
  <c r="F147" i="6"/>
  <c r="F132" i="7"/>
  <c r="F131" i="6"/>
  <c r="F186" i="7"/>
  <c r="F185" i="6"/>
  <c r="F225" i="7"/>
  <c r="F224" i="6"/>
  <c r="F133" i="7"/>
  <c r="F132" i="6"/>
  <c r="F163" i="7"/>
  <c r="F162" i="6"/>
  <c r="F278" i="7"/>
  <c r="F277" i="6"/>
  <c r="F229" i="7"/>
  <c r="F228" i="6"/>
  <c r="F168" i="7"/>
  <c r="F167" i="6"/>
  <c r="F274" i="7"/>
  <c r="F273" i="6"/>
  <c r="F144" i="7"/>
  <c r="F143" i="6"/>
  <c r="F279" i="7"/>
  <c r="F278" i="6"/>
  <c r="F238" i="7"/>
  <c r="F237" i="6"/>
  <c r="F92" i="7"/>
  <c r="F91" i="6"/>
  <c r="F28" i="7"/>
  <c r="F27" i="6"/>
  <c r="F202" i="7"/>
  <c r="F201" i="6"/>
  <c r="F291" i="7"/>
  <c r="F290" i="6"/>
  <c r="F240" i="7"/>
  <c r="F239" i="6"/>
  <c r="F263" i="7"/>
  <c r="F262" i="6"/>
  <c r="F302" i="7"/>
  <c r="F301" i="6"/>
  <c r="F194" i="7"/>
  <c r="F193" i="6"/>
  <c r="F89" i="7"/>
  <c r="F88" i="6"/>
  <c r="F214" i="7"/>
  <c r="F213" i="6"/>
  <c r="F309" i="7"/>
  <c r="F308" i="6"/>
  <c r="F301" i="7"/>
  <c r="F300" i="6"/>
  <c r="F276" i="7"/>
  <c r="F275" i="6"/>
  <c r="F97" i="7"/>
  <c r="F96" i="6"/>
  <c r="F124" i="7"/>
  <c r="F123" i="6"/>
  <c r="F250" i="7"/>
  <c r="F249" i="6"/>
  <c r="F293" i="7"/>
  <c r="F292" i="6"/>
  <c r="F181" i="7"/>
  <c r="F180" i="6"/>
  <c r="F207" i="7"/>
  <c r="F206" i="6"/>
  <c r="F164" i="7"/>
  <c r="F163" i="6"/>
  <c r="F217" i="7"/>
  <c r="F216" i="6"/>
  <c r="F236" i="7"/>
  <c r="F235" i="6"/>
  <c r="F23" i="7"/>
  <c r="F22" i="6"/>
  <c r="F154" i="7"/>
  <c r="F153" i="6"/>
  <c r="F295" i="7"/>
  <c r="F294" i="6"/>
  <c r="F108" i="7"/>
  <c r="F107" i="6"/>
  <c r="F41" i="7"/>
  <c r="F40" i="6"/>
  <c r="F313" i="7"/>
  <c r="F312" i="6"/>
  <c r="F265" i="7"/>
  <c r="F264" i="6"/>
  <c r="F24" i="7"/>
  <c r="F23" i="6"/>
  <c r="F114" i="7"/>
  <c r="F113" i="6"/>
  <c r="F270" i="7"/>
  <c r="F269" i="6"/>
  <c r="F62" i="7"/>
  <c r="F61" i="6"/>
  <c r="F110" i="7"/>
  <c r="F109" i="6"/>
  <c r="F60" i="7"/>
  <c r="F59" i="6"/>
  <c r="F27" i="7"/>
  <c r="F26" i="6"/>
  <c r="F160" i="7"/>
  <c r="F159" i="6"/>
  <c r="F303" i="7"/>
  <c r="F302" i="6"/>
  <c r="F123" i="7"/>
  <c r="F122" i="6"/>
  <c r="F38" i="7"/>
  <c r="F37" i="6"/>
  <c r="F85" i="7"/>
  <c r="F84" i="6"/>
  <c r="F95" i="7"/>
  <c r="F94" i="6"/>
  <c r="F147" i="7"/>
  <c r="F146" i="6"/>
  <c r="F296" i="7"/>
  <c r="F295" i="6"/>
  <c r="F226" i="7"/>
  <c r="F225" i="6"/>
  <c r="F146" i="7"/>
  <c r="F145" i="6"/>
  <c r="F231" i="7"/>
  <c r="F230" i="6"/>
  <c r="F156" i="7"/>
  <c r="F155" i="6"/>
  <c r="F171" i="7"/>
  <c r="F170" i="6"/>
  <c r="F34" i="7"/>
  <c r="F33" i="6"/>
  <c r="F288" i="7"/>
  <c r="F287" i="6"/>
  <c r="F254" i="7"/>
  <c r="F253" i="6"/>
  <c r="F205" i="7"/>
  <c r="F204" i="6"/>
  <c r="F200" i="7"/>
  <c r="F199" i="6"/>
  <c r="F128" i="7"/>
  <c r="F127" i="6"/>
  <c r="F203" i="7"/>
  <c r="F202" i="6"/>
  <c r="F198" i="7"/>
  <c r="F197" i="6"/>
  <c r="F237" i="7"/>
  <c r="F236" i="6"/>
  <c r="F40" i="7"/>
  <c r="F39" i="6"/>
  <c r="F81" i="7"/>
  <c r="F80" i="6"/>
  <c r="F37" i="7"/>
  <c r="F36" i="6"/>
  <c r="F261" i="7"/>
  <c r="F260" i="6"/>
  <c r="F172" i="7"/>
  <c r="F171" i="6"/>
  <c r="F286" i="7"/>
  <c r="F285" i="6"/>
  <c r="F105" i="7"/>
  <c r="F104" i="6"/>
  <c r="F251" i="7"/>
  <c r="F250" i="6"/>
  <c r="F281" i="7"/>
  <c r="F280" i="6"/>
  <c r="F174" i="7"/>
  <c r="F173" i="6"/>
  <c r="F192" i="7"/>
  <c r="F191" i="6"/>
  <c r="F131" i="7"/>
  <c r="F130" i="6"/>
  <c r="F86" i="7"/>
  <c r="F85" i="6"/>
  <c r="F165" i="7"/>
  <c r="F164" i="6"/>
  <c r="F248" i="7"/>
  <c r="F247" i="6"/>
  <c r="F43" i="7"/>
  <c r="F42" i="6"/>
  <c r="F184" i="7"/>
  <c r="F183" i="6"/>
  <c r="F294" i="7"/>
  <c r="F293" i="6"/>
  <c r="F311" i="7"/>
  <c r="F310" i="6"/>
  <c r="F268" i="7"/>
  <c r="F267" i="6"/>
  <c r="F44" i="7"/>
  <c r="F43" i="6"/>
  <c r="F264" i="7"/>
  <c r="F263" i="6"/>
  <c r="F197" i="7"/>
  <c r="F196" i="6"/>
  <c r="F273" i="7"/>
  <c r="F272" i="6"/>
  <c r="F155" i="7"/>
  <c r="F154" i="6"/>
  <c r="F307" i="7"/>
  <c r="F306" i="6"/>
  <c r="F54" i="7"/>
  <c r="F53" i="6"/>
  <c r="F69" i="7"/>
  <c r="F68" i="6"/>
  <c r="F84" i="7"/>
  <c r="F83" i="6"/>
  <c r="F285" i="7"/>
  <c r="F284" i="6"/>
  <c r="F299" i="7"/>
  <c r="F298" i="6"/>
  <c r="F297" i="7"/>
  <c r="F296" i="6"/>
  <c r="F106" i="7"/>
  <c r="F105" i="6"/>
  <c r="F134" i="7"/>
  <c r="F133" i="6"/>
  <c r="F280" i="7"/>
  <c r="F279" i="6"/>
  <c r="F308" i="7"/>
  <c r="F307" i="6"/>
  <c r="F121" i="7"/>
  <c r="F120" i="6"/>
  <c r="F222" i="7"/>
  <c r="F221" i="6"/>
  <c r="F161" i="7"/>
  <c r="F160" i="6"/>
  <c r="F290" i="7"/>
  <c r="F289" i="6"/>
  <c r="F206" i="7"/>
  <c r="F205" i="6"/>
  <c r="F212" i="7"/>
  <c r="F211" i="6"/>
  <c r="F157" i="7"/>
  <c r="F156" i="6"/>
  <c r="F96" i="7"/>
  <c r="F95" i="6"/>
  <c r="F111" i="7"/>
  <c r="F110" i="6"/>
  <c r="F90" i="7"/>
  <c r="F89" i="6"/>
  <c r="F104" i="7"/>
  <c r="F103" i="6"/>
  <c r="F189" i="7"/>
  <c r="F188" i="6"/>
  <c r="F87" i="7"/>
  <c r="F86" i="6"/>
  <c r="F129" i="7"/>
  <c r="F128" i="6"/>
  <c r="F277" i="7"/>
  <c r="F276" i="6"/>
  <c r="F151" i="7"/>
  <c r="F150" i="6"/>
  <c r="F220" i="7"/>
  <c r="F219" i="6"/>
  <c r="F247" i="7"/>
  <c r="F246" i="6"/>
  <c r="F260" i="7"/>
  <c r="F259" i="6"/>
  <c r="F59" i="7"/>
  <c r="F58" i="6"/>
  <c r="F39" i="7"/>
  <c r="F38" i="6"/>
  <c r="F72" i="7"/>
  <c r="F71" i="6"/>
  <c r="F113" i="7"/>
  <c r="F112" i="6"/>
  <c r="F102" i="7"/>
  <c r="F101" i="6"/>
  <c r="F149" i="7"/>
  <c r="F148" i="6"/>
  <c r="F150" i="7"/>
  <c r="F149" i="6"/>
  <c r="F199" i="7"/>
  <c r="F198" i="6"/>
  <c r="F80" i="7"/>
  <c r="F79" i="6"/>
  <c r="F143" i="7"/>
  <c r="F142" i="6"/>
  <c r="F122" i="7"/>
  <c r="F121" i="6"/>
  <c r="F242" i="7"/>
  <c r="F241" i="6"/>
  <c r="F67" i="7"/>
  <c r="F66" i="6"/>
  <c r="F256" i="7"/>
  <c r="F255" i="6"/>
  <c r="F244" i="7"/>
  <c r="F243" i="6"/>
  <c r="F182" i="7"/>
  <c r="F181" i="6"/>
  <c r="F262" i="7"/>
  <c r="F261" i="6"/>
  <c r="F230" i="7"/>
  <c r="F229" i="6"/>
  <c r="F130" i="7"/>
  <c r="F129" i="6"/>
  <c r="F73" i="7"/>
  <c r="F72" i="6"/>
  <c r="F223" i="7"/>
  <c r="F222" i="6"/>
  <c r="F119" i="7"/>
  <c r="F118" i="6"/>
  <c r="F145" i="7"/>
  <c r="F144" i="6"/>
  <c r="F46" i="7"/>
  <c r="F45" i="6"/>
  <c r="F259" i="7"/>
  <c r="F258" i="6"/>
  <c r="F93" i="7"/>
  <c r="F92" i="6"/>
  <c r="F249" i="7"/>
  <c r="F248" i="6"/>
  <c r="F283" i="7"/>
  <c r="F282" i="6"/>
  <c r="F269" i="7"/>
  <c r="F268" i="6"/>
  <c r="F88" i="7"/>
  <c r="F87" i="6"/>
  <c r="F36" i="7"/>
  <c r="F35" i="6"/>
  <c r="F63" i="7"/>
  <c r="F62" i="6"/>
  <c r="F127" i="7"/>
  <c r="F126" i="6"/>
  <c r="F68" i="7"/>
  <c r="F67" i="6"/>
  <c r="F57" i="7"/>
  <c r="F56" i="6"/>
  <c r="F275" i="7"/>
  <c r="F274" i="6"/>
  <c r="F253" i="7"/>
  <c r="F252" i="6"/>
  <c r="F32" i="7"/>
  <c r="F31" i="6"/>
  <c r="F25" i="7"/>
  <c r="F24" i="6"/>
  <c r="F135" i="7"/>
  <c r="F134" i="6"/>
  <c r="F306" i="7"/>
  <c r="F305" i="6"/>
  <c r="F243" i="7"/>
  <c r="F242" i="6"/>
  <c r="F185" i="7"/>
  <c r="F184" i="6"/>
  <c r="F65" i="7"/>
  <c r="F64" i="6"/>
  <c r="F292" i="7"/>
  <c r="F291" i="6"/>
  <c r="F31" i="7"/>
  <c r="F30" i="6"/>
  <c r="F310" i="7"/>
  <c r="F309" i="6"/>
  <c r="F109" i="7"/>
  <c r="F108" i="6"/>
  <c r="F255" i="7"/>
  <c r="F254" i="6"/>
  <c r="F74" i="7"/>
  <c r="F73" i="6"/>
  <c r="F70" i="7"/>
  <c r="F69" i="6"/>
  <c r="F213" i="7"/>
  <c r="F212" i="6"/>
  <c r="F169" i="7"/>
  <c r="F168" i="6"/>
  <c r="F152" i="7"/>
  <c r="F151" i="6"/>
  <c r="F218" i="7"/>
  <c r="F217" i="6"/>
  <c r="F179" i="7"/>
  <c r="F178" i="6"/>
  <c r="F79" i="7"/>
  <c r="F78" i="6"/>
  <c r="F51" i="7"/>
  <c r="F50" i="6"/>
  <c r="F66" i="7"/>
  <c r="F65" i="6"/>
  <c r="F177" i="7"/>
  <c r="F176" i="6"/>
  <c r="F83" i="7"/>
  <c r="F82" i="6"/>
  <c r="F140" i="7"/>
  <c r="F139" i="6"/>
  <c r="F76" i="7"/>
  <c r="F75" i="6"/>
  <c r="F126" i="7"/>
  <c r="F125" i="6"/>
  <c r="F107" i="7"/>
  <c r="F106" i="6"/>
  <c r="F139" i="7"/>
  <c r="F138" i="6"/>
  <c r="F252" i="7"/>
  <c r="F251" i="6"/>
  <c r="F246" i="7"/>
  <c r="F245" i="6"/>
  <c r="F201" i="7"/>
  <c r="F200" i="6"/>
  <c r="F75" i="7"/>
  <c r="F74" i="6"/>
  <c r="F178" i="7"/>
  <c r="F177" i="6"/>
  <c r="F289" i="7"/>
  <c r="F288" i="6"/>
  <c r="F167" i="7"/>
  <c r="F166" i="6"/>
  <c r="F64" i="7"/>
  <c r="F63" i="6"/>
  <c r="F82" i="7"/>
  <c r="F81" i="6"/>
  <c r="F120" i="7"/>
  <c r="F119" i="6"/>
  <c r="F94" i="7"/>
  <c r="F93" i="6"/>
  <c r="F284" i="7"/>
  <c r="F283" i="6"/>
  <c r="F118" i="7"/>
  <c r="F117" i="6"/>
  <c r="F219" i="7"/>
  <c r="F218" i="6"/>
  <c r="F55" i="7"/>
  <c r="F54" i="6"/>
  <c r="F77" i="7"/>
  <c r="F76" i="6"/>
  <c r="F266" i="7"/>
  <c r="F265" i="6"/>
  <c r="O25" i="6"/>
  <c r="AU6" i="8"/>
  <c r="M25" i="6" s="1"/>
  <c r="L25" i="6"/>
  <c r="AU3" i="8"/>
  <c r="M22" i="6" s="1"/>
  <c r="L22" i="6"/>
  <c r="AU4" i="8"/>
  <c r="M23" i="6" s="1"/>
  <c r="L23" i="6"/>
  <c r="AU5" i="8"/>
  <c r="M24" i="6" s="1"/>
  <c r="L24" i="6"/>
  <c r="Y21" i="5"/>
  <c r="F311" i="5"/>
  <c r="F195" i="5"/>
  <c r="F127" i="5"/>
  <c r="F37" i="5"/>
  <c r="F147" i="5"/>
  <c r="F256" i="5"/>
  <c r="F47" i="5"/>
  <c r="F48" i="5"/>
  <c r="F46" i="5"/>
  <c r="F208" i="5"/>
  <c r="F139" i="5"/>
  <c r="F188" i="5"/>
  <c r="F43" i="5"/>
  <c r="F59" i="5"/>
  <c r="F45" i="5"/>
  <c r="F209" i="5"/>
  <c r="F206" i="5"/>
  <c r="F101" i="5"/>
  <c r="F233" i="5"/>
  <c r="F28" i="5"/>
  <c r="F174" i="5"/>
  <c r="F243" i="5"/>
  <c r="F181" i="5"/>
  <c r="F157" i="5"/>
  <c r="F189" i="5"/>
  <c r="F76" i="5"/>
  <c r="F230" i="5"/>
  <c r="F93" i="5"/>
  <c r="F129" i="5"/>
  <c r="F156" i="5"/>
  <c r="F32" i="5"/>
  <c r="F39" i="5"/>
  <c r="F261" i="5"/>
  <c r="F300" i="5"/>
  <c r="F192" i="5"/>
  <c r="F185" i="5"/>
  <c r="F286" i="5"/>
  <c r="F252" i="5"/>
  <c r="F203" i="5"/>
  <c r="F198" i="5"/>
  <c r="F126" i="5"/>
  <c r="F201" i="5"/>
  <c r="F270" i="5"/>
  <c r="F110" i="5"/>
  <c r="F134" i="5"/>
  <c r="F219" i="5"/>
  <c r="F310" i="5"/>
  <c r="F272" i="5"/>
  <c r="F142" i="5"/>
  <c r="F289" i="5"/>
  <c r="F307" i="5"/>
  <c r="F205" i="5"/>
  <c r="F58" i="5"/>
  <c r="F158" i="5"/>
  <c r="F121" i="5"/>
  <c r="F294" i="5"/>
  <c r="F79" i="5"/>
  <c r="F103" i="5"/>
  <c r="F292" i="5"/>
  <c r="F271" i="5"/>
  <c r="F82" i="5"/>
  <c r="F295" i="5"/>
  <c r="F228" i="5"/>
  <c r="F128" i="5"/>
  <c r="F71" i="5"/>
  <c r="F221" i="5"/>
  <c r="F117" i="5"/>
  <c r="F143" i="5"/>
  <c r="F44" i="5"/>
  <c r="F64" i="5"/>
  <c r="F168" i="5"/>
  <c r="F132" i="5"/>
  <c r="F278" i="5"/>
  <c r="F306" i="5"/>
  <c r="F119" i="5"/>
  <c r="F220" i="5"/>
  <c r="F159" i="5"/>
  <c r="F288" i="5"/>
  <c r="F204" i="5"/>
  <c r="F210" i="5"/>
  <c r="F155" i="5"/>
  <c r="F277" i="5"/>
  <c r="F248" i="5"/>
  <c r="F106" i="5"/>
  <c r="F112" i="5"/>
  <c r="F268" i="5"/>
  <c r="F60" i="5"/>
  <c r="F36" i="5"/>
  <c r="F83" i="5"/>
  <c r="F172" i="5"/>
  <c r="F163" i="5"/>
  <c r="F42" i="5"/>
  <c r="F262" i="5"/>
  <c r="F52" i="5"/>
  <c r="F91" i="5"/>
  <c r="F247" i="5"/>
  <c r="F149" i="5"/>
  <c r="F218" i="5"/>
  <c r="F258" i="5"/>
  <c r="F267" i="5"/>
  <c r="F40" i="5"/>
  <c r="F130" i="5"/>
  <c r="F131" i="5"/>
  <c r="F227" i="5"/>
  <c r="F108" i="5"/>
  <c r="F170" i="5"/>
  <c r="F249" i="5"/>
  <c r="F266" i="5"/>
  <c r="F148" i="5"/>
  <c r="F197" i="5"/>
  <c r="F78" i="5"/>
  <c r="F240" i="5"/>
  <c r="F65" i="5"/>
  <c r="F254" i="5"/>
  <c r="F242" i="5"/>
  <c r="F184" i="5"/>
  <c r="F161" i="5"/>
  <c r="F166" i="5"/>
  <c r="F179" i="5"/>
  <c r="F279" i="5"/>
  <c r="F246" i="5"/>
  <c r="F41" i="5"/>
  <c r="F138" i="5"/>
  <c r="F245" i="5"/>
  <c r="F86" i="5"/>
  <c r="F34" i="5"/>
  <c r="F61" i="5"/>
  <c r="F125" i="5"/>
  <c r="F66" i="5"/>
  <c r="F55" i="5"/>
  <c r="F273" i="5"/>
  <c r="F251" i="5"/>
  <c r="F30" i="5"/>
  <c r="F23" i="5"/>
  <c r="F133" i="5"/>
  <c r="F304" i="5"/>
  <c r="F241" i="5"/>
  <c r="F183" i="5"/>
  <c r="F63" i="5"/>
  <c r="F290" i="5"/>
  <c r="F29" i="5"/>
  <c r="F308" i="5"/>
  <c r="F107" i="5"/>
  <c r="F253" i="5"/>
  <c r="F72" i="5"/>
  <c r="F68" i="5"/>
  <c r="F146" i="5"/>
  <c r="F276" i="5"/>
  <c r="F200" i="5"/>
  <c r="F299" i="5"/>
  <c r="F291" i="5"/>
  <c r="F162" i="5"/>
  <c r="F196" i="5"/>
  <c r="F153" i="5"/>
  <c r="F305" i="5"/>
  <c r="F283" i="5"/>
  <c r="F297" i="5"/>
  <c r="F257" i="5"/>
  <c r="F74" i="5"/>
  <c r="F124" i="5"/>
  <c r="F105" i="5"/>
  <c r="F137" i="5"/>
  <c r="F250" i="5"/>
  <c r="F244" i="5"/>
  <c r="F199" i="5"/>
  <c r="F73" i="5"/>
  <c r="F176" i="5"/>
  <c r="F287" i="5"/>
  <c r="F165" i="5"/>
  <c r="F62" i="5"/>
  <c r="F80" i="5"/>
  <c r="F118" i="5"/>
  <c r="F92" i="5"/>
  <c r="F282" i="5"/>
  <c r="F116" i="5"/>
  <c r="F217" i="5"/>
  <c r="F53" i="5"/>
  <c r="F75" i="5"/>
  <c r="F264" i="5"/>
  <c r="F223" i="5"/>
  <c r="F236" i="5"/>
  <c r="F26" i="5"/>
  <c r="F87" i="5"/>
  <c r="F95" i="5"/>
  <c r="F122" i="5"/>
  <c r="F215" i="5"/>
  <c r="F25" i="5"/>
  <c r="F235" i="5"/>
  <c r="F35" i="5"/>
  <c r="F259" i="5"/>
  <c r="F84" i="5"/>
  <c r="F309" i="5"/>
  <c r="F275" i="5"/>
  <c r="F111" i="5"/>
  <c r="F120" i="5"/>
  <c r="F51" i="5"/>
  <c r="F140" i="5"/>
  <c r="F255" i="5"/>
  <c r="F213" i="5"/>
  <c r="F239" i="5"/>
  <c r="F96" i="5"/>
  <c r="F89" i="5"/>
  <c r="F269" i="5"/>
  <c r="F312" i="5"/>
  <c r="F202" i="5"/>
  <c r="F56" i="5"/>
  <c r="F164" i="5"/>
  <c r="F99" i="5"/>
  <c r="F285" i="5"/>
  <c r="F232" i="5"/>
  <c r="F237" i="5"/>
  <c r="F90" i="5"/>
  <c r="F274" i="5"/>
  <c r="F21" i="5"/>
  <c r="F293" i="5"/>
  <c r="F224" i="5"/>
  <c r="F38" i="5"/>
  <c r="F284" i="5"/>
  <c r="F182" i="5"/>
  <c r="F81" i="5"/>
  <c r="F100" i="5"/>
  <c r="F141" i="5"/>
  <c r="F265" i="5"/>
  <c r="F33" i="5"/>
  <c r="F302" i="5"/>
  <c r="F226" i="5"/>
  <c r="F151" i="5"/>
  <c r="F303" i="5"/>
  <c r="F160" i="5"/>
  <c r="F135" i="5"/>
  <c r="F115" i="5"/>
  <c r="F178" i="5"/>
  <c r="F54" i="5"/>
  <c r="F193" i="5"/>
  <c r="F69" i="5"/>
  <c r="F231" i="5"/>
  <c r="F98" i="5"/>
  <c r="F194" i="5"/>
  <c r="F113" i="5"/>
  <c r="F171" i="5"/>
  <c r="F222" i="5"/>
  <c r="F50" i="5"/>
  <c r="F280" i="5"/>
  <c r="F22" i="5"/>
  <c r="F281" i="5"/>
  <c r="F57" i="5"/>
  <c r="F180" i="5"/>
  <c r="F94" i="5"/>
  <c r="F211" i="5"/>
  <c r="F225" i="5"/>
  <c r="F144" i="5"/>
  <c r="F167" i="5"/>
  <c r="F109" i="5"/>
  <c r="F191" i="5"/>
  <c r="F229" i="5"/>
  <c r="F260" i="5"/>
  <c r="F214" i="5"/>
  <c r="F154" i="5"/>
  <c r="F186" i="5"/>
  <c r="F88" i="5"/>
  <c r="F102" i="5"/>
  <c r="F123" i="5"/>
  <c r="F31" i="5"/>
  <c r="F187" i="5"/>
  <c r="F212" i="5"/>
  <c r="F234" i="5"/>
  <c r="F152" i="5"/>
  <c r="F263" i="5"/>
  <c r="F301" i="5"/>
  <c r="F145" i="5"/>
  <c r="F190" i="5"/>
  <c r="F67" i="5"/>
  <c r="F104" i="5"/>
  <c r="F175" i="5"/>
  <c r="F70" i="5"/>
  <c r="F150" i="5"/>
  <c r="F24" i="5"/>
  <c r="F207" i="5"/>
  <c r="F173" i="5"/>
  <c r="F85" i="5"/>
  <c r="F27" i="5"/>
  <c r="F298" i="5"/>
  <c r="F216" i="5"/>
  <c r="F114" i="5"/>
  <c r="F169" i="5"/>
  <c r="F177" i="5"/>
  <c r="F77" i="5"/>
  <c r="F296" i="5"/>
  <c r="F49" i="5"/>
  <c r="F97" i="5"/>
  <c r="F136" i="5"/>
  <c r="F238" i="5"/>
  <c r="P21" i="5"/>
  <c r="S21" i="5"/>
  <c r="P22" i="5"/>
  <c r="S22" i="5"/>
  <c r="S37" i="5"/>
  <c r="P26" i="5"/>
  <c r="S33" i="5"/>
  <c r="S38" i="5"/>
  <c r="S30" i="5"/>
  <c r="P25" i="5"/>
  <c r="P30" i="5"/>
  <c r="P32" i="5"/>
  <c r="P31" i="5"/>
  <c r="S36" i="5"/>
  <c r="P36" i="5"/>
  <c r="U22" i="5"/>
  <c r="P29" i="5"/>
  <c r="S25" i="5"/>
  <c r="S28" i="5"/>
  <c r="S23" i="5"/>
  <c r="P27" i="5"/>
  <c r="S26" i="5"/>
  <c r="S31" i="5"/>
  <c r="S29" i="5"/>
  <c r="U23" i="5"/>
  <c r="P34" i="5"/>
  <c r="S27" i="5"/>
  <c r="S32" i="5"/>
  <c r="P33" i="5"/>
  <c r="S34" i="5"/>
  <c r="P23" i="5"/>
  <c r="P35" i="5"/>
  <c r="P28" i="5"/>
  <c r="P38" i="5"/>
  <c r="P37" i="5"/>
  <c r="S35" i="5"/>
  <c r="AQ5" i="8"/>
  <c r="AR7" i="8"/>
  <c r="AR10" i="8"/>
  <c r="AR13" i="8"/>
  <c r="AR18" i="8"/>
  <c r="AR16" i="8"/>
  <c r="AS16" i="8" s="1"/>
  <c r="AR9" i="8"/>
  <c r="AR8" i="8"/>
  <c r="AR11" i="8"/>
  <c r="AS11" i="8" s="1"/>
  <c r="AR15" i="8"/>
  <c r="AR19" i="8"/>
  <c r="AR20" i="8"/>
  <c r="AR14" i="8"/>
  <c r="AR12" i="8"/>
  <c r="AS12" i="8" s="1"/>
  <c r="AR17" i="8"/>
  <c r="AQ6" i="8"/>
  <c r="AQ4" i="8"/>
  <c r="AQ3" i="8"/>
  <c r="S35" i="4"/>
  <c r="S268" i="4"/>
  <c r="S159" i="4"/>
  <c r="S137" i="4"/>
  <c r="U266" i="4"/>
  <c r="S170" i="4"/>
  <c r="U194" i="4"/>
  <c r="S53" i="4"/>
  <c r="S291" i="4"/>
  <c r="S277" i="4"/>
  <c r="U304" i="4"/>
  <c r="U172" i="4"/>
  <c r="S156" i="4"/>
  <c r="U200" i="4"/>
  <c r="U99" i="4"/>
  <c r="S174" i="4"/>
  <c r="S125" i="4"/>
  <c r="S29" i="4"/>
  <c r="S251" i="4"/>
  <c r="U124" i="4"/>
  <c r="S286" i="4"/>
  <c r="S116" i="4"/>
  <c r="S310" i="4"/>
  <c r="U228" i="4"/>
  <c r="U251" i="4"/>
  <c r="S290" i="4"/>
  <c r="U98" i="4"/>
  <c r="U51" i="4"/>
  <c r="U246" i="4"/>
  <c r="S287" i="4"/>
  <c r="S91" i="4"/>
  <c r="S289" i="4"/>
  <c r="S173" i="4"/>
  <c r="U210" i="4"/>
  <c r="S252" i="4"/>
  <c r="U106" i="4"/>
  <c r="S169" i="4"/>
  <c r="S258" i="4"/>
  <c r="S213" i="4"/>
  <c r="S199" i="4"/>
  <c r="U135" i="4"/>
  <c r="U159" i="4"/>
  <c r="U145" i="4"/>
  <c r="U137" i="4"/>
  <c r="U50" i="4"/>
  <c r="U238" i="4"/>
  <c r="U64" i="4"/>
  <c r="S194" i="4"/>
  <c r="S304" i="4"/>
  <c r="S234" i="4"/>
  <c r="S294" i="4"/>
  <c r="S299" i="4"/>
  <c r="S200" i="4"/>
  <c r="U262" i="4"/>
  <c r="S115" i="4"/>
  <c r="S162" i="4"/>
  <c r="U85" i="4"/>
  <c r="S117" i="4"/>
  <c r="S166" i="4"/>
  <c r="S124" i="4"/>
  <c r="S27" i="4"/>
  <c r="U48" i="4"/>
  <c r="U101" i="4"/>
  <c r="S153" i="4"/>
  <c r="S244" i="4"/>
  <c r="S43" i="4"/>
  <c r="S207" i="4"/>
  <c r="S212" i="4"/>
  <c r="U148" i="4"/>
  <c r="S160" i="4"/>
  <c r="U290" i="4"/>
  <c r="S204" i="4"/>
  <c r="U287" i="4"/>
  <c r="S45" i="4"/>
  <c r="S210" i="4"/>
  <c r="S266" i="4"/>
  <c r="U269" i="4"/>
  <c r="S161" i="4"/>
  <c r="S85" i="4"/>
  <c r="U116" i="4"/>
  <c r="S98" i="4"/>
  <c r="U250" i="4"/>
  <c r="S51" i="4"/>
  <c r="S221" i="4"/>
  <c r="U288" i="4"/>
  <c r="S193" i="4"/>
  <c r="U105" i="4"/>
  <c r="U209" i="4"/>
  <c r="S195" i="4"/>
  <c r="S223" i="4"/>
  <c r="U193" i="4"/>
  <c r="U171" i="4"/>
  <c r="U158" i="4"/>
  <c r="S28" i="4"/>
  <c r="S147" i="4"/>
  <c r="S176" i="4"/>
  <c r="S82" i="4"/>
  <c r="S38" i="4"/>
  <c r="U42" i="4"/>
  <c r="U241" i="4"/>
  <c r="S260" i="4"/>
  <c r="U128" i="4"/>
  <c r="U73" i="4"/>
  <c r="U127" i="4"/>
  <c r="U118" i="4"/>
  <c r="S150" i="4"/>
  <c r="S126" i="4"/>
  <c r="S214" i="4"/>
  <c r="U213" i="4"/>
  <c r="U147" i="4"/>
  <c r="U239" i="4"/>
  <c r="U39" i="4"/>
  <c r="U252" i="4"/>
  <c r="S64" i="4"/>
  <c r="S281" i="4"/>
  <c r="S63" i="4"/>
  <c r="S278" i="4"/>
  <c r="S211" i="4"/>
  <c r="S274" i="4"/>
  <c r="U152" i="4"/>
  <c r="S113" i="4"/>
  <c r="S149" i="4"/>
  <c r="S88" i="4"/>
  <c r="S106" i="4"/>
  <c r="U191" i="4"/>
  <c r="S57" i="4"/>
  <c r="U182" i="4"/>
  <c r="U196" i="4"/>
  <c r="S271" i="4"/>
  <c r="S288" i="4"/>
  <c r="S167" i="4"/>
  <c r="U89" i="4"/>
  <c r="S189" i="4"/>
  <c r="S236" i="4"/>
  <c r="S191" i="4"/>
  <c r="U233" i="4"/>
  <c r="S182" i="4"/>
  <c r="S196" i="4"/>
  <c r="S241" i="4"/>
  <c r="U219" i="4"/>
  <c r="U271" i="4"/>
  <c r="S183" i="4"/>
  <c r="S141" i="4"/>
  <c r="U230" i="4"/>
  <c r="S139" i="4"/>
  <c r="S270" i="4"/>
  <c r="U71" i="4"/>
  <c r="S178" i="4"/>
  <c r="U303" i="4"/>
  <c r="S78" i="4"/>
  <c r="S54" i="4"/>
  <c r="S243" i="4"/>
  <c r="U179" i="4"/>
  <c r="U80" i="4"/>
  <c r="U108" i="4"/>
  <c r="S83" i="4"/>
  <c r="S93" i="4"/>
  <c r="U123" i="4"/>
  <c r="U161" i="4"/>
  <c r="S231" i="4"/>
  <c r="S120" i="4"/>
  <c r="S265" i="4"/>
  <c r="U274" i="4"/>
  <c r="S134" i="4"/>
  <c r="S247" i="4"/>
  <c r="U295" i="4"/>
  <c r="U293" i="4"/>
  <c r="S242" i="4"/>
  <c r="U267" i="4"/>
  <c r="S302" i="4"/>
  <c r="U95" i="4"/>
  <c r="S293" i="4"/>
  <c r="U242" i="4"/>
  <c r="U199" i="4"/>
  <c r="U249" i="4"/>
  <c r="U164" i="4"/>
  <c r="S269" i="4"/>
  <c r="S76" i="4"/>
  <c r="U286" i="4"/>
  <c r="S165" i="4"/>
  <c r="U188" i="4"/>
  <c r="S164" i="4"/>
  <c r="U279" i="4"/>
  <c r="S55" i="4"/>
  <c r="S136" i="4"/>
  <c r="S152" i="4"/>
  <c r="U243" i="4"/>
  <c r="U281" i="4"/>
  <c r="U220" i="4"/>
  <c r="U308" i="4"/>
  <c r="S42" i="4"/>
  <c r="S133" i="4"/>
  <c r="S233" i="4"/>
  <c r="S301" i="4"/>
  <c r="U136" i="4"/>
  <c r="S219" i="4"/>
  <c r="U151" i="4"/>
  <c r="U183" i="4"/>
  <c r="U141" i="4"/>
  <c r="S230" i="4"/>
  <c r="U178" i="4"/>
  <c r="U157" i="4"/>
  <c r="S226" i="4"/>
  <c r="S179" i="4"/>
  <c r="S74" i="4"/>
  <c r="U66" i="4"/>
  <c r="S52" i="4"/>
  <c r="U93" i="4"/>
  <c r="U83" i="4"/>
  <c r="S185" i="4"/>
  <c r="U154" i="4"/>
  <c r="S26" i="4"/>
  <c r="S130" i="4"/>
  <c r="S122" i="4"/>
  <c r="U309" i="4"/>
  <c r="S119" i="4"/>
  <c r="U33" i="4"/>
  <c r="U81" i="4"/>
  <c r="U192" i="4"/>
  <c r="U292" i="4"/>
  <c r="S118" i="4"/>
  <c r="S110" i="4"/>
  <c r="S306" i="4"/>
  <c r="S239" i="4"/>
  <c r="U38" i="4"/>
  <c r="U75" i="4"/>
  <c r="U57" i="4"/>
  <c r="U260" i="4"/>
  <c r="U113" i="4"/>
  <c r="U255" i="4"/>
  <c r="S253" i="4"/>
  <c r="U232" i="4"/>
  <c r="S37" i="4"/>
  <c r="U65" i="4"/>
  <c r="S197" i="4"/>
  <c r="S151" i="4"/>
  <c r="U139" i="4"/>
  <c r="U270" i="4"/>
  <c r="U202" i="4"/>
  <c r="S71" i="4"/>
  <c r="U256" i="4"/>
  <c r="S157" i="4"/>
  <c r="U78" i="4"/>
  <c r="S41" i="4"/>
  <c r="S128" i="4"/>
  <c r="U235" i="4"/>
  <c r="U74" i="4"/>
  <c r="S80" i="4"/>
  <c r="S311" i="4"/>
  <c r="U310" i="4"/>
  <c r="U185" i="4"/>
  <c r="U125" i="4"/>
  <c r="S87" i="4"/>
  <c r="S208" i="4"/>
  <c r="U248" i="4"/>
  <c r="U212" i="4"/>
  <c r="U313" i="4"/>
  <c r="U110" i="4"/>
  <c r="U247" i="4"/>
  <c r="U134" i="4"/>
  <c r="U205" i="4"/>
  <c r="U258" i="4"/>
  <c r="U218" i="4"/>
  <c r="U70" i="4"/>
  <c r="U168" i="4"/>
  <c r="U301" i="4"/>
  <c r="S267" i="4"/>
  <c r="S255" i="4"/>
  <c r="S272" i="4"/>
  <c r="S256" i="4"/>
  <c r="U140" i="4"/>
  <c r="U27" i="4"/>
  <c r="S215" i="4"/>
  <c r="U311" i="4"/>
  <c r="S216" i="4"/>
  <c r="S142" i="4"/>
  <c r="S184" i="4"/>
  <c r="U149" i="4"/>
  <c r="U76" i="4"/>
  <c r="S235" i="4"/>
  <c r="U236" i="4"/>
  <c r="S104" i="4"/>
  <c r="S92" i="4"/>
  <c r="S40" i="4"/>
  <c r="S298" i="4"/>
  <c r="S205" i="4"/>
  <c r="U195" i="4"/>
  <c r="S209" i="4"/>
  <c r="U82" i="4"/>
  <c r="S237" i="4"/>
  <c r="S238" i="4"/>
  <c r="S105" i="4"/>
  <c r="U58" i="4"/>
  <c r="U206" i="4"/>
  <c r="S305" i="4"/>
  <c r="S188" i="4"/>
  <c r="U223" i="4"/>
  <c r="S89" i="4"/>
  <c r="S279" i="4"/>
  <c r="S296" i="4"/>
  <c r="U167" i="4"/>
  <c r="S232" i="4"/>
  <c r="S65" i="4"/>
  <c r="S69" i="4"/>
  <c r="S202" i="4"/>
  <c r="U132" i="4"/>
  <c r="S132" i="4"/>
  <c r="S313" i="4"/>
  <c r="S295" i="4"/>
  <c r="U203" i="4"/>
  <c r="U259" i="4"/>
  <c r="U217" i="4"/>
  <c r="S77" i="4"/>
  <c r="U263" i="4"/>
  <c r="U307" i="4"/>
  <c r="U146" i="4"/>
  <c r="S249" i="4"/>
  <c r="S48" i="4"/>
  <c r="S90" i="4"/>
  <c r="S140" i="4"/>
  <c r="S101" i="4"/>
  <c r="U208" i="4"/>
  <c r="U144" i="4"/>
  <c r="S203" i="4"/>
  <c r="S229" i="4"/>
  <c r="S259" i="4"/>
  <c r="S225" i="4"/>
  <c r="S217" i="4"/>
  <c r="U59" i="4"/>
  <c r="U184" i="4"/>
  <c r="S146" i="4"/>
  <c r="U254" i="4"/>
  <c r="S114" i="4"/>
  <c r="U52" i="4"/>
  <c r="S107" i="4"/>
  <c r="U240" i="4"/>
  <c r="U84" i="4"/>
  <c r="S103" i="4"/>
  <c r="S39" i="4"/>
  <c r="S171" i="4"/>
  <c r="U189" i="4"/>
  <c r="U100" i="4"/>
  <c r="U26" i="4"/>
  <c r="S245" i="4"/>
  <c r="U109" i="4"/>
  <c r="U56" i="4"/>
  <c r="S300" i="4"/>
  <c r="S248" i="4"/>
  <c r="U204" i="4"/>
  <c r="U214" i="4"/>
  <c r="U176" i="4"/>
  <c r="S206" i="4"/>
  <c r="U92" i="4"/>
  <c r="U126" i="4"/>
  <c r="U175" i="4"/>
  <c r="U237" i="4"/>
  <c r="U67" i="4"/>
  <c r="S143" i="4"/>
  <c r="U91" i="4"/>
  <c r="S218" i="4"/>
  <c r="S148" i="4"/>
  <c r="S158" i="4"/>
  <c r="S62" i="4"/>
  <c r="S308" i="4"/>
  <c r="U229" i="4"/>
  <c r="U225" i="4"/>
  <c r="U155" i="4"/>
  <c r="U272" i="4"/>
  <c r="S257" i="4"/>
  <c r="S30" i="4"/>
  <c r="S144" i="4"/>
  <c r="U187" i="4"/>
  <c r="U227" i="4"/>
  <c r="U283" i="4"/>
  <c r="S79" i="4"/>
  <c r="S131" i="4"/>
  <c r="S129" i="4"/>
  <c r="U285" i="4"/>
  <c r="U297" i="4"/>
  <c r="S60" i="4"/>
  <c r="U69" i="4"/>
  <c r="S59" i="4"/>
  <c r="U224" i="4"/>
  <c r="U46" i="4"/>
  <c r="S261" i="4"/>
  <c r="U312" i="4"/>
  <c r="S254" i="4"/>
  <c r="S97" i="4"/>
  <c r="U226" i="4"/>
  <c r="U186" i="4"/>
  <c r="S240" i="4"/>
  <c r="U103" i="4"/>
  <c r="U25" i="4"/>
  <c r="S33" i="4"/>
  <c r="U302" i="4"/>
  <c r="S220" i="4"/>
  <c r="S177" i="4"/>
  <c r="S121" i="4"/>
  <c r="S112" i="4"/>
  <c r="U88" i="4"/>
  <c r="S273" i="4"/>
  <c r="U45" i="4"/>
  <c r="U111" i="4"/>
  <c r="U120" i="4"/>
  <c r="S168" i="4"/>
  <c r="U211" i="4"/>
  <c r="U296" i="4"/>
  <c r="U150" i="4"/>
  <c r="S246" i="4"/>
  <c r="U300" i="4"/>
  <c r="U40" i="4"/>
  <c r="U222" i="4"/>
  <c r="S94" i="4"/>
  <c r="U96" i="4"/>
  <c r="U280" i="4"/>
  <c r="S95" i="4"/>
  <c r="S145" i="4"/>
  <c r="U221" i="4"/>
  <c r="U181" i="4"/>
  <c r="S180" i="4"/>
  <c r="U177" i="4"/>
  <c r="S50" i="4"/>
  <c r="U35" i="4"/>
  <c r="U180" i="4"/>
  <c r="U34" i="4"/>
  <c r="U115" i="4"/>
  <c r="U119" i="4"/>
  <c r="S66" i="4"/>
  <c r="U282" i="4"/>
  <c r="U273" i="4"/>
  <c r="S44" i="4"/>
  <c r="U166" i="4"/>
  <c r="U216" i="4"/>
  <c r="U253" i="4"/>
  <c r="S155" i="4"/>
  <c r="U142" i="4"/>
  <c r="U197" i="4"/>
  <c r="U257" i="4"/>
  <c r="S303" i="4"/>
  <c r="U114" i="4"/>
  <c r="U90" i="4"/>
  <c r="S262" i="4"/>
  <c r="S123" i="4"/>
  <c r="S47" i="4"/>
  <c r="U61" i="4"/>
  <c r="U130" i="4"/>
  <c r="S292" i="4"/>
  <c r="S222" i="4"/>
  <c r="U47" i="4"/>
  <c r="U265" i="4"/>
  <c r="S187" i="4"/>
  <c r="S227" i="4"/>
  <c r="S283" i="4"/>
  <c r="U276" i="4"/>
  <c r="U79" i="4"/>
  <c r="U72" i="4"/>
  <c r="U129" i="4"/>
  <c r="S285" i="4"/>
  <c r="U138" i="4"/>
  <c r="U30" i="4"/>
  <c r="S263" i="4"/>
  <c r="S224" i="4"/>
  <c r="S307" i="4"/>
  <c r="U261" i="4"/>
  <c r="U102" i="4"/>
  <c r="U43" i="4"/>
  <c r="U97" i="4"/>
  <c r="S84" i="4"/>
  <c r="S25" i="4"/>
  <c r="U86" i="4"/>
  <c r="S73" i="4"/>
  <c r="U122" i="4"/>
  <c r="S186" i="4"/>
  <c r="S81" i="4"/>
  <c r="U104" i="4"/>
  <c r="U68" i="4"/>
  <c r="S276" i="4"/>
  <c r="S72" i="4"/>
  <c r="S32" i="4"/>
  <c r="U201" i="4"/>
  <c r="S163" i="4"/>
  <c r="S138" i="4"/>
  <c r="U277" i="4"/>
  <c r="S31" i="4"/>
  <c r="U234" i="4"/>
  <c r="U294" i="4"/>
  <c r="U275" i="4"/>
  <c r="S49" i="4"/>
  <c r="U54" i="4"/>
  <c r="U36" i="4"/>
  <c r="U264" i="4"/>
  <c r="S36" i="4"/>
  <c r="U190" i="4"/>
  <c r="U244" i="4"/>
  <c r="S86" i="4"/>
  <c r="U231" i="4"/>
  <c r="S154" i="4"/>
  <c r="U41" i="4"/>
  <c r="U121" i="4"/>
  <c r="S228" i="4"/>
  <c r="U107" i="4"/>
  <c r="S127" i="4"/>
  <c r="U160" i="4"/>
  <c r="U112" i="4"/>
  <c r="S309" i="4"/>
  <c r="U215" i="4"/>
  <c r="U94" i="4"/>
  <c r="U305" i="4"/>
  <c r="S284" i="4"/>
  <c r="S280" i="4"/>
  <c r="U284" i="4"/>
  <c r="U198" i="4"/>
  <c r="U169" i="4"/>
  <c r="S135" i="4"/>
  <c r="S34" i="4"/>
  <c r="U162" i="4"/>
  <c r="S175" i="4"/>
  <c r="S67" i="4"/>
  <c r="U170" i="4"/>
  <c r="U143" i="4"/>
  <c r="U44" i="4"/>
  <c r="S70" i="4"/>
  <c r="U133" i="4"/>
  <c r="U55" i="4"/>
  <c r="S181" i="4"/>
  <c r="U207" i="4"/>
  <c r="S100" i="4"/>
  <c r="U245" i="4"/>
  <c r="S192" i="4"/>
  <c r="U298" i="4"/>
  <c r="S250" i="4"/>
  <c r="U37" i="4"/>
  <c r="U77" i="4"/>
  <c r="S56" i="4"/>
  <c r="S111" i="4"/>
  <c r="U131" i="4"/>
  <c r="U291" i="4"/>
  <c r="S46" i="4"/>
  <c r="S312" i="4"/>
  <c r="S264" i="4"/>
  <c r="U268" i="4"/>
  <c r="S68" i="4"/>
  <c r="U32" i="4"/>
  <c r="S201" i="4"/>
  <c r="U163" i="4"/>
  <c r="S297" i="4"/>
  <c r="U60" i="4"/>
  <c r="U53" i="4"/>
  <c r="U31" i="4"/>
  <c r="S172" i="4"/>
  <c r="U156" i="4"/>
  <c r="U299" i="4"/>
  <c r="S275" i="4"/>
  <c r="U49" i="4"/>
  <c r="S102" i="4"/>
  <c r="S99" i="4"/>
  <c r="U174" i="4"/>
  <c r="U29" i="4"/>
  <c r="S190" i="4"/>
  <c r="S109" i="4"/>
  <c r="S108" i="4"/>
  <c r="U117" i="4"/>
  <c r="U87" i="4"/>
  <c r="U62" i="4"/>
  <c r="S61" i="4"/>
  <c r="S58" i="4"/>
  <c r="U28" i="4"/>
  <c r="U306" i="4"/>
  <c r="S282" i="4"/>
  <c r="S198" i="4"/>
  <c r="U173" i="4"/>
  <c r="U63" i="4"/>
  <c r="U289" i="4"/>
  <c r="AO3" i="8"/>
  <c r="S22" i="4"/>
  <c r="U22" i="4"/>
  <c r="W22" i="4"/>
  <c r="U23" i="4"/>
  <c r="S21" i="4"/>
  <c r="U21" i="4"/>
  <c r="W23" i="4"/>
  <c r="S23" i="4"/>
  <c r="AA4" i="8"/>
  <c r="AW4" i="8"/>
  <c r="AA6" i="8"/>
  <c r="AA5" i="8"/>
  <c r="AW3" i="8"/>
  <c r="AW5" i="8"/>
  <c r="AA3" i="8"/>
  <c r="O23" i="6" l="1"/>
  <c r="O22" i="6"/>
  <c r="O24" i="6"/>
  <c r="R22" i="5"/>
  <c r="R21" i="5"/>
  <c r="R24" i="5"/>
  <c r="R23" i="5"/>
  <c r="AQ11" i="8"/>
  <c r="AS17" i="8"/>
  <c r="AQ17" i="8"/>
  <c r="AS20" i="8"/>
  <c r="AQ20" i="8"/>
  <c r="AS19" i="8"/>
  <c r="AQ19" i="8"/>
  <c r="AS15" i="8"/>
  <c r="AQ15" i="8"/>
  <c r="AS8" i="8"/>
  <c r="AQ8" i="8"/>
  <c r="AS9" i="8"/>
  <c r="AQ9" i="8"/>
  <c r="AQ12" i="8"/>
  <c r="AS18" i="8"/>
  <c r="AQ18" i="8"/>
  <c r="AS13" i="8"/>
  <c r="AQ13" i="8"/>
  <c r="AS10" i="8"/>
  <c r="AQ10" i="8"/>
  <c r="AS14" i="8"/>
  <c r="AQ14" i="8"/>
  <c r="AQ16" i="8"/>
  <c r="AS7" i="8"/>
  <c r="AQ7" i="8"/>
  <c r="T21" i="4"/>
  <c r="AE3" i="8"/>
  <c r="T22" i="4"/>
  <c r="AE4" i="8"/>
  <c r="AE5" i="8"/>
  <c r="T23" i="4"/>
  <c r="AE6" i="8"/>
  <c r="T24" i="4"/>
  <c r="AA18" i="8"/>
  <c r="AA7" i="8"/>
  <c r="AA12" i="8"/>
  <c r="AA13" i="8"/>
  <c r="AA16" i="8"/>
  <c r="AA17" i="8"/>
  <c r="AA9" i="8"/>
  <c r="AA20" i="8"/>
  <c r="AA14" i="8"/>
  <c r="AA19" i="8"/>
  <c r="AA10" i="8"/>
  <c r="AA8" i="8"/>
  <c r="AA15" i="8"/>
  <c r="AA11" i="8"/>
  <c r="R30" i="5" l="1"/>
  <c r="R26" i="5"/>
  <c r="R25" i="5"/>
  <c r="R32" i="5"/>
  <c r="R35" i="5"/>
  <c r="R37" i="5"/>
  <c r="R38" i="5"/>
  <c r="R31" i="5"/>
  <c r="R27" i="5"/>
  <c r="R33" i="5"/>
  <c r="R34" i="5"/>
  <c r="R28" i="5"/>
  <c r="R36" i="5"/>
  <c r="R29" i="5"/>
  <c r="X23" i="4"/>
  <c r="W23" i="5"/>
  <c r="X21" i="4"/>
  <c r="W21" i="5"/>
  <c r="X24" i="4"/>
  <c r="W24" i="5"/>
  <c r="X22" i="4"/>
  <c r="W22" i="5"/>
  <c r="T29" i="4"/>
  <c r="AE11" i="8"/>
  <c r="AE12" i="8"/>
  <c r="T30" i="4"/>
  <c r="AE8" i="8"/>
  <c r="T26" i="4"/>
  <c r="AE7" i="8"/>
  <c r="T25" i="4"/>
  <c r="AE14" i="8"/>
  <c r="T32" i="4"/>
  <c r="AE17" i="8"/>
  <c r="T35" i="4"/>
  <c r="AE19" i="8"/>
  <c r="T37" i="4"/>
  <c r="AE20" i="8"/>
  <c r="T38" i="4"/>
  <c r="AE13" i="8"/>
  <c r="T31" i="4"/>
  <c r="AE9" i="8"/>
  <c r="T27" i="4"/>
  <c r="AE15" i="8"/>
  <c r="T33" i="4"/>
  <c r="AE16" i="8"/>
  <c r="T34" i="4"/>
  <c r="AE10" i="8"/>
  <c r="T28" i="4"/>
  <c r="AE18" i="8"/>
  <c r="T36" i="4"/>
  <c r="G21" i="4"/>
  <c r="G22" i="4"/>
  <c r="G23" i="4"/>
  <c r="G24" i="4"/>
  <c r="G25" i="4"/>
  <c r="F25" i="4"/>
  <c r="G26" i="4"/>
  <c r="F26" i="4"/>
  <c r="G27" i="4"/>
  <c r="F27" i="4"/>
  <c r="G28" i="4"/>
  <c r="F28" i="4"/>
  <c r="G29" i="4"/>
  <c r="F29" i="4"/>
  <c r="G30" i="4"/>
  <c r="F30" i="4"/>
  <c r="G31" i="4"/>
  <c r="F31" i="4"/>
  <c r="G32" i="4"/>
  <c r="F32" i="4"/>
  <c r="G33" i="4"/>
  <c r="F33" i="4"/>
  <c r="G34" i="4"/>
  <c r="F34" i="4"/>
  <c r="G35" i="4"/>
  <c r="F35" i="4"/>
  <c r="G36" i="4"/>
  <c r="F36" i="4"/>
  <c r="G37" i="4"/>
  <c r="F37" i="4"/>
  <c r="G38" i="4"/>
  <c r="F38" i="4"/>
  <c r="G39" i="4"/>
  <c r="F39" i="4"/>
  <c r="G40" i="4"/>
  <c r="F40" i="4"/>
  <c r="G41" i="4"/>
  <c r="F41" i="4"/>
  <c r="G42" i="4"/>
  <c r="F42" i="4"/>
  <c r="G43" i="4"/>
  <c r="F43" i="4"/>
  <c r="G44" i="4"/>
  <c r="F44" i="4"/>
  <c r="G45" i="4"/>
  <c r="F45" i="4"/>
  <c r="G46" i="4"/>
  <c r="F46" i="4"/>
  <c r="G47" i="4"/>
  <c r="F47" i="4"/>
  <c r="G48" i="4"/>
  <c r="F48" i="4"/>
  <c r="G49" i="4"/>
  <c r="F49" i="4"/>
  <c r="G50" i="4"/>
  <c r="F50" i="4"/>
  <c r="G51" i="4"/>
  <c r="F51" i="4"/>
  <c r="G52" i="4"/>
  <c r="F52" i="4"/>
  <c r="G53" i="4"/>
  <c r="F53" i="4"/>
  <c r="G54" i="4"/>
  <c r="F54" i="4"/>
  <c r="G55" i="4"/>
  <c r="F55" i="4"/>
  <c r="G56" i="4"/>
  <c r="F56" i="4"/>
  <c r="G57" i="4"/>
  <c r="F57" i="4"/>
  <c r="G58" i="4"/>
  <c r="F58" i="4"/>
  <c r="G59" i="4"/>
  <c r="F59" i="4"/>
  <c r="G60" i="4"/>
  <c r="F60" i="4"/>
  <c r="G61" i="4"/>
  <c r="F61" i="4"/>
  <c r="G62" i="4"/>
  <c r="F62" i="4"/>
  <c r="G63" i="4"/>
  <c r="F63" i="4"/>
  <c r="G64" i="4"/>
  <c r="F64" i="4"/>
  <c r="G65" i="4"/>
  <c r="F65" i="4"/>
  <c r="G66" i="4"/>
  <c r="F66" i="4"/>
  <c r="G67" i="4"/>
  <c r="F67" i="4"/>
  <c r="G68" i="4"/>
  <c r="F68" i="4"/>
  <c r="G69" i="4"/>
  <c r="F69" i="4"/>
  <c r="G70" i="4"/>
  <c r="F70" i="4"/>
  <c r="G71" i="4"/>
  <c r="F71" i="4"/>
  <c r="G72" i="4"/>
  <c r="F72" i="4"/>
  <c r="G73" i="4"/>
  <c r="F73" i="4"/>
  <c r="G74" i="4"/>
  <c r="F74" i="4"/>
  <c r="G75" i="4"/>
  <c r="F75" i="4"/>
  <c r="G76" i="4"/>
  <c r="F76" i="4"/>
  <c r="G77" i="4"/>
  <c r="F77" i="4"/>
  <c r="G78" i="4"/>
  <c r="F78" i="4"/>
  <c r="G79" i="4"/>
  <c r="F79" i="4"/>
  <c r="G80" i="4"/>
  <c r="F80" i="4"/>
  <c r="G81" i="4"/>
  <c r="F81" i="4"/>
  <c r="G82" i="4"/>
  <c r="F82" i="4"/>
  <c r="G83" i="4"/>
  <c r="F83" i="4"/>
  <c r="G84" i="4"/>
  <c r="F84" i="4"/>
  <c r="G85" i="4"/>
  <c r="F85" i="4"/>
  <c r="G86" i="4"/>
  <c r="F86" i="4"/>
  <c r="G87" i="4"/>
  <c r="F87" i="4"/>
  <c r="G88" i="4"/>
  <c r="F88" i="4"/>
  <c r="G89" i="4"/>
  <c r="F89" i="4"/>
  <c r="G90" i="4"/>
  <c r="F90" i="4"/>
  <c r="G91" i="4"/>
  <c r="F91" i="4"/>
  <c r="G92" i="4"/>
  <c r="F92" i="4"/>
  <c r="G93" i="4"/>
  <c r="F93" i="4"/>
  <c r="G94" i="4"/>
  <c r="F94" i="4"/>
  <c r="G95" i="4"/>
  <c r="F95" i="4"/>
  <c r="G96" i="4"/>
  <c r="F96" i="4"/>
  <c r="G97" i="4"/>
  <c r="F97" i="4"/>
  <c r="G98" i="4"/>
  <c r="F98" i="4"/>
  <c r="G99" i="4"/>
  <c r="F99" i="4"/>
  <c r="G100" i="4"/>
  <c r="F100" i="4"/>
  <c r="G101" i="4"/>
  <c r="F101" i="4"/>
  <c r="G102" i="4"/>
  <c r="F102" i="4"/>
  <c r="G103" i="4"/>
  <c r="F103" i="4"/>
  <c r="G104" i="4"/>
  <c r="F104" i="4"/>
  <c r="G105" i="4"/>
  <c r="F105" i="4"/>
  <c r="G106" i="4"/>
  <c r="F106" i="4"/>
  <c r="G107" i="4"/>
  <c r="F107" i="4"/>
  <c r="G108" i="4"/>
  <c r="F108" i="4"/>
  <c r="G109" i="4"/>
  <c r="F109" i="4"/>
  <c r="G110" i="4"/>
  <c r="F110" i="4"/>
  <c r="G111" i="4"/>
  <c r="F111" i="4"/>
  <c r="G112" i="4"/>
  <c r="F112" i="4"/>
  <c r="G113" i="4"/>
  <c r="F113" i="4"/>
  <c r="G114" i="4"/>
  <c r="F114" i="4"/>
  <c r="G115" i="4"/>
  <c r="F115" i="4"/>
  <c r="G116" i="4"/>
  <c r="F116" i="4"/>
  <c r="G117" i="4"/>
  <c r="F117" i="4"/>
  <c r="G118" i="4"/>
  <c r="F118" i="4"/>
  <c r="G119" i="4"/>
  <c r="F119" i="4"/>
  <c r="G120" i="4"/>
  <c r="F120" i="4"/>
  <c r="G121" i="4"/>
  <c r="F121" i="4"/>
  <c r="G122" i="4"/>
  <c r="F122" i="4"/>
  <c r="G123" i="4"/>
  <c r="F123" i="4"/>
  <c r="G124" i="4"/>
  <c r="F124" i="4"/>
  <c r="G125" i="4"/>
  <c r="F125" i="4"/>
  <c r="G126" i="4"/>
  <c r="F126" i="4"/>
  <c r="G127" i="4"/>
  <c r="F127" i="4"/>
  <c r="G128" i="4"/>
  <c r="F128" i="4"/>
  <c r="G129" i="4"/>
  <c r="F129" i="4"/>
  <c r="G130" i="4"/>
  <c r="F130" i="4"/>
  <c r="G131" i="4"/>
  <c r="F131" i="4"/>
  <c r="G132" i="4"/>
  <c r="F132" i="4"/>
  <c r="G133" i="4"/>
  <c r="F133" i="4"/>
  <c r="G134" i="4"/>
  <c r="F134" i="4"/>
  <c r="G135" i="4"/>
  <c r="F135" i="4"/>
  <c r="G136" i="4"/>
  <c r="F136" i="4"/>
  <c r="G137" i="4"/>
  <c r="F137" i="4"/>
  <c r="G138" i="4"/>
  <c r="F138" i="4"/>
  <c r="G139" i="4"/>
  <c r="F139" i="4"/>
  <c r="G140" i="4"/>
  <c r="F140" i="4"/>
  <c r="G141" i="4"/>
  <c r="F141" i="4"/>
  <c r="G142" i="4"/>
  <c r="F142" i="4"/>
  <c r="G143" i="4"/>
  <c r="F143" i="4"/>
  <c r="G144" i="4"/>
  <c r="F144" i="4"/>
  <c r="G145" i="4"/>
  <c r="F145" i="4"/>
  <c r="G146" i="4"/>
  <c r="F146" i="4"/>
  <c r="G147" i="4"/>
  <c r="F147" i="4"/>
  <c r="G148" i="4"/>
  <c r="F148" i="4"/>
  <c r="G149" i="4"/>
  <c r="F149" i="4"/>
  <c r="G150" i="4"/>
  <c r="F150" i="4"/>
  <c r="G151" i="4"/>
  <c r="F151" i="4"/>
  <c r="G152" i="4"/>
  <c r="F152" i="4"/>
  <c r="G153" i="4"/>
  <c r="F153" i="4"/>
  <c r="G154" i="4"/>
  <c r="F154" i="4"/>
  <c r="G155" i="4"/>
  <c r="F155" i="4"/>
  <c r="G156" i="4"/>
  <c r="F156" i="4"/>
  <c r="G157" i="4"/>
  <c r="F157" i="4"/>
  <c r="G158" i="4"/>
  <c r="F158" i="4"/>
  <c r="G159" i="4"/>
  <c r="F159" i="4"/>
  <c r="G160" i="4"/>
  <c r="F160" i="4"/>
  <c r="G161" i="4"/>
  <c r="F161" i="4"/>
  <c r="G162" i="4"/>
  <c r="F162" i="4"/>
  <c r="G163" i="4"/>
  <c r="F163" i="4"/>
  <c r="G164" i="4"/>
  <c r="F164" i="4"/>
  <c r="G165" i="4"/>
  <c r="F165" i="4"/>
  <c r="G166" i="4"/>
  <c r="F166" i="4"/>
  <c r="G167" i="4"/>
  <c r="F167" i="4"/>
  <c r="G168" i="4"/>
  <c r="F168" i="4"/>
  <c r="G169" i="4"/>
  <c r="F169" i="4"/>
  <c r="G170" i="4"/>
  <c r="F170" i="4"/>
  <c r="G171" i="4"/>
  <c r="F171" i="4"/>
  <c r="G172" i="4"/>
  <c r="F172" i="4"/>
  <c r="G173" i="4"/>
  <c r="F173" i="4"/>
  <c r="G174" i="4"/>
  <c r="F174" i="4"/>
  <c r="G175" i="4"/>
  <c r="F175" i="4"/>
  <c r="G176" i="4"/>
  <c r="F176" i="4"/>
  <c r="G177" i="4"/>
  <c r="F177" i="4"/>
  <c r="G178" i="4"/>
  <c r="F178" i="4"/>
  <c r="G179" i="4"/>
  <c r="F179" i="4"/>
  <c r="G180" i="4"/>
  <c r="F180" i="4"/>
  <c r="G181" i="4"/>
  <c r="F181" i="4"/>
  <c r="G182" i="4"/>
  <c r="F182" i="4"/>
  <c r="G183" i="4"/>
  <c r="F183" i="4"/>
  <c r="G184" i="4"/>
  <c r="F184" i="4"/>
  <c r="G185" i="4"/>
  <c r="F185" i="4"/>
  <c r="G186" i="4"/>
  <c r="F186" i="4"/>
  <c r="G187" i="4"/>
  <c r="F187" i="4"/>
  <c r="G188" i="4"/>
  <c r="F188" i="4"/>
  <c r="G189" i="4"/>
  <c r="F189" i="4"/>
  <c r="G190" i="4"/>
  <c r="F190" i="4"/>
  <c r="G191" i="4"/>
  <c r="F191" i="4"/>
  <c r="G192" i="4"/>
  <c r="F192" i="4"/>
  <c r="G193" i="4"/>
  <c r="F193" i="4"/>
  <c r="G194" i="4"/>
  <c r="F194" i="4"/>
  <c r="G195" i="4"/>
  <c r="F195" i="4"/>
  <c r="G196" i="4"/>
  <c r="F196" i="4"/>
  <c r="G197" i="4"/>
  <c r="F197" i="4"/>
  <c r="G198" i="4"/>
  <c r="F198" i="4"/>
  <c r="G199" i="4"/>
  <c r="F199" i="4"/>
  <c r="G200" i="4"/>
  <c r="F200" i="4"/>
  <c r="G201" i="4"/>
  <c r="F201" i="4"/>
  <c r="G202" i="4"/>
  <c r="F202" i="4"/>
  <c r="G203" i="4"/>
  <c r="F203" i="4"/>
  <c r="G204" i="4"/>
  <c r="F204" i="4"/>
  <c r="G205" i="4"/>
  <c r="F205" i="4"/>
  <c r="G206" i="4"/>
  <c r="F206" i="4"/>
  <c r="G207" i="4"/>
  <c r="F207" i="4"/>
  <c r="G208" i="4"/>
  <c r="F208" i="4"/>
  <c r="G209" i="4"/>
  <c r="F209" i="4"/>
  <c r="G210" i="4"/>
  <c r="F210" i="4"/>
  <c r="G211" i="4"/>
  <c r="F211" i="4"/>
  <c r="G212" i="4"/>
  <c r="F212" i="4"/>
  <c r="G213" i="4"/>
  <c r="F213" i="4"/>
  <c r="G214" i="4"/>
  <c r="F214" i="4"/>
  <c r="G215" i="4"/>
  <c r="F215" i="4"/>
  <c r="G216" i="4"/>
  <c r="F216" i="4"/>
  <c r="G217" i="4"/>
  <c r="F217" i="4"/>
  <c r="G218" i="4"/>
  <c r="F218" i="4"/>
  <c r="G219" i="4"/>
  <c r="F219" i="4"/>
  <c r="G220" i="4"/>
  <c r="F220" i="4"/>
  <c r="G221" i="4"/>
  <c r="F221" i="4"/>
  <c r="G222" i="4"/>
  <c r="F222" i="4"/>
  <c r="G223" i="4"/>
  <c r="F223" i="4"/>
  <c r="G224" i="4"/>
  <c r="F224" i="4"/>
  <c r="G225" i="4"/>
  <c r="F225" i="4"/>
  <c r="G226" i="4"/>
  <c r="F226" i="4"/>
  <c r="G227" i="4"/>
  <c r="F227" i="4"/>
  <c r="G228" i="4"/>
  <c r="F228" i="4"/>
  <c r="G229" i="4"/>
  <c r="F229" i="4"/>
  <c r="G230" i="4"/>
  <c r="F230" i="4"/>
  <c r="G231" i="4"/>
  <c r="F231" i="4"/>
  <c r="G232" i="4"/>
  <c r="F232" i="4"/>
  <c r="G233" i="4"/>
  <c r="F233" i="4"/>
  <c r="G234" i="4"/>
  <c r="F234" i="4"/>
  <c r="G235" i="4"/>
  <c r="F235" i="4"/>
  <c r="G236" i="4"/>
  <c r="F236" i="4"/>
  <c r="G237" i="4"/>
  <c r="F237" i="4"/>
  <c r="G238" i="4"/>
  <c r="F238" i="4"/>
  <c r="G239" i="4"/>
  <c r="F239" i="4"/>
  <c r="G240" i="4"/>
  <c r="F240" i="4"/>
  <c r="G241" i="4"/>
  <c r="F241" i="4"/>
  <c r="G242" i="4"/>
  <c r="F242" i="4"/>
  <c r="G243" i="4"/>
  <c r="F243" i="4"/>
  <c r="G244" i="4"/>
  <c r="F244" i="4"/>
  <c r="G245" i="4"/>
  <c r="F245" i="4"/>
  <c r="G246" i="4"/>
  <c r="F246" i="4"/>
  <c r="G247" i="4"/>
  <c r="F247" i="4"/>
  <c r="G248" i="4"/>
  <c r="F248" i="4"/>
  <c r="G249" i="4"/>
  <c r="F249" i="4"/>
  <c r="G250" i="4"/>
  <c r="F250" i="4"/>
  <c r="G251" i="4"/>
  <c r="F251" i="4"/>
  <c r="G252" i="4"/>
  <c r="F252" i="4"/>
  <c r="G253" i="4"/>
  <c r="F253" i="4"/>
  <c r="G254" i="4"/>
  <c r="F254" i="4"/>
  <c r="G255" i="4"/>
  <c r="F255" i="4"/>
  <c r="G256" i="4"/>
  <c r="F256" i="4"/>
  <c r="G257" i="4"/>
  <c r="F257" i="4"/>
  <c r="G258" i="4"/>
  <c r="F258" i="4"/>
  <c r="G259" i="4"/>
  <c r="F259" i="4"/>
  <c r="G260" i="4"/>
  <c r="F260" i="4"/>
  <c r="G261" i="4"/>
  <c r="F261" i="4"/>
  <c r="G262" i="4"/>
  <c r="F262" i="4"/>
  <c r="G263" i="4"/>
  <c r="F263" i="4"/>
  <c r="G264" i="4"/>
  <c r="F264" i="4"/>
  <c r="G265" i="4"/>
  <c r="F265" i="4"/>
  <c r="G266" i="4"/>
  <c r="F266" i="4"/>
  <c r="G267" i="4"/>
  <c r="F267" i="4"/>
  <c r="G268" i="4"/>
  <c r="F268" i="4"/>
  <c r="G269" i="4"/>
  <c r="F269" i="4"/>
  <c r="G270" i="4"/>
  <c r="F270" i="4"/>
  <c r="G271" i="4"/>
  <c r="F271" i="4"/>
  <c r="G272" i="4"/>
  <c r="F272" i="4"/>
  <c r="G273" i="4"/>
  <c r="F273" i="4"/>
  <c r="G274" i="4"/>
  <c r="F274" i="4"/>
  <c r="G275" i="4"/>
  <c r="F275" i="4"/>
  <c r="G276" i="4"/>
  <c r="F276" i="4"/>
  <c r="G277" i="4"/>
  <c r="F277" i="4"/>
  <c r="G278" i="4"/>
  <c r="F278" i="4"/>
  <c r="G279" i="4"/>
  <c r="F279" i="4"/>
  <c r="G280" i="4"/>
  <c r="F280" i="4"/>
  <c r="G281" i="4"/>
  <c r="F281" i="4"/>
  <c r="G282" i="4"/>
  <c r="F282" i="4"/>
  <c r="G283" i="4"/>
  <c r="F283" i="4"/>
  <c r="G284" i="4"/>
  <c r="F284" i="4"/>
  <c r="G285" i="4"/>
  <c r="F285" i="4"/>
  <c r="G286" i="4"/>
  <c r="F286" i="4"/>
  <c r="G287" i="4"/>
  <c r="F287" i="4"/>
  <c r="G288" i="4"/>
  <c r="F288" i="4"/>
  <c r="G289" i="4"/>
  <c r="F289" i="4"/>
  <c r="G290" i="4"/>
  <c r="F290" i="4"/>
  <c r="G291" i="4"/>
  <c r="F291" i="4"/>
  <c r="G292" i="4"/>
  <c r="F292" i="4"/>
  <c r="G293" i="4"/>
  <c r="F293" i="4"/>
  <c r="G294" i="4"/>
  <c r="F294" i="4"/>
  <c r="G295" i="4"/>
  <c r="F295" i="4"/>
  <c r="G296" i="4"/>
  <c r="F296" i="4"/>
  <c r="G297" i="4"/>
  <c r="F297" i="4"/>
  <c r="G298" i="4"/>
  <c r="F298" i="4"/>
  <c r="G299" i="4"/>
  <c r="F299" i="4"/>
  <c r="G300" i="4"/>
  <c r="F300" i="4"/>
  <c r="G301" i="4"/>
  <c r="F301" i="4"/>
  <c r="G302" i="4"/>
  <c r="F302" i="4"/>
  <c r="G303" i="4"/>
  <c r="F303" i="4"/>
  <c r="G304" i="4"/>
  <c r="F304" i="4"/>
  <c r="G305" i="4"/>
  <c r="F305" i="4"/>
  <c r="G306" i="4"/>
  <c r="F306" i="4"/>
  <c r="G307" i="4"/>
  <c r="F307" i="4"/>
  <c r="G308" i="4"/>
  <c r="F308" i="4"/>
  <c r="G309" i="4"/>
  <c r="F309" i="4"/>
  <c r="G310" i="4"/>
  <c r="F310" i="4"/>
  <c r="G311" i="4"/>
  <c r="F311" i="4"/>
  <c r="G312" i="4"/>
  <c r="F312" i="4"/>
  <c r="G313" i="4"/>
  <c r="F313" i="4"/>
  <c r="BA2" i="8"/>
  <c r="U2" i="8"/>
  <c r="Q20" i="4" s="1"/>
  <c r="G2" i="8"/>
  <c r="R2" i="8"/>
  <c r="Q2" i="8"/>
  <c r="I2" i="8"/>
  <c r="I20" i="5" s="1"/>
  <c r="H2" i="8"/>
  <c r="M2" i="8"/>
  <c r="P2" i="8"/>
  <c r="P20" i="4" s="1"/>
  <c r="O2" i="8"/>
  <c r="N2" i="8"/>
  <c r="K2" i="8"/>
  <c r="J2" i="8"/>
  <c r="AL2" i="8"/>
  <c r="AT2" i="8"/>
  <c r="J21" i="6" l="1"/>
  <c r="J22" i="7"/>
  <c r="H20" i="5"/>
  <c r="I22" i="7"/>
  <c r="G21" i="6"/>
  <c r="G22" i="7"/>
  <c r="H21" i="6"/>
  <c r="H22" i="7"/>
  <c r="L2" i="8"/>
  <c r="AN2" i="8" s="1" a="1"/>
  <c r="AN2" i="8" s="1"/>
  <c r="K22" i="7"/>
  <c r="M22" i="7"/>
  <c r="K21" i="6"/>
  <c r="L22" i="7"/>
  <c r="Z2" i="8"/>
  <c r="X28" i="4"/>
  <c r="W28" i="5"/>
  <c r="X32" i="4"/>
  <c r="W32" i="5"/>
  <c r="X34" i="4"/>
  <c r="W34" i="5"/>
  <c r="X33" i="4"/>
  <c r="W33" i="5"/>
  <c r="X27" i="4"/>
  <c r="W27" i="5"/>
  <c r="X30" i="4"/>
  <c r="W30" i="5"/>
  <c r="X29" i="4"/>
  <c r="W29" i="5"/>
  <c r="X38" i="4"/>
  <c r="W38" i="5"/>
  <c r="X26" i="4"/>
  <c r="W26" i="5"/>
  <c r="X31" i="4"/>
  <c r="W31" i="5"/>
  <c r="X37" i="4"/>
  <c r="W37" i="5"/>
  <c r="X25" i="4"/>
  <c r="W25" i="5"/>
  <c r="X36" i="4"/>
  <c r="W36" i="5"/>
  <c r="X35" i="4"/>
  <c r="W35" i="5"/>
  <c r="G20" i="5"/>
  <c r="K20" i="4"/>
  <c r="K20" i="5"/>
  <c r="O20" i="4"/>
  <c r="O20" i="5"/>
  <c r="N20" i="4"/>
  <c r="N20" i="5"/>
  <c r="J20" i="4"/>
  <c r="J20" i="5"/>
  <c r="M20" i="4"/>
  <c r="M20" i="5"/>
  <c r="BF2" i="8"/>
  <c r="I20" i="4"/>
  <c r="BE2" i="8"/>
  <c r="H20" i="4"/>
  <c r="AB20" i="4"/>
  <c r="F2" i="8"/>
  <c r="E2" i="8"/>
  <c r="C2" i="8"/>
  <c r="D2" i="8"/>
  <c r="B2" i="8"/>
  <c r="BG2" i="8"/>
  <c r="S22" i="7" s="1"/>
  <c r="G20" i="4"/>
  <c r="S2" i="8"/>
  <c r="AH2" i="8"/>
  <c r="AG2" i="8"/>
  <c r="AV2" i="8" a="1"/>
  <c r="BB2" i="8" a="1"/>
  <c r="AZ2" i="8" a="1"/>
  <c r="BJ2" i="8"/>
  <c r="BD2" i="8"/>
  <c r="AX2" i="8"/>
  <c r="AD2" i="8"/>
  <c r="AC2" i="8"/>
  <c r="AP2" i="8" a="1"/>
  <c r="BM2" i="8"/>
  <c r="BL2" i="8"/>
  <c r="AF2" i="8"/>
  <c r="Y2" i="8" l="1"/>
  <c r="P21" i="6"/>
  <c r="I21" i="6"/>
  <c r="AI2" i="8"/>
  <c r="S21" i="6" s="1"/>
  <c r="L20" i="5"/>
  <c r="Y20" i="5"/>
  <c r="AZ2" i="8"/>
  <c r="Q21" i="6" s="1"/>
  <c r="BB2" i="8"/>
  <c r="N22" i="7" s="1"/>
  <c r="X20" i="5"/>
  <c r="U20" i="5"/>
  <c r="T20" i="5"/>
  <c r="AV2" i="8"/>
  <c r="N21" i="6" s="1"/>
  <c r="AP2" i="8"/>
  <c r="L20" i="4"/>
  <c r="Y20" i="4"/>
  <c r="W20" i="4"/>
  <c r="V20" i="4"/>
  <c r="A2" i="8"/>
  <c r="BC2" i="8"/>
  <c r="O22" i="7" s="1"/>
  <c r="BK2" i="8"/>
  <c r="U22" i="7" s="1"/>
  <c r="I30" i="17"/>
  <c r="I29" i="17"/>
  <c r="I30" i="15"/>
  <c r="I29" i="15"/>
  <c r="I30" i="14"/>
  <c r="I29" i="14"/>
  <c r="W2" i="8"/>
  <c r="AJ2" i="8"/>
  <c r="AR2" i="8" a="1"/>
  <c r="AB2" i="8"/>
  <c r="AO2" i="8" a="1"/>
  <c r="AY2" i="8"/>
  <c r="X2" i="8" l="1"/>
  <c r="S20" i="5"/>
  <c r="U20" i="4"/>
  <c r="P20" i="5"/>
  <c r="S20" i="4"/>
  <c r="AR2" i="8"/>
  <c r="AS2" i="8" s="1"/>
  <c r="AO2" i="8"/>
  <c r="F21" i="6"/>
  <c r="F22" i="7"/>
  <c r="AU2" i="8"/>
  <c r="M21" i="6" s="1"/>
  <c r="L21" i="6"/>
  <c r="AQ2" i="8"/>
  <c r="F20" i="4"/>
  <c r="F20" i="5"/>
  <c r="F21" i="4"/>
  <c r="AA2" i="8" a="1"/>
  <c r="AW2" i="8"/>
  <c r="O21" i="6" l="1"/>
  <c r="AA2" i="8"/>
  <c r="AE2" i="8" s="1"/>
  <c r="F22" i="4"/>
  <c r="R20" i="5" l="1"/>
  <c r="T20" i="4"/>
  <c r="X20" i="4"/>
  <c r="W20" i="5"/>
  <c r="F23" i="4"/>
  <c r="F2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Esmeralda Rodríguez</author>
  </authors>
  <commentList>
    <comment ref="E10" authorId="0" shapeId="0" xr:uid="{76A8E425-780A-4966-B3AE-1C8B915BF73D}">
      <text>
        <r>
          <rPr>
            <b/>
            <sz val="9"/>
            <color indexed="81"/>
            <rFont val="Tahoma"/>
            <family val="2"/>
          </rPr>
          <t>Esmeralda Rodríguez: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Escoger el tipo de proyecto</t>
        </r>
      </text>
    </comment>
    <comment ref="O13" authorId="0" shapeId="0" xr:uid="{E23CD4BE-D33F-458E-A7FE-1D8A5B497CDE}">
      <text>
        <r>
          <rPr>
            <b/>
            <sz val="9"/>
            <color indexed="81"/>
            <rFont val="Tahoma"/>
            <family val="2"/>
          </rPr>
          <t>Esmeralda Rodríguez: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Aquí se debe de agregar el motor que usara cada linea, sino aplica ninguna opcion , se debe dejar vacio</t>
        </r>
      </text>
    </comment>
    <comment ref="R13" authorId="0" shapeId="0" xr:uid="{1D7064C2-EA7C-4D58-BC9A-D71523C6E0C9}">
      <text>
        <r>
          <rPr>
            <b/>
            <sz val="9"/>
            <color indexed="81"/>
            <rFont val="Tahoma"/>
            <family val="2"/>
          </rPr>
          <t xml:space="preserve">Esmeralda Rodríguez:
</t>
        </r>
        <r>
          <rPr>
            <sz val="9"/>
            <color indexed="81"/>
            <rFont val="Tahoma"/>
            <family val="2"/>
          </rPr>
          <t>Lo que se ponga aquí se vera reflejado en el resto de los formatos</t>
        </r>
      </text>
    </comment>
    <comment ref="T13" authorId="0" shapeId="0" xr:uid="{FEF99B65-4756-4128-A2B8-236971DBC8D7}">
      <text>
        <r>
          <rPr>
            <b/>
            <sz val="9"/>
            <color indexed="81"/>
            <rFont val="Tahoma"/>
            <family val="2"/>
          </rPr>
          <t>Esmeralda Rodríguez: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 xml:space="preserve">Aquí se marca como </t>
        </r>
        <r>
          <rPr>
            <b/>
            <sz val="11"/>
            <color indexed="81"/>
            <rFont val="Tahoma"/>
            <family val="2"/>
          </rPr>
          <t>SI</t>
        </r>
        <r>
          <rPr>
            <sz val="11"/>
            <color indexed="81"/>
            <rFont val="Tahoma"/>
            <family val="2"/>
          </rPr>
          <t xml:space="preserve">, en caso de requerir </t>
        </r>
        <r>
          <rPr>
            <b/>
            <sz val="11"/>
            <color indexed="81"/>
            <rFont val="Tahoma"/>
            <family val="2"/>
          </rPr>
          <t xml:space="preserve">VALANCE Y RETORNO. </t>
        </r>
        <r>
          <rPr>
            <sz val="11"/>
            <color indexed="81"/>
            <rFont val="Tahoma"/>
            <family val="2"/>
          </rPr>
          <t xml:space="preserve">Si solo lleva </t>
        </r>
        <r>
          <rPr>
            <b/>
            <sz val="11"/>
            <color indexed="81"/>
            <rFont val="Tahoma"/>
            <family val="2"/>
          </rPr>
          <t>un tratamiento Marcar No, o dejar en blanco</t>
        </r>
      </text>
    </comment>
  </commentList>
</comments>
</file>

<file path=xl/sharedStrings.xml><?xml version="1.0" encoding="utf-8"?>
<sst xmlns="http://schemas.openxmlformats.org/spreadsheetml/2006/main" count="1861" uniqueCount="545">
  <si>
    <t>Cliente :</t>
  </si>
  <si>
    <t>PO :</t>
  </si>
  <si>
    <t>SAP :</t>
  </si>
  <si>
    <t>Fecha Envio :</t>
  </si>
  <si>
    <t>Product Title</t>
  </si>
  <si>
    <t>Fabric SKU</t>
  </si>
  <si>
    <t>Fabric Name</t>
  </si>
  <si>
    <t>Width</t>
  </si>
  <si>
    <t>Length</t>
  </si>
  <si>
    <t>Lining</t>
  </si>
  <si>
    <t>Mount</t>
  </si>
  <si>
    <t>Control</t>
  </si>
  <si>
    <t>Position</t>
  </si>
  <si>
    <t>Remote Control</t>
  </si>
  <si>
    <t>Channel</t>
  </si>
  <si>
    <t>Window Name</t>
  </si>
  <si>
    <t>Notes</t>
  </si>
  <si>
    <t>Motor / Color Cadena</t>
  </si>
  <si>
    <t>#</t>
  </si>
  <si>
    <t>Tipo de Proyecto :</t>
  </si>
  <si>
    <t>Comercial</t>
  </si>
  <si>
    <t>Residencial</t>
  </si>
  <si>
    <t>Nombre de Proyecto :</t>
  </si>
  <si>
    <t>Agregar aquí los datos que llevaran los encabezados de cada hoja de trabajo</t>
  </si>
  <si>
    <t>RESUMEN DE LA ORDEN</t>
  </si>
  <si>
    <t>NOTAS PARA LA ORDEN</t>
  </si>
  <si>
    <t>Linea</t>
  </si>
  <si>
    <t>Producto</t>
  </si>
  <si>
    <t>Tela</t>
  </si>
  <si>
    <t># Parte de la Tela</t>
  </si>
  <si>
    <t>Sidemark</t>
  </si>
  <si>
    <t>Ancho final</t>
  </si>
  <si>
    <t>Largo Final</t>
  </si>
  <si>
    <t>Montaje</t>
  </si>
  <si>
    <t>Remote Control + Channel</t>
  </si>
  <si>
    <t>Corte Ancho Panel</t>
  </si>
  <si>
    <t>Corte Largo Panel</t>
  </si>
  <si>
    <t>Bastilla Lateral</t>
  </si>
  <si>
    <t>Falda</t>
  </si>
  <si>
    <t>Corte Ancho Lining</t>
  </si>
  <si>
    <t>Corte Largo Lining</t>
  </si>
  <si>
    <t>RETORNO / BALANCE</t>
  </si>
  <si>
    <t>Notas</t>
  </si>
  <si>
    <t># de Marcas</t>
  </si>
  <si>
    <t>Posicion</t>
  </si>
  <si>
    <t>PANEL</t>
  </si>
  <si>
    <t>LINING</t>
  </si>
  <si>
    <t xml:space="preserve">CLIENTE : </t>
  </si>
  <si>
    <t>P.O. :</t>
  </si>
  <si>
    <t>FECHA DE ENVIO :</t>
  </si>
  <si>
    <t>Marcas de Pleats</t>
  </si>
  <si>
    <t>INFORMACION PARA AREA DE CORTE DE TELA</t>
  </si>
  <si>
    <t>Medida Retorno</t>
  </si>
  <si>
    <t>Medida Valance</t>
  </si>
  <si>
    <t>Medida Corte Retorno</t>
  </si>
  <si>
    <t>Anillos Horizontales</t>
  </si>
  <si>
    <t>Proyeccion Pleat</t>
  </si>
  <si>
    <t>Cantidad</t>
  </si>
  <si>
    <t>Corte</t>
  </si>
  <si>
    <t>Tipo</t>
  </si>
  <si>
    <t>Ancho</t>
  </si>
  <si>
    <t>Largo</t>
  </si>
  <si>
    <t>Corte de cadena</t>
  </si>
  <si>
    <t>Tornilleria</t>
  </si>
  <si>
    <t>INFORMACION PARA AREA DE CORTE DE HARDWARE</t>
  </si>
  <si>
    <t>Barra de Fibra de Vidrio</t>
  </si>
  <si>
    <t>Contrapeso (Semiflecha)</t>
  </si>
  <si>
    <t>Barra Amarilla</t>
  </si>
  <si>
    <t>Tubo</t>
  </si>
  <si>
    <t>Mecanismo</t>
  </si>
  <si>
    <t>Header</t>
  </si>
  <si>
    <t>Quien Realizo la actividad</t>
  </si>
  <si>
    <t>Barrenos</t>
  </si>
  <si>
    <t>Tela y No. Parte</t>
  </si>
  <si>
    <t>Tapizado</t>
  </si>
  <si>
    <t>Lleva barrenos</t>
  </si>
  <si>
    <t>Bracket</t>
  </si>
  <si>
    <t>Agregar Valance y Retornos</t>
  </si>
  <si>
    <t>Tipo de Control</t>
  </si>
  <si>
    <t>Fibra de Vidrio</t>
  </si>
  <si>
    <t>Semiflecha</t>
  </si>
  <si>
    <t>Cordless</t>
  </si>
  <si>
    <t>CCO</t>
  </si>
  <si>
    <t>Motorizado</t>
  </si>
  <si>
    <t>Ancho Header</t>
  </si>
  <si>
    <t>Tipo de Bracket</t>
  </si>
  <si>
    <t>L BRACKET 1 X 1</t>
  </si>
  <si>
    <t>L BRACKET 2 X 2</t>
  </si>
  <si>
    <t>TORNILLO DE 2"</t>
  </si>
  <si>
    <t>Tipo de lining</t>
  </si>
  <si>
    <t>Unlined</t>
  </si>
  <si>
    <t>Privacy</t>
  </si>
  <si>
    <t>Blackout</t>
  </si>
  <si>
    <t>Set de Tornilleria  Outside</t>
  </si>
  <si>
    <t>Set de Tornilleria  Inside</t>
  </si>
  <si>
    <t>Tipo de montaje</t>
  </si>
  <si>
    <t>Deduccion</t>
  </si>
  <si>
    <t>Inside</t>
  </si>
  <si>
    <t>Outside</t>
  </si>
  <si>
    <t>TORNILLO DE 3/4"</t>
  </si>
  <si>
    <t>TORNILLOS DE 1 1/4"</t>
  </si>
  <si>
    <t>Lista de parametros - CLASSIC ROMAN SHADE</t>
  </si>
  <si>
    <t>Lista de parametros - FLAT ROMAN SHADE</t>
  </si>
  <si>
    <t>Lista de parametros - FRONT PLEAT ROMAN SHADE</t>
  </si>
  <si>
    <t>Lista de parametros - RELAX ROMAN SHADE</t>
  </si>
  <si>
    <t>Lista de parametros - HOBBLED ROMAN SHADE</t>
  </si>
  <si>
    <t>Lista de parametros - TULIP ROMAN SHADE</t>
  </si>
  <si>
    <t>Listado de productos</t>
  </si>
  <si>
    <t>Cascade Roman Shade</t>
  </si>
  <si>
    <t>Classic Roman Shade</t>
  </si>
  <si>
    <t>Flat Roman Shade</t>
  </si>
  <si>
    <t>Front Slat Roman Shade</t>
  </si>
  <si>
    <t>Front Pleat Roman Shade</t>
  </si>
  <si>
    <t>Relaxed Roman Shade</t>
  </si>
  <si>
    <t>Pleated Roman Shade</t>
  </si>
  <si>
    <t>Hobbled Roman shade</t>
  </si>
  <si>
    <t>Tulip Roman Shade</t>
  </si>
  <si>
    <t>Nombre residencial</t>
  </si>
  <si>
    <t>Nombre para produccion</t>
  </si>
  <si>
    <t>Nombre Comercial</t>
  </si>
  <si>
    <t>Medida de Bastilla Lateral</t>
  </si>
  <si>
    <t>Medida de Falda</t>
  </si>
  <si>
    <t>Medida de Bastilla Lateral Lining</t>
  </si>
  <si>
    <t>Consumo de Bastilla Lateral</t>
  </si>
  <si>
    <t>Consumo de Falda</t>
  </si>
  <si>
    <t>Consumo de Bastilla Lateral Lining</t>
  </si>
  <si>
    <t>Para los calculos de corte de Ancho y Largo</t>
  </si>
  <si>
    <t>Para mostrar en el ticket</t>
  </si>
  <si>
    <t>1 1/2" Doble</t>
  </si>
  <si>
    <t xml:space="preserve">1 1/2" Sencilla </t>
  </si>
  <si>
    <t>4" Doble</t>
  </si>
  <si>
    <t xml:space="preserve">4" Sencilla </t>
  </si>
  <si>
    <t>NA</t>
  </si>
  <si>
    <t>1 1/4" Sencilla</t>
  </si>
  <si>
    <t>Deduccion para el largo</t>
  </si>
  <si>
    <t>Tornilleria Bracket</t>
  </si>
  <si>
    <t>Cantidades de cada componente</t>
  </si>
  <si>
    <t>Deducciones de cada componente</t>
  </si>
  <si>
    <t>2" Doble</t>
  </si>
  <si>
    <t>2" Sencila</t>
  </si>
  <si>
    <t>1 3/4" Sencilla</t>
  </si>
  <si>
    <t>1/2" Doble</t>
  </si>
  <si>
    <t>Posicion del mecanismo</t>
  </si>
  <si>
    <t>Medida del pleat</t>
  </si>
  <si>
    <t>Bastilla Lateral Lining</t>
  </si>
  <si>
    <t>Corte Fibra de Vidrio</t>
  </si>
  <si>
    <t>Cantidad Fibra de vidrio</t>
  </si>
  <si>
    <t>Corte semiflecha</t>
  </si>
  <si>
    <t>cantidad semiflecha</t>
  </si>
  <si>
    <t>corte barra amarilla</t>
  </si>
  <si>
    <t>cantidad barra amarilla</t>
  </si>
  <si>
    <t>corte tubo</t>
  </si>
  <si>
    <t>tipo de tubo</t>
  </si>
  <si>
    <t>ancho header</t>
  </si>
  <si>
    <t>Largo de header</t>
  </si>
  <si>
    <t>grosor del header</t>
  </si>
  <si>
    <t>Tela header</t>
  </si>
  <si>
    <t>#parte tela header</t>
  </si>
  <si>
    <t>barrenos</t>
  </si>
  <si>
    <t>distancia entre barrenos</t>
  </si>
  <si>
    <t>cantidad</t>
  </si>
  <si>
    <t>corte cadena</t>
  </si>
  <si>
    <t>largo final de cadena</t>
  </si>
  <si>
    <t>tipo de bracket</t>
  </si>
  <si>
    <t>tornillo para bracket</t>
  </si>
  <si>
    <t>tornilleria extra</t>
  </si>
  <si>
    <t>cantidad de brackets</t>
  </si>
  <si>
    <t>Control Remoto</t>
  </si>
  <si>
    <t>Motor/ Color de la cadena</t>
  </si>
  <si>
    <t>Espesor del Header</t>
  </si>
  <si>
    <t>Largo de cadena</t>
  </si>
  <si>
    <t>Tipo de tubo</t>
  </si>
  <si>
    <t>Retornos y valances</t>
  </si>
  <si>
    <t>Retornos</t>
  </si>
  <si>
    <t>Deduccion Valance [Ancho]</t>
  </si>
  <si>
    <t>Deduccion Largo Valance</t>
  </si>
  <si>
    <t>Retorno de 5.5</t>
  </si>
  <si>
    <t>Medida Corte Largo Valance</t>
  </si>
  <si>
    <t>Medida Corte Ancho Valance</t>
  </si>
  <si>
    <t>Inicio de marca anillos horizontales</t>
  </si>
  <si>
    <t>Distancia de la primera y ultima marca con respecto a los laterales</t>
  </si>
  <si>
    <t>Flat Fold Roman Shade</t>
  </si>
  <si>
    <t>Soft Fold Roman Shade</t>
  </si>
  <si>
    <t>Marcado de las telas</t>
  </si>
  <si>
    <t>Proyecto</t>
  </si>
  <si>
    <t>SAP</t>
  </si>
  <si>
    <t>PO</t>
  </si>
  <si>
    <t>Fecha de Envio</t>
  </si>
  <si>
    <t>4mm</t>
  </si>
  <si>
    <t>6mm</t>
  </si>
  <si>
    <t>Consumo Pleat Residencial</t>
  </si>
  <si>
    <t>Consumo Pleat Comercial</t>
  </si>
  <si>
    <t>Marcas adicionales Panel</t>
  </si>
  <si>
    <t>Marcas adicionales Lining</t>
  </si>
  <si>
    <t>Distancia entre marcas para el Panel</t>
  </si>
  <si>
    <t>Distancia entre marcas para el Lining</t>
  </si>
  <si>
    <t>Medida de la Falda</t>
  </si>
  <si>
    <t>Consumo de tela Pleats Panel</t>
  </si>
  <si>
    <t>Tipo de proyecto</t>
  </si>
  <si>
    <t>Consumo Total de pleats Lining</t>
  </si>
  <si>
    <t>Consumo de tela c/u pleats Panel</t>
  </si>
  <si>
    <t>Consumo de tela c/u pleats Lining</t>
  </si>
  <si>
    <t>Tratamiento superior</t>
  </si>
  <si>
    <t>Cliente</t>
  </si>
  <si>
    <t>Ancho Final</t>
  </si>
  <si>
    <t>Fecha Envio</t>
  </si>
  <si>
    <t>NOTAS</t>
  </si>
  <si>
    <t>INFORMACION PARA EL PANEL</t>
  </si>
  <si>
    <t>No. Parte</t>
  </si>
  <si>
    <t>Corte Ancho</t>
  </si>
  <si>
    <t>Corte Largo</t>
  </si>
  <si>
    <t>VALANCE</t>
  </si>
  <si>
    <t>Corte de Ancho x Largo</t>
  </si>
  <si>
    <t>COSTURA Y MARCADO</t>
  </si>
  <si>
    <t>Bastilla Lateral Panel :</t>
  </si>
  <si>
    <t>Bastilla Lateral Lining :</t>
  </si>
  <si>
    <t>Falda Panel :</t>
  </si>
  <si>
    <t>Costura del pleat</t>
  </si>
  <si>
    <t>Anillos Horizontales :</t>
  </si>
  <si>
    <t>HARDWARE</t>
  </si>
  <si>
    <t>Ancho x Largo Header :</t>
  </si>
  <si>
    <t xml:space="preserve">Tela Header : </t>
  </si>
  <si>
    <t xml:space="preserve">Barrenos : </t>
  </si>
  <si>
    <t>Barra Fibra Vidrio :</t>
  </si>
  <si>
    <t>Contrapeso (Semiflecha) :</t>
  </si>
  <si>
    <t>Barra   Amarilla :</t>
  </si>
  <si>
    <t>Corte y tipo de tubo :</t>
  </si>
  <si>
    <t>SISTEMA DE CONTROL</t>
  </si>
  <si>
    <t>Lado Control :</t>
  </si>
  <si>
    <t>Tipo Control :</t>
  </si>
  <si>
    <t>Corte de cadena :</t>
  </si>
  <si>
    <t xml:space="preserve">Color Cadena o Motor: </t>
  </si>
  <si>
    <t>Tornilleria :</t>
  </si>
  <si>
    <t>Corte Tela</t>
  </si>
  <si>
    <t>Union</t>
  </si>
  <si>
    <t>Tabling</t>
  </si>
  <si>
    <t>Marcado</t>
  </si>
  <si>
    <t>Alfilereado</t>
  </si>
  <si>
    <t>Remachado /  Costura Pleats</t>
  </si>
  <si>
    <t>Parches</t>
  </si>
  <si>
    <t>Colocacion de Barras</t>
  </si>
  <si>
    <t>Cordones y Escalera</t>
  </si>
  <si>
    <t>Altura Final</t>
  </si>
  <si>
    <t>Valance / Retornos</t>
  </si>
  <si>
    <t>Empaque</t>
  </si>
  <si>
    <t>PRODUCTO :</t>
  </si>
  <si>
    <t>Cantidad de marcas:</t>
  </si>
  <si>
    <t xml:space="preserve">Largo Final de Cadena : </t>
  </si>
  <si>
    <t xml:space="preserve">Brackets : </t>
  </si>
  <si>
    <t xml:space="preserve">Control Remoto : </t>
  </si>
  <si>
    <t>INFORMACION PARA EL LINING</t>
  </si>
  <si>
    <t xml:space="preserve"> </t>
  </si>
  <si>
    <t>Item No.</t>
  </si>
  <si>
    <t>Item Description</t>
  </si>
  <si>
    <t>In Stock</t>
  </si>
  <si>
    <t>Inventory UoM</t>
  </si>
  <si>
    <t>Roll Width</t>
  </si>
  <si>
    <t>APFB-00001</t>
  </si>
  <si>
    <t>CARROLL 7096 SMOKE 54" 100% POLYESTER</t>
  </si>
  <si>
    <t>YD</t>
  </si>
  <si>
    <t>APFB-00002</t>
  </si>
  <si>
    <t>3659.106.0 FABRIC - 55" 100% POLYESTER</t>
  </si>
  <si>
    <t>APFB-00003</t>
  </si>
  <si>
    <t>SPARK PANEL COLOR CARAMEL 54" 100% POLYESTER</t>
  </si>
  <si>
    <t>APFB-000031</t>
  </si>
  <si>
    <t>APFB-00004</t>
  </si>
  <si>
    <t>CARMICHAEL SPARKLE 59" 100% POLYESTER</t>
  </si>
  <si>
    <t>APFB-00005</t>
  </si>
  <si>
    <t>SERENA I WIDTH LINES STYLE 9049 - 58" 100% POLYESTER</t>
  </si>
  <si>
    <t>APFB-00006</t>
  </si>
  <si>
    <t>KASMIR KNOCKOUT HARVEST - 54" 100% POLYESTER</t>
  </si>
  <si>
    <t>APFB-00007</t>
  </si>
  <si>
    <t>LINEN PINSTRIPE/INK AND NATURAL - 128" 100% POLYESTER</t>
  </si>
  <si>
    <t>APFB-00008</t>
  </si>
  <si>
    <t>UTHA BLACKOUT NEVADA OFF WHITE - 55" 100% POLYESTER</t>
  </si>
  <si>
    <t>APFB-00009</t>
  </si>
  <si>
    <t>TEETER 02 - 58" 100% POLYESTER</t>
  </si>
  <si>
    <t>APFB-00010</t>
  </si>
  <si>
    <t>MONOMER MEDALLION- 56" 100% POLYESTER</t>
  </si>
  <si>
    <t>APFB-00011</t>
  </si>
  <si>
    <t>ADHIL BRANCH - 56" 100% POLYESTER</t>
  </si>
  <si>
    <t>APFB-00012</t>
  </si>
  <si>
    <t>KRAVET 35420.1.0 - 118" 100% POLYESTER</t>
  </si>
  <si>
    <t>APFB-00013</t>
  </si>
  <si>
    <t>LAVERA JAB ANSTOEATZ - 114" 75% LINO 25% POLYESTER</t>
  </si>
  <si>
    <t>APFB-00014</t>
  </si>
  <si>
    <t>MARCO PERFORMANCE LINEN COLOR - 56" 75% LINO 25% POLYESTER</t>
  </si>
  <si>
    <t>APFB-00015</t>
  </si>
  <si>
    <t>RO BRANCHES COLOR 01 - 60" 100% POLYESTER</t>
  </si>
  <si>
    <t>APFB-00016</t>
  </si>
  <si>
    <t>34095.16.0 KRAVET - 118" 100% POLYESTER</t>
  </si>
  <si>
    <t>APFB-00017</t>
  </si>
  <si>
    <t>3866.1616.0 KRAVET - 57" 100% POLYESTER</t>
  </si>
  <si>
    <t>APFB-00018</t>
  </si>
  <si>
    <t>4253.16.0 KRAVET - 118" 100% POLYESTER</t>
  </si>
  <si>
    <t>APFB-00019</t>
  </si>
  <si>
    <t>MORRISETTE FQ - 56" 100% POLYESTER</t>
  </si>
  <si>
    <t>APFB-00020</t>
  </si>
  <si>
    <t>334574 LODOOTA MOCHA 56" - 100% POLIESTER</t>
  </si>
  <si>
    <t>APFB-00021</t>
  </si>
  <si>
    <t>GOLGI LATTICE 59" 100% POLYESTER</t>
  </si>
  <si>
    <t>APFB-00022</t>
  </si>
  <si>
    <t>LAURA LAVENDER AND GREEN 54" - 100% POLIESTER</t>
  </si>
  <si>
    <t>APFB-00023</t>
  </si>
  <si>
    <t>BLISSFUL SPACE LAKSPUR 58" 100% POLYESTER</t>
  </si>
  <si>
    <t>APFB-00024</t>
  </si>
  <si>
    <t>BACK FLIP ANTIQUE 56" - 100% POLIESTER</t>
  </si>
  <si>
    <t>APFB-00025</t>
  </si>
  <si>
    <t>4764.116.0 KRAVET 118" 100% POLYESTER</t>
  </si>
  <si>
    <t>APFB-00026</t>
  </si>
  <si>
    <t>RSV RUSSELL LOTUS 116" - 100% POLYESTER</t>
  </si>
  <si>
    <t>APFB-00027</t>
  </si>
  <si>
    <t>ALVAR CHARCOAL F0753/02 56" - 100% POLYESTER</t>
  </si>
  <si>
    <t>APFB-00028</t>
  </si>
  <si>
    <t>CARMICHAEL 7481 ECRU 118" - 100% POLYESTER</t>
  </si>
  <si>
    <t>APFB-00029</t>
  </si>
  <si>
    <t>OPEN WIRE 56" - 100% LINEN</t>
  </si>
  <si>
    <t>APFB-00030</t>
  </si>
  <si>
    <t>DARK GREEN CHIFFON 45" - 100% POLYESTER</t>
  </si>
  <si>
    <t>APFB-00031</t>
  </si>
  <si>
    <t>WHISPER 10J9021 56" - 60% COTTON 40% POLYESTER</t>
  </si>
  <si>
    <t>APFB-00032</t>
  </si>
  <si>
    <t>SOFT AQUA 59" - 100% POLYESTER</t>
  </si>
  <si>
    <t>APFB-00033</t>
  </si>
  <si>
    <t>4609.121.0 KRAVET 59" - 76% LINEN 22% COTTON 1% POLYAMIDE 1 % POLYESTER</t>
  </si>
  <si>
    <t>APFB-00034</t>
  </si>
  <si>
    <t>DISTRICT TOBACCO GWF-3752.376.0 56" - 100% LINEN</t>
  </si>
  <si>
    <t>APFB-00035</t>
  </si>
  <si>
    <t>ROLENSTAY PARCHMENT 57" - 100% COTTON</t>
  </si>
  <si>
    <t>APFB-00036</t>
  </si>
  <si>
    <t>KANOKO GOLD 58" - 85% VISCOSE 5% LINE</t>
  </si>
  <si>
    <t>APFB-00037</t>
  </si>
  <si>
    <t>HOUSE OF CARDS TABACCO 6021105.6.0 55" - 59% VISCOSE 25% POLYESTER 16% COTTON</t>
  </si>
  <si>
    <t>APFB-00038</t>
  </si>
  <si>
    <t>EREBUS F IVORY 57" - 39% POLYESTER 38% COTTON 16% RAYON 7% LINE</t>
  </si>
  <si>
    <t>APFB-00039</t>
  </si>
  <si>
    <t>PONTIA EMERALD STONE 57" - 60% VISCOSE 40% POLYESTER</t>
  </si>
  <si>
    <t>APFB-00041</t>
  </si>
  <si>
    <t>BRUSH EBONY L9366-02 56" - 82% COTTON 18 POLYESTER</t>
  </si>
  <si>
    <t>APFB-00042</t>
  </si>
  <si>
    <t>COLORWASH 135.0 SPA 56" - 90% COTTON 10% LINE</t>
  </si>
  <si>
    <t>APFB-00043</t>
  </si>
  <si>
    <t>CASCADE CREAM 55" - 100% POLYESTER</t>
  </si>
  <si>
    <t>APFB-00044</t>
  </si>
  <si>
    <t>CASCADE LINEN 55" - 100% POLYESTER</t>
  </si>
  <si>
    <t>APFB-00045</t>
  </si>
  <si>
    <t>CASCADE SALT 55" - 100% POLYESTER</t>
  </si>
  <si>
    <t>APFB-00046</t>
  </si>
  <si>
    <t>CASCADE STONE 55" - 100% POLYESTER</t>
  </si>
  <si>
    <t>APFB-00047</t>
  </si>
  <si>
    <t>CASCADE BALTIC 55" - 100% POLYESTER</t>
  </si>
  <si>
    <t>APFB-00048</t>
  </si>
  <si>
    <t>SHASTA POWDER 55" - COTTON 36%, POLYESTER 30%, VISCOSE 17%,LINEN 17%</t>
  </si>
  <si>
    <t>APFB-00049</t>
  </si>
  <si>
    <t>SHASTA OYSTER 55" - COTTON 36%, POLYESTER 30%, VISCOSE 17%,LINEN 17%</t>
  </si>
  <si>
    <t>APFB-00050</t>
  </si>
  <si>
    <t>SHASTA DOVE 55" - COTTON 36%, POLYESTER 30%, VISCOSE 17%,LINEN 17%</t>
  </si>
  <si>
    <t>APFB-00051</t>
  </si>
  <si>
    <t>SHASTA LINEN 55" - COTTON 36%, POLYESTER 30%, VISCOSE 17%,LINEN 17%</t>
  </si>
  <si>
    <t>APFB-00052</t>
  </si>
  <si>
    <t>SHASTA BLUSH 55" - COTTON 36%, POLYESTER 30%, VISCOSE 17%,LINEN 17%</t>
  </si>
  <si>
    <t>APFB-00053</t>
  </si>
  <si>
    <t>SHASTA CAMBRAY 55" - COTTON 36%, POLYESTER 30%, VISCOSE 17%,LINEN 17%</t>
  </si>
  <si>
    <t>APFB-C40904</t>
  </si>
  <si>
    <t>CHIARA OYSTER 126" 100% POLIESTER</t>
  </si>
  <si>
    <t>APFB-COM-0001</t>
  </si>
  <si>
    <t>PIMA WHITE L9379-01 116" - 73% LINEN 25% POLYACRILIC 2% POLYESTER</t>
  </si>
  <si>
    <t>APFB-COM-0002</t>
  </si>
  <si>
    <t>NYMPHALE NACRE 118" - 70% POLYESTER 17% VISCOSE 9% LINE 4% COTTON</t>
  </si>
  <si>
    <t>APFB-COM-0003</t>
  </si>
  <si>
    <t>35930.18.0 KRAVET SMART 58" - 100% POLYESTER</t>
  </si>
  <si>
    <t>APFB-COM-0004</t>
  </si>
  <si>
    <t>ATAXIA BEIGE 118" - 100% POLYESTER</t>
  </si>
  <si>
    <t>APFB-COM-0005</t>
  </si>
  <si>
    <t>PROJET-CI BLANC 56" - 55% LINEN 45% RYN</t>
  </si>
  <si>
    <t>APFB-COM-0006</t>
  </si>
  <si>
    <t>PROJET-CI CHAMBRAY 56" - 55% LINEN 45% RYN</t>
  </si>
  <si>
    <t>APFB-COM-0007</t>
  </si>
  <si>
    <t>PLEAT 6781 ASH 58" - 100% POLYESTER</t>
  </si>
  <si>
    <t>APFB-COM-0008</t>
  </si>
  <si>
    <t>CONCH MOON BEAM 118" - 49% VISCOSE 40% POLYESTER 6% ACRYLIC 5% LINEN</t>
  </si>
  <si>
    <t>APFB-COM-0009</t>
  </si>
  <si>
    <t>WHITE SILK BLEND 55" - 100% POLYESTER</t>
  </si>
  <si>
    <t>APFB-COM-0010</t>
  </si>
  <si>
    <t>FAVILA AZUL LCT-1004-004 55" - FABRIC. 29%PLY 23%COT 16%PC 13%VI 12%PA 7%WO</t>
  </si>
  <si>
    <t>APFB-COM-0011</t>
  </si>
  <si>
    <t>DESIGN HUTCH NAVY 56" - FABRIC. 100% COTTON</t>
  </si>
  <si>
    <t>APFB-COM-0012</t>
  </si>
  <si>
    <t>JUST CHECKING CHARCOAL 53" - FABRIC. 100% SOLUTION DYED ACRYLIC</t>
  </si>
  <si>
    <t>APFB-COM-0013</t>
  </si>
  <si>
    <t>BRUSH EBONY L9366-03 56" - FABRIC. 100% COTTON</t>
  </si>
  <si>
    <t>APFB-COM-0014</t>
  </si>
  <si>
    <t>ROLENSTAY PARCHMENT 54" - FABRIC. 100% COTTON</t>
  </si>
  <si>
    <t>APFB-COM-0015</t>
  </si>
  <si>
    <t>CARTON FLINT 58" - 100% POLYESTER</t>
  </si>
  <si>
    <t>APFB-COM-0016</t>
  </si>
  <si>
    <t>OGO DOT F COLOR LINEN 54" - 100% LINEN</t>
  </si>
  <si>
    <t>APFB-COM-0017</t>
  </si>
  <si>
    <t>DOUPPIONO SILK F BLACK 55" - 100% SILK</t>
  </si>
  <si>
    <t>APFB-COM-0018</t>
  </si>
  <si>
    <t>ALDEBARAN AIR BLUE 118" - 100% POLYESTER</t>
  </si>
  <si>
    <t>APFB-COM-0019</t>
  </si>
  <si>
    <t>PISTILLO H238 60" - 100% POLYESTER</t>
  </si>
  <si>
    <t>APFB-COM-0020</t>
  </si>
  <si>
    <t>PINDLER DEJA FLINT 5930 120" - 100% POLYESTER</t>
  </si>
  <si>
    <t>APFB-COM-0021</t>
  </si>
  <si>
    <t>CARTON FLINT 120" - 100% POLYESTER</t>
  </si>
  <si>
    <t>APFB-COM-0022</t>
  </si>
  <si>
    <t>IRIDESCENSE 1 PEARL IRID-1 58" - 100% POLYESTER</t>
  </si>
  <si>
    <t>APFB-COM-0023</t>
  </si>
  <si>
    <t>SHORELINE PEARL 118" - 100% POLYESTER</t>
  </si>
  <si>
    <t>APFB-COM-0024</t>
  </si>
  <si>
    <t>MARDEN 11656-01 COLOR DOVE 57" - 100% POLYESTER</t>
  </si>
  <si>
    <t>APFB-COM-0025</t>
  </si>
  <si>
    <t>LILLIEBERRIE APPLE 56" - 100% LINEN</t>
  </si>
  <si>
    <t>APFB-COM-0026</t>
  </si>
  <si>
    <t>VN V3280/04 CORTONA FR 120" - 100% POLYESTER</t>
  </si>
  <si>
    <t>APFB-COM-0027</t>
  </si>
  <si>
    <t>4740.4.0 KRAVET 120" - 100% POLYESTER</t>
  </si>
  <si>
    <t>APFB-COM-0028</t>
  </si>
  <si>
    <t>VN V3280/03 CORTONA FR 120" - 100% POLYESTER</t>
  </si>
  <si>
    <t>APFB-ESSENTIAL-0001</t>
  </si>
  <si>
    <t>DRAPERY ESSENTIAL NATURAL - 55" 100% LINO</t>
  </si>
  <si>
    <t>APFB-ESSENTIAL-0002</t>
  </si>
  <si>
    <t>DRAPERY ESSENTIAL WHITE - 55" 100% LINO</t>
  </si>
  <si>
    <t>APFB-FOG-LIB-BL-027-M</t>
  </si>
  <si>
    <t>LINEN L741 Sanfor Airo 4401 GREY - 59" 100% LINEN</t>
  </si>
  <si>
    <t>APFB-GRAPH-LIB-BL-028-M</t>
  </si>
  <si>
    <t>LINEN L741 Sanfor Airo 4402 ANTHRACITE - 59" 100% LINEN</t>
  </si>
  <si>
    <t>APFB-IMAGINE-0001</t>
  </si>
  <si>
    <t>IMAGINE PLATINIUM URBAN GRAY MAG - 118" 100% POLIESTER</t>
  </si>
  <si>
    <t>APFB-IMAGINE-0002</t>
  </si>
  <si>
    <t>IMAGINE OYSTER MAG / ESSENTIAL OFF WHITE - 110" 50% PES 50% COTTON</t>
  </si>
  <si>
    <t>APFB-IMAGINE-0003</t>
  </si>
  <si>
    <t>IMAGINE OPTIC WHITE MAG / ESSENTIAL WHITE - 110" 50% PES 50% COTTON</t>
  </si>
  <si>
    <t>APFB-IMAGINE-0004</t>
  </si>
  <si>
    <t>IMAGINE NATURAL MAG - 110" 100% POLYESTER</t>
  </si>
  <si>
    <t>APFB-IMAGINE-0005</t>
  </si>
  <si>
    <t>INTERLINING WHITE MAG - 55" - 50% PES 50% COTTON</t>
  </si>
  <si>
    <t>APFB-IMAGINE-0006</t>
  </si>
  <si>
    <t>IMAGINE DREAM BONE 110" - 100% POLYESTER</t>
  </si>
  <si>
    <t>APFB-IMAGINE-0007</t>
  </si>
  <si>
    <t>IMAGINE DREAM TAUPE 110" - 100% POLYESTER</t>
  </si>
  <si>
    <t>APFB-IMAGINE-0008</t>
  </si>
  <si>
    <t>IMAGINE RAIN NATURAL 118" - 100% POLYESTER</t>
  </si>
  <si>
    <t>APFB-MIST-LIB-BL-026-M</t>
  </si>
  <si>
    <t>L741 SANFOR AIRO 4400 SILVER</t>
  </si>
  <si>
    <t>APFB-MUMBAI-01</t>
  </si>
  <si>
    <t>MAG-MUMBAI 01 LINENBLEND CREAM / ESSENTIALS - 118" 90% PES 10% LINEN</t>
  </si>
  <si>
    <t>APFB-MUMBAI-02</t>
  </si>
  <si>
    <t>MUMBAI 02 / ESSENTIAL OFF WHITE - 110" 50% PES 50% COTTON</t>
  </si>
  <si>
    <t>APFB-MUMBAI-03</t>
  </si>
  <si>
    <t>MAG-MUMBAI 01 LINENBLEND GRAY / ESSENTIALS - 118" 90% PES 10% LINEN</t>
  </si>
  <si>
    <t>APFB-MUMBAI-04</t>
  </si>
  <si>
    <t>MAG-MUMBAI 01 LINENBLEND LINEN / ESSENTIALS - 118" 90% PES 10% LINEN</t>
  </si>
  <si>
    <t>APFB-MUMBAI-05</t>
  </si>
  <si>
    <t>MAG-MUMBAI 01 LINENBLEND NATURAL / ESSENTIALS - 118" 90% PES 10% LINEN</t>
  </si>
  <si>
    <t>APFB-MUMBAI-06</t>
  </si>
  <si>
    <t>MAG-MUMBAI 01 LINENBLEND WHITE / ESSENTIALS - 118" 90% PES 10% LINEN</t>
  </si>
  <si>
    <t>APFB-NAT-LIB-BL-021-M</t>
  </si>
  <si>
    <t>LINEN L741 Sanfor Airo 0023 NATURAL - 59" 100% LINEN</t>
  </si>
  <si>
    <t>APFB-OAT-LIB-BL-020-M</t>
  </si>
  <si>
    <t>LINEN L741 Sanfor Airo 0021 OYSTER 61" - 100% LINEN</t>
  </si>
  <si>
    <t>APFB-OAT-LIB-BL-023-M</t>
  </si>
  <si>
    <t>LINEN L741 Sanfor Airo 0003 OATMEAL - 59" 100% LINEN</t>
  </si>
  <si>
    <t>APFB-OAT-LIB-BS-111-M</t>
  </si>
  <si>
    <t>SHEER P392 CLASSIC - OATMEAL (0003) - 55" 100% LINEN</t>
  </si>
  <si>
    <t>APFB-OYS-LIB-BS-110-M</t>
  </si>
  <si>
    <t>SHEER P392 CLASSIC - OYSTER - 55" 100% LINEN</t>
  </si>
  <si>
    <t>APFB-OYSTER-LIB-BL-020-M</t>
  </si>
  <si>
    <t>LINEN -LAX OYSTER 148 - 59" 100% LINEN</t>
  </si>
  <si>
    <t>APFB-RB9013/03</t>
  </si>
  <si>
    <t>MISTRA SILVER - 122" - 100% POLYESTER</t>
  </si>
  <si>
    <t>APFB-RF-BALI-0100</t>
  </si>
  <si>
    <t>PAP PES 200CM BRIGHT WHITE - 79" 61% PAP/39% PES</t>
  </si>
  <si>
    <t>APFB-RF-BALI-0200</t>
  </si>
  <si>
    <t>PAP PES 200CM IVORY - 79" 61% PAP/39% PES</t>
  </si>
  <si>
    <t>APFB-RF-BALI-0300</t>
  </si>
  <si>
    <t>PAP PES 200CM BISCOTTI - 79" 61% PAP/39% PES</t>
  </si>
  <si>
    <t>APFB-RF-BEIJING-01-240</t>
  </si>
  <si>
    <t>PAP PES 240CM GREY - 94.5" 82% PAP/18% PES</t>
  </si>
  <si>
    <t>APFB-RF-BOMBAY-0100</t>
  </si>
  <si>
    <t>RF BOMBAY 0100 WHITE 513 - 94.5" 67% PAP/33% PES</t>
  </si>
  <si>
    <t>APFB-RF-BOMBAY-0300</t>
  </si>
  <si>
    <t>RF BOMBAY 0300 NATURAL 5 - 94.5" 67% PAP/33% PES</t>
  </si>
  <si>
    <t>APFB-RF-BOMBAY-0400</t>
  </si>
  <si>
    <t>RF BOMBAY 0400 SAND 5139 - 94.5" 67% PAP/33% PES</t>
  </si>
  <si>
    <t>APFB-RF-JINJU-0100</t>
  </si>
  <si>
    <t>PAP JUT 200CM GREY - 79" 70.5% PES/21.5% PAP/8% JUT</t>
  </si>
  <si>
    <t>APFB-RF-PAP2-240</t>
  </si>
  <si>
    <t>PAP PES 240CM WHITE - 94" 82% PAP/18% PES</t>
  </si>
  <si>
    <t>APFB-RF-PAP3-240</t>
  </si>
  <si>
    <t>PAP PES 240CM NATURAL - 94" 82% PAP/18% PES</t>
  </si>
  <si>
    <t>APFB-RF-PAP7-240</t>
  </si>
  <si>
    <t>PAP PES 240CM SAND - 94" 50% PES/27% LIN/23% VISCOSE</t>
  </si>
  <si>
    <t>APFB-RF-SAIGON-0100</t>
  </si>
  <si>
    <t>PAP PES 240CM NATURAL - 96" 50% PAP/37% JUT/13% PES</t>
  </si>
  <si>
    <t>APFB-RF-SAIGON-0200</t>
  </si>
  <si>
    <t>PAP PES 240CM SAND - 94.5" 75% VINYL 25% POLYESTER</t>
  </si>
  <si>
    <t>APFB-SPRUCE-LIB-BL-025-M</t>
  </si>
  <si>
    <t>LINEN L741 Sanfor Airo 4403 SAGE - 59" 100% LINEN</t>
  </si>
  <si>
    <t>APFB-STOUT-0001</t>
  </si>
  <si>
    <t>STOUT SHERWOOD - 6B ECRU 118" 100% POLYESTER</t>
  </si>
  <si>
    <t>APFB-STOUT-0002</t>
  </si>
  <si>
    <t>STOUT QUIET OASIS - CLVER 1 FROST 118" 100% POLYESTER</t>
  </si>
  <si>
    <t>APFB-TEX50616-001</t>
  </si>
  <si>
    <t>WHITE HOUSE - ESSENTIAL SILVER - 118" 100% POLIESTER</t>
  </si>
  <si>
    <t>APFB-WHITE-LIB-BL-024-M</t>
  </si>
  <si>
    <t>LINEN L741 Sanfor Airo 0020 OPTIC WHITE - 59" 100% LINEN</t>
  </si>
  <si>
    <t>APFB-WHITE-LIB-BS-110-M</t>
  </si>
  <si>
    <t>SHEER P392 CLASIC - OFF WHITE (0207) - 55" 100% LINEN</t>
  </si>
  <si>
    <t>LISTADO DE TELAS</t>
  </si>
  <si>
    <t>Corte Ancho Uniones</t>
  </si>
  <si>
    <t>Ancho de Rollo</t>
  </si>
  <si>
    <t>Corte Acnho de Union</t>
  </si>
  <si>
    <t>Corte Ancho Union Lining</t>
  </si>
  <si>
    <t>Medida de Corte</t>
  </si>
  <si>
    <t>Corte Semiflecha Valance</t>
  </si>
  <si>
    <t>Valance (Semiflecha)</t>
  </si>
  <si>
    <t>Belgian Linen: Oyster</t>
  </si>
  <si>
    <t>N/A</t>
  </si>
  <si>
    <t>Living Room Side L</t>
  </si>
  <si>
    <t>Living Room Side R</t>
  </si>
  <si>
    <t>Alva-Crest-GEN-Shasta-Linen</t>
  </si>
  <si>
    <t>Earthen: Linen</t>
  </si>
  <si>
    <t>Downstairs Guest Bathroom</t>
  </si>
  <si>
    <t>Left</t>
  </si>
  <si>
    <t>Downstairs Office L</t>
  </si>
  <si>
    <t>Right</t>
  </si>
  <si>
    <t>Downstairs Office R</t>
  </si>
  <si>
    <t>Belgian Linen: Oatmeal</t>
  </si>
  <si>
    <t>Downstairs Bathroom</t>
  </si>
  <si>
    <t>Jolie's Room R</t>
  </si>
  <si>
    <t>Jolie's Room L</t>
  </si>
  <si>
    <t>Jolie's Bathroom</t>
  </si>
  <si>
    <t>Andi's Room L</t>
  </si>
  <si>
    <t>Andi's Room R</t>
  </si>
  <si>
    <t>Andi's Bathroom</t>
  </si>
  <si>
    <t>Solomon's Room L</t>
  </si>
  <si>
    <t>Solomon's Room R</t>
  </si>
  <si>
    <t>Solomon's Bathroom</t>
  </si>
  <si>
    <t>Master Bedroom R</t>
  </si>
  <si>
    <t>Master Bedroom L</t>
  </si>
  <si>
    <t>Master Tub</t>
  </si>
  <si>
    <t>Basement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</si>
</sst>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000000"/>
      <name val="Segoe UI"/>
      <family val="2"/>
    </font>
    <font>
      <b/>
      <sz val="8"/>
      <color theme="1"/>
      <name val="Segoe UI Light"/>
      <family val="2"/>
    </font>
    <font>
      <sz val="8"/>
      <color theme="1"/>
      <name val="Segoe UI Light"/>
      <family val="2"/>
    </font>
    <font>
      <sz val="10"/>
      <color theme="1"/>
      <name val="Segoe UI Light"/>
      <family val="2"/>
    </font>
    <font>
      <sz val="9"/>
      <color theme="1"/>
      <name val="Segoe UI Light"/>
      <family val="2"/>
    </font>
    <font>
      <b/>
      <sz val="9"/>
      <color theme="1"/>
      <name val="Segoe UI"/>
      <family val="2"/>
    </font>
    <font>
      <b/>
      <sz val="8"/>
      <color theme="1"/>
      <name val="Segoe UI"/>
      <family val="2"/>
    </font>
    <font>
      <b/>
      <sz val="10"/>
      <color theme="1"/>
      <name val="Segoe UI"/>
      <family val="2"/>
    </font>
    <font>
      <sz val="8"/>
      <color theme="1"/>
      <name val="Segoe UI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0"/>
      <name val="Calibri"/>
      <family val="2"/>
      <scheme val="minor"/>
    </font>
    <font>
      <sz val="16"/>
      <color theme="1"/>
      <name val="Segoe UI"/>
      <family val="2"/>
    </font>
    <font>
      <sz val="18"/>
      <color theme="1"/>
      <name val="Segoe UI"/>
      <family val="2"/>
    </font>
    <font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rgb="FFFF00FF"/>
        <bgColor rgb="FFFF00FF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14">
    <xf numFmtId="0" fontId="0" fillId="0" borderId="0" xfId="0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3" xfId="0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wrapText="1"/>
    </xf>
    <xf numFmtId="0" fontId="7" fillId="3" borderId="1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" fillId="7" borderId="19" xfId="0" applyFont="1" applyFill="1" applyBorder="1" applyAlignment="1">
      <alignment horizontal="center"/>
    </xf>
    <xf numFmtId="0" fontId="2" fillId="7" borderId="22" xfId="0" applyFont="1" applyFill="1" applyBorder="1" applyAlignment="1">
      <alignment horizontal="center"/>
    </xf>
    <xf numFmtId="0" fontId="2" fillId="7" borderId="24" xfId="0" applyFont="1" applyFill="1" applyBorder="1" applyAlignment="1">
      <alignment horizontal="center"/>
    </xf>
    <xf numFmtId="0" fontId="2" fillId="7" borderId="19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2" fillId="7" borderId="24" xfId="0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/>
    </xf>
    <xf numFmtId="0" fontId="19" fillId="8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12" fontId="0" fillId="2" borderId="13" xfId="0" applyNumberFormat="1" applyFill="1" applyBorder="1" applyAlignment="1">
      <alignment horizontal="center" vertical="center"/>
    </xf>
    <xf numFmtId="12" fontId="0" fillId="2" borderId="21" xfId="0" applyNumberFormat="1" applyFill="1" applyBorder="1" applyAlignment="1">
      <alignment horizontal="center" vertical="center"/>
    </xf>
    <xf numFmtId="12" fontId="0" fillId="2" borderId="23" xfId="0" applyNumberFormat="1" applyFill="1" applyBorder="1" applyAlignment="1">
      <alignment horizontal="center" vertical="center"/>
    </xf>
    <xf numFmtId="12" fontId="0" fillId="2" borderId="26" xfId="0" applyNumberForma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top"/>
    </xf>
    <xf numFmtId="0" fontId="0" fillId="2" borderId="13" xfId="0" applyFill="1" applyBorder="1" applyAlignment="1">
      <alignment horizontal="center" vertical="top"/>
    </xf>
    <xf numFmtId="0" fontId="0" fillId="2" borderId="25" xfId="0" applyFill="1" applyBorder="1" applyAlignment="1">
      <alignment horizontal="center" vertical="top"/>
    </xf>
    <xf numFmtId="0" fontId="0" fillId="0" borderId="8" xfId="0" applyBorder="1" applyAlignment="1">
      <alignment wrapText="1"/>
    </xf>
    <xf numFmtId="0" fontId="7" fillId="3" borderId="10" xfId="0" applyFont="1" applyFill="1" applyBorder="1" applyAlignment="1">
      <alignment horizontal="right" vertical="center" wrapText="1"/>
    </xf>
    <xf numFmtId="0" fontId="0" fillId="0" borderId="7" xfId="0" applyBorder="1" applyAlignment="1">
      <alignment wrapText="1"/>
    </xf>
    <xf numFmtId="0" fontId="19" fillId="8" borderId="5" xfId="0" applyFont="1" applyFill="1" applyBorder="1" applyAlignment="1">
      <alignment horizontal="center" vertical="center"/>
    </xf>
    <xf numFmtId="0" fontId="12" fillId="8" borderId="2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" fillId="10" borderId="13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7" borderId="19" xfId="0" applyFont="1" applyFill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12" fillId="7" borderId="22" xfId="0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2" fillId="7" borderId="24" xfId="0" applyFont="1" applyFill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18" fillId="11" borderId="13" xfId="0" applyFont="1" applyFill="1" applyBorder="1" applyAlignment="1">
      <alignment horizontal="center" vertical="center" wrapText="1"/>
    </xf>
    <xf numFmtId="0" fontId="18" fillId="12" borderId="13" xfId="0" applyFont="1" applyFill="1" applyBorder="1" applyAlignment="1">
      <alignment horizontal="center" vertical="center" wrapText="1"/>
    </xf>
    <xf numFmtId="12" fontId="11" fillId="0" borderId="25" xfId="0" applyNumberFormat="1" applyFont="1" applyBorder="1" applyAlignment="1">
      <alignment horizontal="center" vertical="center"/>
    </xf>
    <xf numFmtId="12" fontId="0" fillId="2" borderId="20" xfId="0" applyNumberFormat="1" applyFill="1" applyBorder="1" applyAlignment="1">
      <alignment horizontal="center" vertical="center"/>
    </xf>
    <xf numFmtId="12" fontId="0" fillId="2" borderId="25" xfId="0" applyNumberFormat="1" applyFill="1" applyBorder="1" applyAlignment="1">
      <alignment horizontal="center" vertical="center"/>
    </xf>
    <xf numFmtId="12" fontId="0" fillId="0" borderId="0" xfId="0" applyNumberFormat="1" applyAlignment="1">
      <alignment horizontal="center"/>
    </xf>
    <xf numFmtId="12" fontId="2" fillId="8" borderId="14" xfId="0" applyNumberFormat="1" applyFont="1" applyFill="1" applyBorder="1" applyAlignment="1">
      <alignment horizontal="center"/>
    </xf>
    <xf numFmtId="12" fontId="0" fillId="0" borderId="21" xfId="0" applyNumberFormat="1" applyBorder="1" applyAlignment="1">
      <alignment horizontal="center"/>
    </xf>
    <xf numFmtId="12" fontId="0" fillId="0" borderId="23" xfId="0" applyNumberFormat="1" applyBorder="1" applyAlignment="1">
      <alignment horizontal="center"/>
    </xf>
    <xf numFmtId="12" fontId="0" fillId="0" borderId="26" xfId="0" applyNumberFormat="1" applyBorder="1" applyAlignment="1">
      <alignment horizontal="center"/>
    </xf>
    <xf numFmtId="12" fontId="0" fillId="0" borderId="13" xfId="0" applyNumberFormat="1" applyBorder="1" applyAlignment="1">
      <alignment horizontal="center" vertical="center"/>
    </xf>
    <xf numFmtId="12" fontId="0" fillId="0" borderId="20" xfId="0" applyNumberFormat="1" applyBorder="1" applyAlignment="1">
      <alignment horizontal="center" vertical="center"/>
    </xf>
    <xf numFmtId="12" fontId="0" fillId="0" borderId="25" xfId="0" applyNumberFormat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/>
    </xf>
    <xf numFmtId="0" fontId="12" fillId="7" borderId="22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 wrapText="1"/>
    </xf>
    <xf numFmtId="0" fontId="19" fillId="8" borderId="10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/>
    </xf>
    <xf numFmtId="12" fontId="11" fillId="0" borderId="13" xfId="0" applyNumberFormat="1" applyFont="1" applyBorder="1" applyAlignment="1">
      <alignment horizontal="center" vertical="center"/>
    </xf>
    <xf numFmtId="0" fontId="12" fillId="8" borderId="19" xfId="0" applyFont="1" applyFill="1" applyBorder="1" applyAlignment="1">
      <alignment horizontal="center" vertical="center"/>
    </xf>
    <xf numFmtId="12" fontId="12" fillId="8" borderId="20" xfId="0" applyNumberFormat="1" applyFont="1" applyFill="1" applyBorder="1" applyAlignment="1">
      <alignment horizontal="center" vertical="center"/>
    </xf>
    <xf numFmtId="0" fontId="12" fillId="8" borderId="21" xfId="0" applyFont="1" applyFill="1" applyBorder="1" applyAlignment="1">
      <alignment horizontal="center" wrapText="1"/>
    </xf>
    <xf numFmtId="0" fontId="11" fillId="0" borderId="23" xfId="0" applyFont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2" fillId="8" borderId="2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18" fillId="4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8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2" fillId="8" borderId="1" xfId="0" applyFont="1" applyFill="1" applyBorder="1" applyAlignment="1">
      <alignment horizontal="center" wrapText="1"/>
    </xf>
    <xf numFmtId="0" fontId="0" fillId="2" borderId="23" xfId="0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6" borderId="35" xfId="0" applyFont="1" applyFill="1" applyBorder="1" applyAlignment="1">
      <alignment horizontal="center" vertical="center" wrapText="1"/>
    </xf>
    <xf numFmtId="0" fontId="3" fillId="6" borderId="35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 wrapText="1"/>
    </xf>
    <xf numFmtId="0" fontId="15" fillId="4" borderId="35" xfId="0" applyFont="1" applyFill="1" applyBorder="1" applyAlignment="1">
      <alignment horizontal="center" vertical="center" wrapText="1"/>
    </xf>
    <xf numFmtId="0" fontId="7" fillId="4" borderId="35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vertical="center"/>
    </xf>
    <xf numFmtId="0" fontId="7" fillId="3" borderId="37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2" fillId="0" borderId="3" xfId="0" applyFont="1" applyBorder="1" applyAlignment="1">
      <alignment horizontal="left" vertical="center"/>
    </xf>
    <xf numFmtId="0" fontId="22" fillId="0" borderId="3" xfId="0" applyFont="1" applyBorder="1"/>
    <xf numFmtId="0" fontId="22" fillId="0" borderId="4" xfId="0" applyFont="1" applyBorder="1"/>
    <xf numFmtId="0" fontId="22" fillId="0" borderId="0" xfId="0" applyFont="1" applyAlignment="1">
      <alignment horizontal="left" vertical="center"/>
    </xf>
    <xf numFmtId="0" fontId="22" fillId="0" borderId="0" xfId="0" applyFont="1"/>
    <xf numFmtId="0" fontId="22" fillId="0" borderId="6" xfId="0" applyFont="1" applyBorder="1"/>
    <xf numFmtId="0" fontId="22" fillId="0" borderId="8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/>
    </xf>
    <xf numFmtId="0" fontId="22" fillId="0" borderId="8" xfId="0" applyFont="1" applyBorder="1"/>
    <xf numFmtId="0" fontId="22" fillId="0" borderId="9" xfId="0" applyFont="1" applyBorder="1"/>
    <xf numFmtId="0" fontId="24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6" xfId="0" applyFont="1" applyBorder="1" applyAlignment="1">
      <alignment vertical="center"/>
    </xf>
    <xf numFmtId="0" fontId="24" fillId="0" borderId="8" xfId="0" applyFont="1" applyBorder="1" applyAlignment="1">
      <alignment horizontal="left" vertical="center"/>
    </xf>
    <xf numFmtId="0" fontId="22" fillId="0" borderId="8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11" xfId="0" applyFont="1" applyBorder="1"/>
    <xf numFmtId="0" fontId="24" fillId="0" borderId="11" xfId="0" applyFont="1" applyBorder="1" applyAlignment="1">
      <alignment horizontal="left" vertical="center"/>
    </xf>
    <xf numFmtId="0" fontId="21" fillId="0" borderId="11" xfId="0" applyFont="1" applyBorder="1"/>
    <xf numFmtId="0" fontId="22" fillId="0" borderId="12" xfId="0" applyFont="1" applyBorder="1"/>
    <xf numFmtId="0" fontId="24" fillId="0" borderId="3" xfId="0" applyFont="1" applyBorder="1" applyAlignment="1">
      <alignment horizontal="left" vertical="center"/>
    </xf>
    <xf numFmtId="0" fontId="21" fillId="0" borderId="3" xfId="0" applyFont="1" applyBorder="1" applyAlignment="1">
      <alignment vertical="center"/>
    </xf>
    <xf numFmtId="0" fontId="21" fillId="0" borderId="3" xfId="0" applyFont="1" applyBorder="1"/>
    <xf numFmtId="0" fontId="21" fillId="0" borderId="4" xfId="0" applyFont="1" applyBorder="1"/>
    <xf numFmtId="0" fontId="21" fillId="0" borderId="0" xfId="0" applyFont="1" applyAlignment="1">
      <alignment vertical="center"/>
    </xf>
    <xf numFmtId="0" fontId="21" fillId="0" borderId="0" xfId="0" applyFont="1"/>
    <xf numFmtId="0" fontId="21" fillId="0" borderId="6" xfId="0" applyFont="1" applyBorder="1"/>
    <xf numFmtId="0" fontId="2" fillId="0" borderId="0" xfId="0" applyFont="1" applyAlignment="1">
      <alignment horizontal="right"/>
    </xf>
    <xf numFmtId="0" fontId="21" fillId="0" borderId="3" xfId="0" applyFont="1" applyBorder="1" applyAlignment="1">
      <alignment horizontal="left" vertical="center"/>
    </xf>
    <xf numFmtId="0" fontId="21" fillId="0" borderId="29" xfId="0" applyFont="1" applyBorder="1" applyAlignment="1">
      <alignment horizontal="right" vertical="center" wrapText="1"/>
    </xf>
    <xf numFmtId="0" fontId="21" fillId="0" borderId="29" xfId="0" applyFont="1" applyBorder="1" applyAlignment="1">
      <alignment horizontal="left" vertical="center"/>
    </xf>
    <xf numFmtId="0" fontId="21" fillId="0" borderId="6" xfId="0" applyFont="1" applyBorder="1" applyAlignment="1">
      <alignment vertical="center"/>
    </xf>
    <xf numFmtId="0" fontId="21" fillId="0" borderId="6" xfId="0" applyFont="1" applyBorder="1" applyAlignment="1">
      <alignment horizontal="right" vertical="center" wrapText="1"/>
    </xf>
    <xf numFmtId="0" fontId="21" fillId="0" borderId="6" xfId="0" applyFont="1" applyBorder="1" applyAlignment="1">
      <alignment horizontal="left" vertical="center"/>
    </xf>
    <xf numFmtId="0" fontId="21" fillId="0" borderId="29" xfId="0" applyFont="1" applyBorder="1" applyAlignment="1">
      <alignment horizontal="left"/>
    </xf>
    <xf numFmtId="0" fontId="21" fillId="0" borderId="6" xfId="0" applyFont="1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21" fillId="0" borderId="33" xfId="0" applyFont="1" applyBorder="1" applyAlignment="1">
      <alignment horizontal="right" vertical="center" wrapText="1"/>
    </xf>
    <xf numFmtId="0" fontId="22" fillId="0" borderId="33" xfId="0" applyFont="1" applyBorder="1" applyAlignment="1">
      <alignment horizontal="left" vertical="center"/>
    </xf>
    <xf numFmtId="0" fontId="21" fillId="0" borderId="9" xfId="0" applyFont="1" applyBorder="1" applyAlignment="1">
      <alignment horizontal="right" vertical="center" wrapText="1"/>
    </xf>
    <xf numFmtId="0" fontId="22" fillId="0" borderId="9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/>
    </xf>
    <xf numFmtId="0" fontId="26" fillId="0" borderId="2" xfId="0" applyFont="1" applyBorder="1" applyAlignment="1">
      <alignment horizontal="right"/>
    </xf>
    <xf numFmtId="0" fontId="26" fillId="0" borderId="5" xfId="0" applyFont="1" applyBorder="1" applyAlignment="1">
      <alignment horizontal="right"/>
    </xf>
    <xf numFmtId="0" fontId="26" fillId="0" borderId="7" xfId="0" applyFont="1" applyBorder="1" applyAlignment="1">
      <alignment horizontal="right"/>
    </xf>
    <xf numFmtId="0" fontId="26" fillId="0" borderId="3" xfId="0" applyFont="1" applyBorder="1" applyAlignment="1">
      <alignment horizontal="right"/>
    </xf>
    <xf numFmtId="0" fontId="26" fillId="0" borderId="0" xfId="0" applyFont="1" applyAlignment="1">
      <alignment horizontal="right"/>
    </xf>
    <xf numFmtId="0" fontId="26" fillId="0" borderId="8" xfId="0" applyFont="1" applyBorder="1" applyAlignment="1">
      <alignment horizontal="right"/>
    </xf>
    <xf numFmtId="0" fontId="26" fillId="0" borderId="5" xfId="0" applyFont="1" applyBorder="1" applyAlignment="1">
      <alignment horizontal="right" vertical="center"/>
    </xf>
    <xf numFmtId="0" fontId="26" fillId="0" borderId="7" xfId="0" applyFont="1" applyBorder="1" applyAlignment="1">
      <alignment horizontal="right" vertical="center"/>
    </xf>
    <xf numFmtId="0" fontId="26" fillId="0" borderId="5" xfId="0" applyFont="1" applyBorder="1" applyAlignment="1">
      <alignment horizontal="right" vertical="center" wrapText="1"/>
    </xf>
    <xf numFmtId="0" fontId="26" fillId="0" borderId="10" xfId="0" applyFont="1" applyBorder="1"/>
    <xf numFmtId="0" fontId="26" fillId="0" borderId="2" xfId="0" applyFont="1" applyBorder="1" applyAlignment="1">
      <alignment horizontal="right" vertical="center" wrapText="1"/>
    </xf>
    <xf numFmtId="0" fontId="26" fillId="0" borderId="7" xfId="0" applyFont="1" applyBorder="1" applyAlignment="1">
      <alignment horizontal="right" vertical="center" wrapText="1"/>
    </xf>
    <xf numFmtId="0" fontId="26" fillId="0" borderId="3" xfId="0" applyFont="1" applyBorder="1" applyAlignment="1">
      <alignment horizontal="right" vertical="center" wrapText="1"/>
    </xf>
    <xf numFmtId="0" fontId="26" fillId="0" borderId="0" xfId="0" applyFont="1" applyAlignment="1">
      <alignment horizontal="right" vertical="center" wrapText="1"/>
    </xf>
    <xf numFmtId="0" fontId="26" fillId="0" borderId="8" xfId="0" applyFont="1" applyBorder="1" applyAlignment="1">
      <alignment horizontal="right" vertical="center" wrapText="1"/>
    </xf>
    <xf numFmtId="0" fontId="28" fillId="0" borderId="8" xfId="0" applyFont="1" applyBorder="1"/>
    <xf numFmtId="0" fontId="26" fillId="0" borderId="0" xfId="0" applyFont="1" applyAlignment="1">
      <alignment horizontal="right" vertical="center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26" fillId="3" borderId="12" xfId="0" applyFont="1" applyFill="1" applyBorder="1" applyAlignment="1">
      <alignment horizontal="center" vertical="center"/>
    </xf>
    <xf numFmtId="0" fontId="26" fillId="3" borderId="12" xfId="0" applyFont="1" applyFill="1" applyBorder="1" applyAlignment="1">
      <alignment horizontal="center" vertical="center" wrapText="1"/>
    </xf>
    <xf numFmtId="0" fontId="0" fillId="4" borderId="13" xfId="0" applyFill="1" applyBorder="1"/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9" fillId="10" borderId="10" xfId="0" applyFont="1" applyFill="1" applyBorder="1"/>
    <xf numFmtId="0" fontId="29" fillId="10" borderId="11" xfId="0" applyFont="1" applyFill="1" applyBorder="1"/>
    <xf numFmtId="0" fontId="31" fillId="10" borderId="11" xfId="0" applyFont="1" applyFill="1" applyBorder="1" applyAlignment="1">
      <alignment horizontal="center" vertical="center"/>
    </xf>
    <xf numFmtId="0" fontId="29" fillId="10" borderId="11" xfId="0" applyFont="1" applyFill="1" applyBorder="1" applyAlignment="1">
      <alignment horizontal="center" vertical="center"/>
    </xf>
    <xf numFmtId="0" fontId="29" fillId="10" borderId="12" xfId="0" applyFont="1" applyFill="1" applyBorder="1" applyAlignment="1">
      <alignment horizontal="center" vertical="center"/>
    </xf>
    <xf numFmtId="0" fontId="29" fillId="10" borderId="10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46" xfId="0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2" borderId="13" xfId="0" applyFill="1" applyBorder="1"/>
    <xf numFmtId="0" fontId="0" fillId="2" borderId="13" xfId="0" applyFill="1" applyBorder="1" applyAlignment="1">
      <alignment wrapText="1"/>
    </xf>
    <xf numFmtId="0" fontId="0" fillId="2" borderId="13" xfId="0" applyFill="1" applyBorder="1" applyAlignment="1">
      <alignment horizontal="right" wrapText="1"/>
    </xf>
    <xf numFmtId="0" fontId="32" fillId="0" borderId="0" xfId="0" applyFont="1" applyAlignment="1">
      <alignment horizontal="left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32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7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0" fillId="0" borderId="11" xfId="0" applyBorder="1"/>
    <xf numFmtId="0" fontId="0" fillId="0" borderId="10" xfId="0" applyBorder="1"/>
    <xf numFmtId="0" fontId="0" fillId="0" borderId="12" xfId="0" applyBorder="1"/>
    <xf numFmtId="0" fontId="30" fillId="0" borderId="0" xfId="0" applyFont="1"/>
    <xf numFmtId="0" fontId="30" fillId="13" borderId="0" xfId="0" applyFont="1" applyFill="1" applyAlignment="1">
      <alignment horizontal="left"/>
    </xf>
    <xf numFmtId="0" fontId="30" fillId="0" borderId="0" xfId="0" applyFont="1" applyAlignment="1">
      <alignment horizontal="left"/>
    </xf>
    <xf numFmtId="0" fontId="30" fillId="14" borderId="0" xfId="0" applyFont="1" applyFill="1" applyAlignment="1">
      <alignment horizontal="left"/>
    </xf>
    <xf numFmtId="0" fontId="30" fillId="15" borderId="0" xfId="0" applyFont="1" applyFill="1"/>
    <xf numFmtId="0" fontId="3" fillId="16" borderId="0" xfId="0" applyFont="1" applyFill="1" applyAlignment="1">
      <alignment horizontal="left"/>
    </xf>
    <xf numFmtId="0" fontId="30" fillId="17" borderId="0" xfId="0" applyFont="1" applyFill="1"/>
    <xf numFmtId="0" fontId="2" fillId="4" borderId="7" xfId="0" applyFont="1" applyFill="1" applyBorder="1" applyAlignment="1">
      <alignment horizontal="center" wrapText="1"/>
    </xf>
    <xf numFmtId="0" fontId="2" fillId="4" borderId="9" xfId="0" applyFont="1" applyFill="1" applyBorder="1" applyAlignment="1">
      <alignment horizont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33" fillId="0" borderId="7" xfId="0" applyFont="1" applyBorder="1" applyAlignment="1">
      <alignment horizontal="left" vertical="center"/>
    </xf>
    <xf numFmtId="0" fontId="33" fillId="0" borderId="8" xfId="0" applyFont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33" fillId="0" borderId="2" xfId="0" applyFont="1" applyBorder="1" applyAlignment="1">
      <alignment horizontal="left" vertical="center"/>
    </xf>
    <xf numFmtId="0" fontId="33" fillId="0" borderId="3" xfId="0" applyFont="1" applyBorder="1" applyAlignment="1">
      <alignment horizontal="left" vertical="center"/>
    </xf>
    <xf numFmtId="0" fontId="33" fillId="0" borderId="4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2" fillId="0" borderId="5" xfId="0" applyFont="1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2" fillId="0" borderId="6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0" fontId="32" fillId="0" borderId="8" xfId="0" applyFont="1" applyBorder="1" applyAlignment="1">
      <alignment horizontal="left" vertical="center"/>
    </xf>
    <xf numFmtId="0" fontId="32" fillId="0" borderId="9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0" fontId="32" fillId="0" borderId="3" xfId="0" applyFont="1" applyBorder="1" applyAlignment="1">
      <alignment horizontal="left" vertical="center"/>
    </xf>
    <xf numFmtId="0" fontId="32" fillId="0" borderId="4" xfId="0" applyFont="1" applyBorder="1" applyAlignment="1">
      <alignment horizontal="left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32" fillId="0" borderId="7" xfId="0" applyFont="1" applyBorder="1" applyAlignment="1">
      <alignment horizontal="left"/>
    </xf>
    <xf numFmtId="0" fontId="32" fillId="0" borderId="8" xfId="0" applyFont="1" applyBorder="1" applyAlignment="1">
      <alignment horizontal="left"/>
    </xf>
    <xf numFmtId="0" fontId="32" fillId="0" borderId="9" xfId="0" applyFont="1" applyBorder="1" applyAlignment="1">
      <alignment horizontal="left"/>
    </xf>
    <xf numFmtId="0" fontId="14" fillId="5" borderId="2" xfId="0" applyFont="1" applyFill="1" applyBorder="1" applyAlignment="1">
      <alignment horizontal="center" wrapText="1"/>
    </xf>
    <xf numFmtId="0" fontId="14" fillId="5" borderId="3" xfId="0" applyFont="1" applyFill="1" applyBorder="1" applyAlignment="1">
      <alignment horizontal="center" wrapText="1"/>
    </xf>
    <xf numFmtId="0" fontId="14" fillId="5" borderId="4" xfId="0" applyFont="1" applyFill="1" applyBorder="1" applyAlignment="1">
      <alignment horizontal="center" wrapText="1"/>
    </xf>
    <xf numFmtId="0" fontId="14" fillId="5" borderId="7" xfId="0" applyFont="1" applyFill="1" applyBorder="1" applyAlignment="1">
      <alignment horizontal="center" wrapText="1"/>
    </xf>
    <xf numFmtId="0" fontId="14" fillId="5" borderId="8" xfId="0" applyFont="1" applyFill="1" applyBorder="1" applyAlignment="1">
      <alignment horizontal="center" wrapText="1"/>
    </xf>
    <xf numFmtId="0" fontId="14" fillId="5" borderId="9" xfId="0" applyFont="1" applyFill="1" applyBorder="1" applyAlignment="1">
      <alignment horizont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left"/>
    </xf>
    <xf numFmtId="0" fontId="32" fillId="0" borderId="3" xfId="0" applyFont="1" applyBorder="1" applyAlignment="1">
      <alignment horizontal="left"/>
    </xf>
    <xf numFmtId="0" fontId="32" fillId="0" borderId="4" xfId="0" applyFont="1" applyBorder="1" applyAlignment="1">
      <alignment horizontal="left"/>
    </xf>
    <xf numFmtId="0" fontId="32" fillId="0" borderId="5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32" fillId="0" borderId="6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8" xfId="0" applyFont="1" applyBorder="1" applyAlignment="1">
      <alignment horizontal="center" wrapText="1"/>
    </xf>
    <xf numFmtId="0" fontId="9" fillId="0" borderId="2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4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right" vertical="center" wrapText="1"/>
    </xf>
    <xf numFmtId="0" fontId="25" fillId="3" borderId="10" xfId="0" applyFont="1" applyFill="1" applyBorder="1" applyAlignment="1">
      <alignment horizontal="center"/>
    </xf>
    <xf numFmtId="0" fontId="25" fillId="3" borderId="11" xfId="0" applyFont="1" applyFill="1" applyBorder="1" applyAlignment="1">
      <alignment horizontal="center"/>
    </xf>
    <xf numFmtId="0" fontId="25" fillId="3" borderId="12" xfId="0" applyFont="1" applyFill="1" applyBorder="1" applyAlignment="1">
      <alignment horizontal="center"/>
    </xf>
    <xf numFmtId="0" fontId="25" fillId="5" borderId="2" xfId="0" applyFont="1" applyFill="1" applyBorder="1" applyAlignment="1">
      <alignment horizontal="center" vertical="center"/>
    </xf>
    <xf numFmtId="0" fontId="25" fillId="5" borderId="3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/>
    </xf>
    <xf numFmtId="0" fontId="25" fillId="5" borderId="10" xfId="0" applyFont="1" applyFill="1" applyBorder="1" applyAlignment="1">
      <alignment horizontal="center" vertical="center"/>
    </xf>
    <xf numFmtId="0" fontId="25" fillId="5" borderId="11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12" fillId="7" borderId="10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2" fontId="12" fillId="0" borderId="10" xfId="0" applyNumberFormat="1" applyFont="1" applyBorder="1" applyAlignment="1">
      <alignment horizontal="center" vertical="center" wrapText="1"/>
    </xf>
    <xf numFmtId="12" fontId="12" fillId="0" borderId="11" xfId="0" applyNumberFormat="1" applyFont="1" applyBorder="1" applyAlignment="1">
      <alignment horizontal="center" vertical="center" wrapText="1"/>
    </xf>
    <xf numFmtId="12" fontId="12" fillId="0" borderId="1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svg"/><Relationship Id="rId3" Type="http://schemas.openxmlformats.org/officeDocument/2006/relationships/hyperlink" Target="#'Resumen de la Orden'!A1"/><Relationship Id="rId7" Type="http://schemas.openxmlformats.org/officeDocument/2006/relationships/image" Target="../media/image5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hyperlink" Target="#Productos!A1"/><Relationship Id="rId11" Type="http://schemas.openxmlformats.org/officeDocument/2006/relationships/image" Target="../media/image8.svg"/><Relationship Id="rId5" Type="http://schemas.openxmlformats.org/officeDocument/2006/relationships/image" Target="../media/image4.svg"/><Relationship Id="rId10" Type="http://schemas.openxmlformats.org/officeDocument/2006/relationships/image" Target="../media/image7.png"/><Relationship Id="rId4" Type="http://schemas.openxmlformats.org/officeDocument/2006/relationships/image" Target="../media/image3.png"/><Relationship Id="rId9" Type="http://schemas.openxmlformats.org/officeDocument/2006/relationships/hyperlink" Target="#'Informacion del Cliente'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svg"/><Relationship Id="rId3" Type="http://schemas.openxmlformats.org/officeDocument/2006/relationships/image" Target="../media/image2.svg"/><Relationship Id="rId7" Type="http://schemas.openxmlformats.org/officeDocument/2006/relationships/image" Target="../media/image5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10" Type="http://schemas.openxmlformats.org/officeDocument/2006/relationships/image" Target="../media/image8.svg"/><Relationship Id="rId4" Type="http://schemas.openxmlformats.org/officeDocument/2006/relationships/hyperlink" Target="#'Resumen de la Orden'!A1"/><Relationship Id="rId9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13" Type="http://schemas.openxmlformats.org/officeDocument/2006/relationships/hyperlink" Target="#'Corte Hardware'!A1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12" Type="http://schemas.openxmlformats.org/officeDocument/2006/relationships/hyperlink" Target="#'Corte de Tela'!A1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11" Type="http://schemas.openxmlformats.org/officeDocument/2006/relationships/image" Target="../media/image6.svg"/><Relationship Id="rId5" Type="http://schemas.openxmlformats.org/officeDocument/2006/relationships/image" Target="../media/image7.png"/><Relationship Id="rId10" Type="http://schemas.openxmlformats.org/officeDocument/2006/relationships/image" Target="../media/image5.png"/><Relationship Id="rId4" Type="http://schemas.openxmlformats.org/officeDocument/2006/relationships/hyperlink" Target="#'Informacion del Cliente'!A1"/><Relationship Id="rId9" Type="http://schemas.openxmlformats.org/officeDocument/2006/relationships/hyperlink" Target="#'Classic Roman Shade'!A1"/><Relationship Id="rId14" Type="http://schemas.openxmlformats.org/officeDocument/2006/relationships/hyperlink" Target="#'Corte Header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13" Type="http://schemas.openxmlformats.org/officeDocument/2006/relationships/hyperlink" Target="#'Corte Header'!A1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12" Type="http://schemas.openxmlformats.org/officeDocument/2006/relationships/hyperlink" Target="#'Corte Hardware'!A1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11" Type="http://schemas.openxmlformats.org/officeDocument/2006/relationships/hyperlink" Target="#'Resumen de la Orden'!A1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8.svg"/><Relationship Id="rId7" Type="http://schemas.openxmlformats.org/officeDocument/2006/relationships/image" Target="../media/image3.png"/><Relationship Id="rId12" Type="http://schemas.openxmlformats.org/officeDocument/2006/relationships/hyperlink" Target="#'Corte Header'!A1"/><Relationship Id="rId2" Type="http://schemas.openxmlformats.org/officeDocument/2006/relationships/image" Target="../media/image7.png"/><Relationship Id="rId1" Type="http://schemas.openxmlformats.org/officeDocument/2006/relationships/hyperlink" Target="#'Informacion del Cliente'!A1"/><Relationship Id="rId6" Type="http://schemas.openxmlformats.org/officeDocument/2006/relationships/image" Target="../media/image10.svg"/><Relationship Id="rId11" Type="http://schemas.openxmlformats.org/officeDocument/2006/relationships/hyperlink" Target="#'Resumen de la Orden'!A1"/><Relationship Id="rId5" Type="http://schemas.openxmlformats.org/officeDocument/2006/relationships/image" Target="../media/image9.png"/><Relationship Id="rId10" Type="http://schemas.openxmlformats.org/officeDocument/2006/relationships/image" Target="../media/image11.svg"/><Relationship Id="rId4" Type="http://schemas.openxmlformats.org/officeDocument/2006/relationships/hyperlink" Target="#'Menu Principal'!A1"/><Relationship Id="rId9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13" Type="http://schemas.openxmlformats.org/officeDocument/2006/relationships/hyperlink" Target="#'Corte Hardware'!A1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12" Type="http://schemas.openxmlformats.org/officeDocument/2006/relationships/hyperlink" Target="#'Corte de Tela'!A1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11" Type="http://schemas.openxmlformats.org/officeDocument/2006/relationships/hyperlink" Target="#'Resumen de la Orden'!A1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Menu Principal'!A1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10" Type="http://schemas.openxmlformats.org/officeDocument/2006/relationships/image" Target="../media/image6.svg"/><Relationship Id="rId4" Type="http://schemas.openxmlformats.org/officeDocument/2006/relationships/hyperlink" Target="#'Informacion del Cliente'!A1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316</xdr:row>
      <xdr:rowOff>157639</xdr:rowOff>
    </xdr:to>
    <xdr:sp macro="" textlink="">
      <xdr:nvSpPr>
        <xdr:cNvPr id="82" name="Rectángulo 81">
          <a:extLst>
            <a:ext uri="{FF2B5EF4-FFF2-40B4-BE49-F238E27FC236}">
              <a16:creationId xmlns:a16="http://schemas.microsoft.com/office/drawing/2014/main" id="{DEE995A7-7B38-4B54-96FC-1A86CBBD9DD1}"/>
            </a:ext>
          </a:extLst>
        </xdr:cNvPr>
        <xdr:cNvSpPr/>
      </xdr:nvSpPr>
      <xdr:spPr>
        <a:xfrm>
          <a:off x="0" y="0"/>
          <a:ext cx="1794699" cy="58161079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182292</xdr:rowOff>
    </xdr:from>
    <xdr:to>
      <xdr:col>2</xdr:col>
      <xdr:colOff>152400</xdr:colOff>
      <xdr:row>10</xdr:row>
      <xdr:rowOff>48372</xdr:rowOff>
    </xdr:to>
    <xdr:grpSp>
      <xdr:nvGrpSpPr>
        <xdr:cNvPr id="95" name="Grupo 94">
          <a:extLst>
            <a:ext uri="{FF2B5EF4-FFF2-40B4-BE49-F238E27FC236}">
              <a16:creationId xmlns:a16="http://schemas.microsoft.com/office/drawing/2014/main" id="{CD5FB5F9-B2F2-587D-E61D-F6BA0DA37C3B}"/>
            </a:ext>
          </a:extLst>
        </xdr:cNvPr>
        <xdr:cNvGrpSpPr/>
      </xdr:nvGrpSpPr>
      <xdr:grpSpPr>
        <a:xfrm>
          <a:off x="32239" y="1258057"/>
          <a:ext cx="1697949" cy="583256"/>
          <a:chOff x="32239" y="1295475"/>
          <a:chExt cx="1710422" cy="608201"/>
        </a:xfrm>
      </xdr:grpSpPr>
      <xdr:sp macro="" textlink="">
        <xdr:nvSpPr>
          <xdr:cNvPr id="83" name="Rectángulo 82">
            <a:extLst>
              <a:ext uri="{FF2B5EF4-FFF2-40B4-BE49-F238E27FC236}">
                <a16:creationId xmlns:a16="http://schemas.microsoft.com/office/drawing/2014/main" id="{F78FEAD1-0409-44EF-A60E-42E99869A278}"/>
              </a:ext>
            </a:extLst>
          </xdr:cNvPr>
          <xdr:cNvSpPr/>
        </xdr:nvSpPr>
        <xdr:spPr>
          <a:xfrm>
            <a:off x="32239" y="1295475"/>
            <a:ext cx="1710422" cy="608201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84" name="Gráfico 83" descr="Casa">
            <a:extLst>
              <a:ext uri="{FF2B5EF4-FFF2-40B4-BE49-F238E27FC236}">
                <a16:creationId xmlns:a16="http://schemas.microsoft.com/office/drawing/2014/main" id="{43E7FD00-1ECD-4524-93BC-4C4ED30D0E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105507" y="1433528"/>
            <a:ext cx="319474" cy="319293"/>
          </a:xfrm>
          <a:prstGeom prst="rect">
            <a:avLst/>
          </a:prstGeom>
        </xdr:spPr>
      </xdr:pic>
      <xdr:sp macro="" textlink="">
        <xdr:nvSpPr>
          <xdr:cNvPr id="89" name="CuadroTexto 88">
            <a:extLst>
              <a:ext uri="{FF2B5EF4-FFF2-40B4-BE49-F238E27FC236}">
                <a16:creationId xmlns:a16="http://schemas.microsoft.com/office/drawing/2014/main" id="{9ACF2E93-D973-47D2-905D-07BA4D0064B9}"/>
              </a:ext>
            </a:extLst>
          </xdr:cNvPr>
          <xdr:cNvSpPr txBox="1"/>
        </xdr:nvSpPr>
        <xdr:spPr>
          <a:xfrm>
            <a:off x="417112" y="1457739"/>
            <a:ext cx="928812" cy="29102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35756</xdr:colOff>
      <xdr:row>15</xdr:row>
      <xdr:rowOff>11901</xdr:rowOff>
    </xdr:from>
    <xdr:to>
      <xdr:col>2</xdr:col>
      <xdr:colOff>155917</xdr:colOff>
      <xdr:row>18</xdr:row>
      <xdr:rowOff>60861</xdr:rowOff>
    </xdr:to>
    <xdr:grpSp>
      <xdr:nvGrpSpPr>
        <xdr:cNvPr id="97" name="Grupo 9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7315515-6236-FED3-89B0-F177E71A6743}"/>
            </a:ext>
          </a:extLst>
        </xdr:cNvPr>
        <xdr:cNvGrpSpPr/>
      </xdr:nvGrpSpPr>
      <xdr:grpSpPr>
        <a:xfrm>
          <a:off x="35756" y="2701313"/>
          <a:ext cx="1697949" cy="586842"/>
          <a:chOff x="35756" y="2794858"/>
          <a:chExt cx="1710422" cy="605551"/>
        </a:xfrm>
      </xdr:grpSpPr>
      <xdr:sp macro="" textlink="">
        <xdr:nvSpPr>
          <xdr:cNvPr id="85" name="Rectángulo 84">
            <a:extLst>
              <a:ext uri="{FF2B5EF4-FFF2-40B4-BE49-F238E27FC236}">
                <a16:creationId xmlns:a16="http://schemas.microsoft.com/office/drawing/2014/main" id="{805A730D-D4B9-4897-A19C-3ACB6F2C925E}"/>
              </a:ext>
            </a:extLst>
          </xdr:cNvPr>
          <xdr:cNvSpPr/>
        </xdr:nvSpPr>
        <xdr:spPr>
          <a:xfrm>
            <a:off x="35756" y="2794858"/>
            <a:ext cx="1710422" cy="605551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86" name="Gráfico 85" descr="Lupa">
            <a:extLst>
              <a:ext uri="{FF2B5EF4-FFF2-40B4-BE49-F238E27FC236}">
                <a16:creationId xmlns:a16="http://schemas.microsoft.com/office/drawing/2014/main" id="{5B63FDAB-C617-411F-AF58-53FF4B7F79B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 rot="21012786" flipH="1">
            <a:off x="83590" y="2896365"/>
            <a:ext cx="347698" cy="361525"/>
          </a:xfrm>
          <a:prstGeom prst="rect">
            <a:avLst/>
          </a:prstGeom>
        </xdr:spPr>
      </xdr:pic>
      <xdr:sp macro="" textlink="">
        <xdr:nvSpPr>
          <xdr:cNvPr id="90" name="CuadroTexto 89">
            <a:extLst>
              <a:ext uri="{FF2B5EF4-FFF2-40B4-BE49-F238E27FC236}">
                <a16:creationId xmlns:a16="http://schemas.microsoft.com/office/drawing/2014/main" id="{CE3947CC-62FA-445D-9F77-109E1995E93E}"/>
              </a:ext>
            </a:extLst>
          </xdr:cNvPr>
          <xdr:cNvSpPr txBox="1"/>
        </xdr:nvSpPr>
        <xdr:spPr>
          <a:xfrm>
            <a:off x="424503" y="2947077"/>
            <a:ext cx="1000871" cy="2928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35982</xdr:colOff>
      <xdr:row>19</xdr:row>
      <xdr:rowOff>37674</xdr:rowOff>
    </xdr:from>
    <xdr:to>
      <xdr:col>2</xdr:col>
      <xdr:colOff>162770</xdr:colOff>
      <xdr:row>22</xdr:row>
      <xdr:rowOff>86633</xdr:rowOff>
    </xdr:to>
    <xdr:grpSp>
      <xdr:nvGrpSpPr>
        <xdr:cNvPr id="98" name="Grupo 9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B96E1DB-71D0-3D14-BE33-87F50C43289B}"/>
            </a:ext>
          </a:extLst>
        </xdr:cNvPr>
        <xdr:cNvGrpSpPr/>
      </xdr:nvGrpSpPr>
      <xdr:grpSpPr>
        <a:xfrm>
          <a:off x="35982" y="3444262"/>
          <a:ext cx="1704576" cy="586842"/>
          <a:chOff x="35982" y="3562752"/>
          <a:chExt cx="1717049" cy="605551"/>
        </a:xfrm>
      </xdr:grpSpPr>
      <xdr:sp macro="" textlink="">
        <xdr:nvSpPr>
          <xdr:cNvPr id="87" name="Rectángulo 86">
            <a:extLst>
              <a:ext uri="{FF2B5EF4-FFF2-40B4-BE49-F238E27FC236}">
                <a16:creationId xmlns:a16="http://schemas.microsoft.com/office/drawing/2014/main" id="{9BDAB6D9-25CB-4C48-B25A-A43ADC129885}"/>
              </a:ext>
            </a:extLst>
          </xdr:cNvPr>
          <xdr:cNvSpPr/>
        </xdr:nvSpPr>
        <xdr:spPr>
          <a:xfrm>
            <a:off x="35982" y="3562752"/>
            <a:ext cx="1717049" cy="605551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88" name="Gráfico 87" descr="Engranaje único">
            <a:extLst>
              <a:ext uri="{FF2B5EF4-FFF2-40B4-BE49-F238E27FC236}">
                <a16:creationId xmlns:a16="http://schemas.microsoft.com/office/drawing/2014/main" id="{AB12C076-5535-4F71-A279-18801DB1A2C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54003" y="3626533"/>
            <a:ext cx="458391" cy="459833"/>
          </a:xfrm>
          <a:prstGeom prst="rect">
            <a:avLst/>
          </a:prstGeom>
        </xdr:spPr>
      </xdr:pic>
      <xdr:sp macro="" textlink="">
        <xdr:nvSpPr>
          <xdr:cNvPr id="91" name="CuadroTexto 90">
            <a:extLst>
              <a:ext uri="{FF2B5EF4-FFF2-40B4-BE49-F238E27FC236}">
                <a16:creationId xmlns:a16="http://schemas.microsoft.com/office/drawing/2014/main" id="{88F1A82C-106E-4FFF-A52E-6660D98D3B2F}"/>
              </a:ext>
            </a:extLst>
          </xdr:cNvPr>
          <xdr:cNvSpPr txBox="1"/>
        </xdr:nvSpPr>
        <xdr:spPr>
          <a:xfrm rot="10800000" flipV="1">
            <a:off x="417291" y="3707699"/>
            <a:ext cx="1252662" cy="29645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26378</xdr:colOff>
      <xdr:row>11</xdr:row>
      <xdr:rowOff>13252</xdr:rowOff>
    </xdr:from>
    <xdr:to>
      <xdr:col>2</xdr:col>
      <xdr:colOff>146539</xdr:colOff>
      <xdr:row>14</xdr:row>
      <xdr:rowOff>64863</xdr:rowOff>
    </xdr:to>
    <xdr:grpSp>
      <xdr:nvGrpSpPr>
        <xdr:cNvPr id="96" name="Grupo 9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82750B3-1211-C1EF-B007-B5DD4BA40229}"/>
            </a:ext>
          </a:extLst>
        </xdr:cNvPr>
        <xdr:cNvGrpSpPr/>
      </xdr:nvGrpSpPr>
      <xdr:grpSpPr>
        <a:xfrm>
          <a:off x="26378" y="1985487"/>
          <a:ext cx="1697949" cy="589494"/>
          <a:chOff x="26378" y="2054087"/>
          <a:chExt cx="1710422" cy="608202"/>
        </a:xfrm>
      </xdr:grpSpPr>
      <xdr:sp macro="" textlink="">
        <xdr:nvSpPr>
          <xdr:cNvPr id="92" name="Rectángulo 91">
            <a:extLst>
              <a:ext uri="{FF2B5EF4-FFF2-40B4-BE49-F238E27FC236}">
                <a16:creationId xmlns:a16="http://schemas.microsoft.com/office/drawing/2014/main" id="{08551D57-342F-49FD-8E3B-935CC3BE67BF}"/>
              </a:ext>
            </a:extLst>
          </xdr:cNvPr>
          <xdr:cNvSpPr/>
        </xdr:nvSpPr>
        <xdr:spPr>
          <a:xfrm>
            <a:off x="26378" y="2054087"/>
            <a:ext cx="1710422" cy="60820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sp macro="" textlink="">
        <xdr:nvSpPr>
          <xdr:cNvPr id="93" name="CuadroTexto 92">
            <a:extLst>
              <a:ext uri="{FF2B5EF4-FFF2-40B4-BE49-F238E27FC236}">
                <a16:creationId xmlns:a16="http://schemas.microsoft.com/office/drawing/2014/main" id="{799470FA-2C0D-434B-9882-15ED5851C4E2}"/>
              </a:ext>
            </a:extLst>
          </xdr:cNvPr>
          <xdr:cNvSpPr txBox="1"/>
        </xdr:nvSpPr>
        <xdr:spPr>
          <a:xfrm>
            <a:off x="395194" y="2186861"/>
            <a:ext cx="1332175" cy="3877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  <xdr:pic>
        <xdr:nvPicPr>
          <xdr:cNvPr id="94" name="Gráfico 93" descr="Documento">
            <a:extLst>
              <a:ext uri="{FF2B5EF4-FFF2-40B4-BE49-F238E27FC236}">
                <a16:creationId xmlns:a16="http://schemas.microsoft.com/office/drawing/2014/main" id="{5012D039-09BE-47EF-88F6-BE8C2207332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82062" y="2158065"/>
            <a:ext cx="344122" cy="336213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A144DA4B-434E-4AA8-B1E9-5067CF393005}"/>
            </a:ext>
          </a:extLst>
        </xdr:cNvPr>
        <xdr:cNvSpPr/>
      </xdr:nvSpPr>
      <xdr:spPr>
        <a:xfrm>
          <a:off x="0" y="0"/>
          <a:ext cx="1794699" cy="5823962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1A54A2-C233-464F-8D13-D5A8573BFC41}"/>
            </a:ext>
          </a:extLst>
        </xdr:cNvPr>
        <xdr:cNvGrpSpPr/>
      </xdr:nvGrpSpPr>
      <xdr:grpSpPr>
        <a:xfrm>
          <a:off x="32239" y="1383564"/>
          <a:ext cx="1697949" cy="106586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C4F96D62-9271-7946-E751-A2DF443FE756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49058ABC-82B0-AC8B-B51E-9445FC8A421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BFD0B4C3-2BA8-F6B3-AB4D-37619BF17D2F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0713CE-D245-4139-AAB6-2C1389DE306F}"/>
            </a:ext>
          </a:extLst>
        </xdr:cNvPr>
        <xdr:cNvGrpSpPr/>
      </xdr:nvGrpSpPr>
      <xdr:grpSpPr>
        <a:xfrm>
          <a:off x="32239" y="2582523"/>
          <a:ext cx="1717827" cy="646495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FBE2298B-ECA8-294D-8F32-25299F6EA1F2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1AC496A7-113A-B491-6BE2-4726A3823A7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EA34A7EE-2D44-E4AF-8928-4021E442789A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C7EFEACB-C3A3-4737-AD75-8C68DB94C6EF}"/>
            </a:ext>
          </a:extLst>
        </xdr:cNvPr>
        <xdr:cNvGrpSpPr/>
      </xdr:nvGrpSpPr>
      <xdr:grpSpPr>
        <a:xfrm>
          <a:off x="32239" y="3608398"/>
          <a:ext cx="1697949" cy="498092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1F3A3162-A982-4E54-1E5D-41B6FF9E62F0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DC773C09-70D0-A7CD-EDC4-D28EE384E15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80C06EED-3AFE-A10F-E9EF-7A837007366A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20</xdr:row>
      <xdr:rowOff>197843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CAEF684D-BA71-473F-9065-F1FC7DAB26A7}"/>
            </a:ext>
          </a:extLst>
        </xdr:cNvPr>
        <xdr:cNvGrpSpPr/>
      </xdr:nvGrpSpPr>
      <xdr:grpSpPr>
        <a:xfrm>
          <a:off x="32237" y="4218714"/>
          <a:ext cx="1704576" cy="480756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2831E4D7-0A7A-2F04-0297-1DA4B736C413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ABF5A3F5-98D1-3B2C-77A2-CAF3DB5E1EB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A5CDBC77-937D-8102-052B-240D1EFBE2FF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191590</xdr:colOff>
      <xdr:row>9</xdr:row>
      <xdr:rowOff>123397</xdr:rowOff>
    </xdr:from>
    <xdr:to>
      <xdr:col>3</xdr:col>
      <xdr:colOff>30358</xdr:colOff>
      <xdr:row>20</xdr:row>
      <xdr:rowOff>50394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11B3FB16-DCF4-4ACA-B035-45739566FB18}"/>
            </a:ext>
          </a:extLst>
        </xdr:cNvPr>
        <xdr:cNvSpPr/>
      </xdr:nvSpPr>
      <xdr:spPr>
        <a:xfrm rot="16200000">
          <a:off x="1027137" y="2649614"/>
          <a:ext cx="214576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182348</xdr:colOff>
      <xdr:row>19</xdr:row>
      <xdr:rowOff>20639</xdr:rowOff>
    </xdr:from>
    <xdr:to>
      <xdr:col>3</xdr:col>
      <xdr:colOff>21116</xdr:colOff>
      <xdr:row>28</xdr:row>
      <xdr:rowOff>86254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E4078D30-D852-41FF-8AD2-F55715BD270F}"/>
            </a:ext>
          </a:extLst>
        </xdr:cNvPr>
        <xdr:cNvSpPr/>
      </xdr:nvSpPr>
      <xdr:spPr>
        <a:xfrm rot="16200000">
          <a:off x="1144689" y="4437121"/>
          <a:ext cx="1892174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182348</xdr:colOff>
      <xdr:row>27</xdr:row>
      <xdr:rowOff>98186</xdr:rowOff>
    </xdr:from>
    <xdr:to>
      <xdr:col>3</xdr:col>
      <xdr:colOff>21116</xdr:colOff>
      <xdr:row>39</xdr:row>
      <xdr:rowOff>114972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5D0CE404-F692-453D-BBF3-1771D8FF9DEF}"/>
            </a:ext>
          </a:extLst>
        </xdr:cNvPr>
        <xdr:cNvSpPr/>
      </xdr:nvSpPr>
      <xdr:spPr>
        <a:xfrm rot="16200000">
          <a:off x="933780" y="6350430"/>
          <a:ext cx="231399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182349</xdr:colOff>
      <xdr:row>37</xdr:row>
      <xdr:rowOff>142338</xdr:rowOff>
    </xdr:from>
    <xdr:to>
      <xdr:col>3</xdr:col>
      <xdr:colOff>21117</xdr:colOff>
      <xdr:row>49</xdr:row>
      <xdr:rowOff>73819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6432BF21-2766-4AC4-BC45-A935DB81C855}"/>
            </a:ext>
          </a:extLst>
        </xdr:cNvPr>
        <xdr:cNvSpPr/>
      </xdr:nvSpPr>
      <xdr:spPr>
        <a:xfrm rot="16200000">
          <a:off x="926007" y="8329768"/>
          <a:ext cx="2329540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182349</xdr:colOff>
      <xdr:row>47</xdr:row>
      <xdr:rowOff>72415</xdr:rowOff>
    </xdr:from>
    <xdr:to>
      <xdr:col>3</xdr:col>
      <xdr:colOff>21117</xdr:colOff>
      <xdr:row>61</xdr:row>
      <xdr:rowOff>17008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A000DEC0-8DF8-4A6E-A0E5-824B3E401DA4}"/>
            </a:ext>
          </a:extLst>
        </xdr:cNvPr>
        <xdr:cNvSpPr/>
      </xdr:nvSpPr>
      <xdr:spPr>
        <a:xfrm rot="16200000">
          <a:off x="857819" y="10356298"/>
          <a:ext cx="2465916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191426</xdr:colOff>
      <xdr:row>59</xdr:row>
      <xdr:rowOff>93820</xdr:rowOff>
    </xdr:from>
    <xdr:to>
      <xdr:col>3</xdr:col>
      <xdr:colOff>30194</xdr:colOff>
      <xdr:row>72</xdr:row>
      <xdr:rowOff>4796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AB6E6279-B811-4920-88F8-2546FCA7790D}"/>
            </a:ext>
          </a:extLst>
        </xdr:cNvPr>
        <xdr:cNvSpPr/>
      </xdr:nvSpPr>
      <xdr:spPr>
        <a:xfrm rot="16200000">
          <a:off x="978954" y="12428380"/>
          <a:ext cx="2241799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202795</xdr:colOff>
      <xdr:row>0</xdr:row>
      <xdr:rowOff>0</xdr:rowOff>
    </xdr:from>
    <xdr:to>
      <xdr:col>3</xdr:col>
      <xdr:colOff>37753</xdr:colOff>
      <xdr:row>10</xdr:row>
      <xdr:rowOff>188543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328C4546-1998-4E9C-B321-09C841C2DCA6}"/>
            </a:ext>
          </a:extLst>
        </xdr:cNvPr>
        <xdr:cNvSpPr/>
      </xdr:nvSpPr>
      <xdr:spPr>
        <a:xfrm rot="16200000">
          <a:off x="1034532" y="759498"/>
          <a:ext cx="2149572" cy="63057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30D3C61B-C9AA-410C-9ADC-ACD6BD10FE8F}"/>
            </a:ext>
          </a:extLst>
        </xdr:cNvPr>
        <xdr:cNvSpPr/>
      </xdr:nvSpPr>
      <xdr:spPr>
        <a:xfrm>
          <a:off x="0" y="0"/>
          <a:ext cx="1794699" cy="5823962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A71AE3-B9B0-4773-B931-FBE39906970A}"/>
            </a:ext>
          </a:extLst>
        </xdr:cNvPr>
        <xdr:cNvGrpSpPr/>
      </xdr:nvGrpSpPr>
      <xdr:grpSpPr>
        <a:xfrm>
          <a:off x="32239" y="1383564"/>
          <a:ext cx="1697949" cy="106586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7C95A2C0-7B83-6156-9E38-0CE61C0F6510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0EA36C0F-DC23-163B-B669-D4A627863D4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63F4896C-9E82-31FF-EFBA-CB6C65B04EDC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9CEEE3-9E83-42B4-A6EA-3AE598CDA8DF}"/>
            </a:ext>
          </a:extLst>
        </xdr:cNvPr>
        <xdr:cNvGrpSpPr/>
      </xdr:nvGrpSpPr>
      <xdr:grpSpPr>
        <a:xfrm>
          <a:off x="32239" y="2582523"/>
          <a:ext cx="1717827" cy="646495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C2554672-8FEB-95E7-3779-80FC193D4981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5A9B7503-40F7-0BF8-B19A-726F83370E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FA1EB254-BBFC-7CD7-E7E5-946CFE7A5AE0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45DC797E-D9D5-4638-A648-8C890BB750BF}"/>
            </a:ext>
          </a:extLst>
        </xdr:cNvPr>
        <xdr:cNvGrpSpPr/>
      </xdr:nvGrpSpPr>
      <xdr:grpSpPr>
        <a:xfrm>
          <a:off x="32239" y="3608398"/>
          <a:ext cx="1697949" cy="498092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04CD5CF7-62C4-DDE3-072F-2CCB4FF226BB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2FA621EF-84AD-AE1C-4460-A82CFD979A2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5E291F19-42E4-2B69-C867-E6276CAF92AD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20</xdr:row>
      <xdr:rowOff>197843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54466F31-B4AC-46D4-A9FB-DD16548D3225}"/>
            </a:ext>
          </a:extLst>
        </xdr:cNvPr>
        <xdr:cNvGrpSpPr/>
      </xdr:nvGrpSpPr>
      <xdr:grpSpPr>
        <a:xfrm>
          <a:off x="32237" y="4218714"/>
          <a:ext cx="1704576" cy="480756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AD385125-BC6E-5907-C83F-9B76A4A7F7A4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FD07017F-2724-69F8-6552-5ABAEDC8142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90B7F05B-A63C-25C7-7B39-050278D230D4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9</xdr:row>
      <xdr:rowOff>189832</xdr:rowOff>
    </xdr:from>
    <xdr:to>
      <xdr:col>3</xdr:col>
      <xdr:colOff>41564</xdr:colOff>
      <xdr:row>20</xdr:row>
      <xdr:rowOff>91216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6FBAEECC-3EA7-445E-9E49-AD503399F5DC}"/>
            </a:ext>
          </a:extLst>
        </xdr:cNvPr>
        <xdr:cNvSpPr/>
      </xdr:nvSpPr>
      <xdr:spPr>
        <a:xfrm rot="16200000">
          <a:off x="1028738" y="2684033"/>
          <a:ext cx="2132956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193554</xdr:colOff>
      <xdr:row>19</xdr:row>
      <xdr:rowOff>61461</xdr:rowOff>
    </xdr:from>
    <xdr:to>
      <xdr:col>3</xdr:col>
      <xdr:colOff>32322</xdr:colOff>
      <xdr:row>28</xdr:row>
      <xdr:rowOff>127076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9C6592D9-B694-4A6B-AA22-9B169FEDF4BD}"/>
            </a:ext>
          </a:extLst>
        </xdr:cNvPr>
        <xdr:cNvSpPr/>
      </xdr:nvSpPr>
      <xdr:spPr>
        <a:xfrm rot="16200000">
          <a:off x="1134684" y="4467939"/>
          <a:ext cx="1902579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193554</xdr:colOff>
      <xdr:row>27</xdr:row>
      <xdr:rowOff>139008</xdr:rowOff>
    </xdr:from>
    <xdr:to>
      <xdr:col>3</xdr:col>
      <xdr:colOff>32322</xdr:colOff>
      <xdr:row>39</xdr:row>
      <xdr:rowOff>171001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2D466C75-F329-467A-91E6-7FA7F35250C1}"/>
            </a:ext>
          </a:extLst>
        </xdr:cNvPr>
        <xdr:cNvSpPr/>
      </xdr:nvSpPr>
      <xdr:spPr>
        <a:xfrm rot="16200000">
          <a:off x="926977" y="6386050"/>
          <a:ext cx="2317993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27878</xdr:rowOff>
    </xdr:from>
    <xdr:to>
      <xdr:col>3</xdr:col>
      <xdr:colOff>32323</xdr:colOff>
      <xdr:row>49</xdr:row>
      <xdr:rowOff>129849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3A2A5778-1119-44B9-8147-3B87A132942A}"/>
            </a:ext>
          </a:extLst>
        </xdr:cNvPr>
        <xdr:cNvSpPr/>
      </xdr:nvSpPr>
      <xdr:spPr>
        <a:xfrm rot="16200000">
          <a:off x="932811" y="8364587"/>
          <a:ext cx="2306328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130847</xdr:rowOff>
    </xdr:from>
    <xdr:to>
      <xdr:col>3</xdr:col>
      <xdr:colOff>32323</xdr:colOff>
      <xdr:row>61</xdr:row>
      <xdr:rowOff>82643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41408378-3249-4C20-B453-9C01077B7380}"/>
            </a:ext>
          </a:extLst>
        </xdr:cNvPr>
        <xdr:cNvSpPr/>
      </xdr:nvSpPr>
      <xdr:spPr>
        <a:xfrm rot="16200000">
          <a:off x="865023" y="10372308"/>
          <a:ext cx="2441903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202632</xdr:colOff>
      <xdr:row>59</xdr:row>
      <xdr:rowOff>159456</xdr:rowOff>
    </xdr:from>
    <xdr:to>
      <xdr:col>3</xdr:col>
      <xdr:colOff>41400</xdr:colOff>
      <xdr:row>72</xdr:row>
      <xdr:rowOff>70430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4C4AD868-599E-4D14-AB0B-D9D0D0E8AB02}"/>
            </a:ext>
          </a:extLst>
        </xdr:cNvPr>
        <xdr:cNvSpPr/>
      </xdr:nvSpPr>
      <xdr:spPr>
        <a:xfrm rot="16200000">
          <a:off x="989761" y="12421577"/>
          <a:ext cx="2210582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199210</xdr:colOff>
      <xdr:row>0</xdr:row>
      <xdr:rowOff>0</xdr:rowOff>
    </xdr:from>
    <xdr:to>
      <xdr:col>3</xdr:col>
      <xdr:colOff>26548</xdr:colOff>
      <xdr:row>11</xdr:row>
      <xdr:rowOff>6160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7F513CB1-D668-4CE3-9CAD-3E2062264246}"/>
            </a:ext>
          </a:extLst>
        </xdr:cNvPr>
        <xdr:cNvSpPr/>
      </xdr:nvSpPr>
      <xdr:spPr>
        <a:xfrm rot="16200000">
          <a:off x="888607" y="901838"/>
          <a:ext cx="2426631" cy="62295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DCDE8C9-C617-433A-B77B-674E7C7B6219}"/>
            </a:ext>
          </a:extLst>
        </xdr:cNvPr>
        <xdr:cNvSpPr/>
      </xdr:nvSpPr>
      <xdr:spPr>
        <a:xfrm>
          <a:off x="0" y="0"/>
          <a:ext cx="1794699" cy="5823962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1AE603-DB2F-4FF3-819F-BC51BABB5AC4}"/>
            </a:ext>
          </a:extLst>
        </xdr:cNvPr>
        <xdr:cNvGrpSpPr/>
      </xdr:nvGrpSpPr>
      <xdr:grpSpPr>
        <a:xfrm>
          <a:off x="32239" y="1383564"/>
          <a:ext cx="1697949" cy="106586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AB23D4CE-480D-922B-FDDF-C64203E96593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B9A2C86B-8F61-8EC9-0B75-7CD408659A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FB8EE0F6-5A8C-99CC-F7B1-6C48749D8596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67E8C5-881B-410F-B4AD-B6E17EB73C73}"/>
            </a:ext>
          </a:extLst>
        </xdr:cNvPr>
        <xdr:cNvGrpSpPr/>
      </xdr:nvGrpSpPr>
      <xdr:grpSpPr>
        <a:xfrm>
          <a:off x="32239" y="2582523"/>
          <a:ext cx="1717827" cy="646495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864C6640-646F-14C5-9344-D3BD793A7C20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03EF7B43-5CC4-7A69-21FA-AE40CB325C7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A9079BD7-1C4E-0C3E-DCB7-975811313574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B1C4D245-8690-4E01-8E0A-626A2FB9C75A}"/>
            </a:ext>
          </a:extLst>
        </xdr:cNvPr>
        <xdr:cNvGrpSpPr/>
      </xdr:nvGrpSpPr>
      <xdr:grpSpPr>
        <a:xfrm>
          <a:off x="32239" y="3608398"/>
          <a:ext cx="1697949" cy="498092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6394BFA2-24F4-85A8-3786-59858F558B8C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308400B8-4079-21EA-0701-70B7FCBC7A4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F0ABD29D-A5AE-F667-4723-9B60B9B409AA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20</xdr:row>
      <xdr:rowOff>197843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FCC3B30C-9714-496C-B242-06918002E2AA}"/>
            </a:ext>
          </a:extLst>
        </xdr:cNvPr>
        <xdr:cNvGrpSpPr/>
      </xdr:nvGrpSpPr>
      <xdr:grpSpPr>
        <a:xfrm>
          <a:off x="32237" y="4218714"/>
          <a:ext cx="1704576" cy="480756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6CDE250C-0F74-6DD9-6575-0E7EB620A7E0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2663967A-742F-D3CC-5E7D-4B8363D7817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AAC71EF2-EB85-2C4B-33C4-CBD2105274AD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9</xdr:row>
      <xdr:rowOff>179426</xdr:rowOff>
    </xdr:from>
    <xdr:to>
      <xdr:col>3</xdr:col>
      <xdr:colOff>41564</xdr:colOff>
      <xdr:row>20</xdr:row>
      <xdr:rowOff>106423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9B803BEB-54E8-481C-9204-059F808F1C9C}"/>
            </a:ext>
          </a:extLst>
        </xdr:cNvPr>
        <xdr:cNvSpPr/>
      </xdr:nvSpPr>
      <xdr:spPr>
        <a:xfrm rot="16200000">
          <a:off x="1038343" y="2705643"/>
          <a:ext cx="214576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193554</xdr:colOff>
      <xdr:row>19</xdr:row>
      <xdr:rowOff>76668</xdr:rowOff>
    </xdr:from>
    <xdr:to>
      <xdr:col>3</xdr:col>
      <xdr:colOff>32322</xdr:colOff>
      <xdr:row>28</xdr:row>
      <xdr:rowOff>142283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8BE5A3BE-B78B-45E8-B856-D365D26AD09A}"/>
            </a:ext>
          </a:extLst>
        </xdr:cNvPr>
        <xdr:cNvSpPr/>
      </xdr:nvSpPr>
      <xdr:spPr>
        <a:xfrm rot="16200000">
          <a:off x="1155895" y="4493150"/>
          <a:ext cx="1892174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193554</xdr:colOff>
      <xdr:row>27</xdr:row>
      <xdr:rowOff>154215</xdr:rowOff>
    </xdr:from>
    <xdr:to>
      <xdr:col>3</xdr:col>
      <xdr:colOff>32322</xdr:colOff>
      <xdr:row>39</xdr:row>
      <xdr:rowOff>171001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234FA07E-50BC-4359-AFE9-B00BB8E8B519}"/>
            </a:ext>
          </a:extLst>
        </xdr:cNvPr>
        <xdr:cNvSpPr/>
      </xdr:nvSpPr>
      <xdr:spPr>
        <a:xfrm rot="16200000">
          <a:off x="944986" y="6406459"/>
          <a:ext cx="231399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19073</xdr:rowOff>
    </xdr:from>
    <xdr:to>
      <xdr:col>3</xdr:col>
      <xdr:colOff>32323</xdr:colOff>
      <xdr:row>49</xdr:row>
      <xdr:rowOff>129848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BF320CC3-4072-492B-BCBA-2A63C6FF3845}"/>
            </a:ext>
          </a:extLst>
        </xdr:cNvPr>
        <xdr:cNvSpPr/>
      </xdr:nvSpPr>
      <xdr:spPr>
        <a:xfrm rot="16200000">
          <a:off x="937213" y="8385797"/>
          <a:ext cx="2329540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128444</xdr:rowOff>
    </xdr:from>
    <xdr:to>
      <xdr:col>3</xdr:col>
      <xdr:colOff>32323</xdr:colOff>
      <xdr:row>61</xdr:row>
      <xdr:rowOff>73037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AEF2DA48-F113-4EB9-A0D7-57C9570B6D43}"/>
            </a:ext>
          </a:extLst>
        </xdr:cNvPr>
        <xdr:cNvSpPr/>
      </xdr:nvSpPr>
      <xdr:spPr>
        <a:xfrm rot="16200000">
          <a:off x="869025" y="10412327"/>
          <a:ext cx="2465916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202632</xdr:colOff>
      <xdr:row>59</xdr:row>
      <xdr:rowOff>149849</xdr:rowOff>
    </xdr:from>
    <xdr:to>
      <xdr:col>3</xdr:col>
      <xdr:colOff>41400</xdr:colOff>
      <xdr:row>72</xdr:row>
      <xdr:rowOff>60825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74CF6FDB-8EA1-4320-8847-F9716881709F}"/>
            </a:ext>
          </a:extLst>
        </xdr:cNvPr>
        <xdr:cNvSpPr/>
      </xdr:nvSpPr>
      <xdr:spPr>
        <a:xfrm rot="16200000">
          <a:off x="990160" y="12484409"/>
          <a:ext cx="2241799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199210</xdr:colOff>
      <xdr:row>0</xdr:row>
      <xdr:rowOff>0</xdr:rowOff>
    </xdr:from>
    <xdr:to>
      <xdr:col>3</xdr:col>
      <xdr:colOff>26548</xdr:colOff>
      <xdr:row>10</xdr:row>
      <xdr:rowOff>182828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DC0227CE-8245-4DDD-B404-7001F0D9FFEB}"/>
            </a:ext>
          </a:extLst>
        </xdr:cNvPr>
        <xdr:cNvSpPr/>
      </xdr:nvSpPr>
      <xdr:spPr>
        <a:xfrm rot="16200000">
          <a:off x="1029994" y="760451"/>
          <a:ext cx="2143857" cy="62295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E427F16-3C07-41ED-9E58-A020D6DB933E}"/>
            </a:ext>
          </a:extLst>
        </xdr:cNvPr>
        <xdr:cNvSpPr/>
      </xdr:nvSpPr>
      <xdr:spPr>
        <a:xfrm>
          <a:off x="0" y="0"/>
          <a:ext cx="1794699" cy="5823962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9D9D09-F28B-496C-9BF9-FD4D434FD9BB}"/>
            </a:ext>
          </a:extLst>
        </xdr:cNvPr>
        <xdr:cNvGrpSpPr/>
      </xdr:nvGrpSpPr>
      <xdr:grpSpPr>
        <a:xfrm>
          <a:off x="32239" y="1401493"/>
          <a:ext cx="1709475" cy="1072913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654E6F42-0A97-7ED7-F0F5-6592D40C4DF2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95633C26-47E4-5258-B228-D06C2F1992A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464071F7-BEF9-8659-54EC-65999C8556DE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0C5E72-171A-426D-9CD0-2D14B1A7D00D}"/>
            </a:ext>
          </a:extLst>
        </xdr:cNvPr>
        <xdr:cNvGrpSpPr/>
      </xdr:nvGrpSpPr>
      <xdr:grpSpPr>
        <a:xfrm>
          <a:off x="32239" y="2613259"/>
          <a:ext cx="1729353" cy="662504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9A0E3DD9-60A1-90B3-0BA2-F133FBA161DA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10C5AA3B-CD4D-01A0-EB3E-83AF2F3947D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D32A68F2-6FF0-9C04-044E-CF0974A536C7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AFE6A194-08E7-4F83-A226-ECE1810925AA}"/>
            </a:ext>
          </a:extLst>
        </xdr:cNvPr>
        <xdr:cNvGrpSpPr/>
      </xdr:nvGrpSpPr>
      <xdr:grpSpPr>
        <a:xfrm>
          <a:off x="32239" y="3654502"/>
          <a:ext cx="1709475" cy="509618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1244EE09-48BF-5DE8-006E-3CA303F64B08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7AA57719-55A2-3451-71E2-A3F7AA34DB1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7281C9D7-9BC1-5BF4-90D6-183E97A25317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20</xdr:row>
      <xdr:rowOff>197843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A1C34FEC-6D2F-4C9D-8BC5-9B5F00443428}"/>
            </a:ext>
          </a:extLst>
        </xdr:cNvPr>
        <xdr:cNvGrpSpPr/>
      </xdr:nvGrpSpPr>
      <xdr:grpSpPr>
        <a:xfrm>
          <a:off x="32237" y="4284028"/>
          <a:ext cx="1716102" cy="489081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8A99385E-7A84-5548-C4C3-6B7AEA87EC58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BBBDB46B-22C9-1932-C097-6CDE3F08AE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5AAFF179-8A5A-5A6C-5BA4-548F983496A0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10</xdr:row>
      <xdr:rowOff>132</xdr:rowOff>
    </xdr:from>
    <xdr:to>
      <xdr:col>3</xdr:col>
      <xdr:colOff>41564</xdr:colOff>
      <xdr:row>20</xdr:row>
      <xdr:rowOff>117629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45FCB9D0-74C2-40FC-85A4-3DEC75602028}"/>
            </a:ext>
          </a:extLst>
        </xdr:cNvPr>
        <xdr:cNvSpPr/>
      </xdr:nvSpPr>
      <xdr:spPr>
        <a:xfrm rot="16200000">
          <a:off x="1038343" y="2716849"/>
          <a:ext cx="214576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193554</xdr:colOff>
      <xdr:row>19</xdr:row>
      <xdr:rowOff>87874</xdr:rowOff>
    </xdr:from>
    <xdr:to>
      <xdr:col>3</xdr:col>
      <xdr:colOff>32322</xdr:colOff>
      <xdr:row>28</xdr:row>
      <xdr:rowOff>153489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AE530318-EACC-4F73-8E89-3C0D1432BEC6}"/>
            </a:ext>
          </a:extLst>
        </xdr:cNvPr>
        <xdr:cNvSpPr/>
      </xdr:nvSpPr>
      <xdr:spPr>
        <a:xfrm rot="16200000">
          <a:off x="1155895" y="4504356"/>
          <a:ext cx="1892174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193554</xdr:colOff>
      <xdr:row>27</xdr:row>
      <xdr:rowOff>165421</xdr:rowOff>
    </xdr:from>
    <xdr:to>
      <xdr:col>3</xdr:col>
      <xdr:colOff>32322</xdr:colOff>
      <xdr:row>39</xdr:row>
      <xdr:rowOff>182207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F8C2D4B5-3B82-4A62-8FE1-73BCA78DF9AC}"/>
            </a:ext>
          </a:extLst>
        </xdr:cNvPr>
        <xdr:cNvSpPr/>
      </xdr:nvSpPr>
      <xdr:spPr>
        <a:xfrm rot="16200000">
          <a:off x="944986" y="6417665"/>
          <a:ext cx="2313992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30279</xdr:rowOff>
    </xdr:from>
    <xdr:to>
      <xdr:col>3</xdr:col>
      <xdr:colOff>32323</xdr:colOff>
      <xdr:row>49</xdr:row>
      <xdr:rowOff>141054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AEB0C06E-9DF2-4C18-8307-F1040AE9450D}"/>
            </a:ext>
          </a:extLst>
        </xdr:cNvPr>
        <xdr:cNvSpPr/>
      </xdr:nvSpPr>
      <xdr:spPr>
        <a:xfrm rot="16200000">
          <a:off x="937213" y="8397003"/>
          <a:ext cx="2329540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139650</xdr:rowOff>
    </xdr:from>
    <xdr:to>
      <xdr:col>3</xdr:col>
      <xdr:colOff>32323</xdr:colOff>
      <xdr:row>61</xdr:row>
      <xdr:rowOff>84243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18CA18AF-184F-4887-A5A3-F71EB8B7FA73}"/>
            </a:ext>
          </a:extLst>
        </xdr:cNvPr>
        <xdr:cNvSpPr/>
      </xdr:nvSpPr>
      <xdr:spPr>
        <a:xfrm rot="16200000">
          <a:off x="869025" y="10423533"/>
          <a:ext cx="2465916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202632</xdr:colOff>
      <xdr:row>59</xdr:row>
      <xdr:rowOff>161055</xdr:rowOff>
    </xdr:from>
    <xdr:to>
      <xdr:col>3</xdr:col>
      <xdr:colOff>41400</xdr:colOff>
      <xdr:row>72</xdr:row>
      <xdr:rowOff>72031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5574ECB8-CAC6-4078-A0D8-639B8DCE4D04}"/>
            </a:ext>
          </a:extLst>
        </xdr:cNvPr>
        <xdr:cNvSpPr/>
      </xdr:nvSpPr>
      <xdr:spPr>
        <a:xfrm rot="16200000">
          <a:off x="990160" y="12495615"/>
          <a:ext cx="2241799" cy="63438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199210</xdr:colOff>
      <xdr:row>0</xdr:row>
      <xdr:rowOff>0</xdr:rowOff>
    </xdr:from>
    <xdr:to>
      <xdr:col>3</xdr:col>
      <xdr:colOff>26548</xdr:colOff>
      <xdr:row>10</xdr:row>
      <xdr:rowOff>182828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4A5B4291-4E9F-4751-B943-BC708020EAF5}"/>
            </a:ext>
          </a:extLst>
        </xdr:cNvPr>
        <xdr:cNvSpPr/>
      </xdr:nvSpPr>
      <xdr:spPr>
        <a:xfrm rot="16200000">
          <a:off x="1029994" y="760451"/>
          <a:ext cx="2143857" cy="62295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317</xdr:row>
      <xdr:rowOff>157639</xdr:rowOff>
    </xdr:to>
    <xdr:sp macro="" textlink="">
      <xdr:nvSpPr>
        <xdr:cNvPr id="31" name="Rectángulo 30">
          <a:extLst>
            <a:ext uri="{FF2B5EF4-FFF2-40B4-BE49-F238E27FC236}">
              <a16:creationId xmlns:a16="http://schemas.microsoft.com/office/drawing/2014/main" id="{9357FCA2-29D3-4692-8208-ED3FF5F0CCD4}"/>
            </a:ext>
          </a:extLst>
        </xdr:cNvPr>
        <xdr:cNvSpPr/>
      </xdr:nvSpPr>
      <xdr:spPr>
        <a:xfrm>
          <a:off x="0" y="0"/>
          <a:ext cx="1792354" cy="57823454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189913</xdr:rowOff>
    </xdr:from>
    <xdr:to>
      <xdr:col>2</xdr:col>
      <xdr:colOff>152400</xdr:colOff>
      <xdr:row>10</xdr:row>
      <xdr:rowOff>13790</xdr:rowOff>
    </xdr:to>
    <xdr:grpSp>
      <xdr:nvGrpSpPr>
        <xdr:cNvPr id="45" name="Grupo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1BDD36-ED4D-1842-6DA5-ABE402ABEE9C}"/>
            </a:ext>
          </a:extLst>
        </xdr:cNvPr>
        <xdr:cNvGrpSpPr/>
      </xdr:nvGrpSpPr>
      <xdr:grpSpPr>
        <a:xfrm>
          <a:off x="32239" y="1492240"/>
          <a:ext cx="1699579" cy="599732"/>
          <a:chOff x="32239" y="1310053"/>
          <a:chExt cx="1705121" cy="585877"/>
        </a:xfrm>
      </xdr:grpSpPr>
      <xdr:sp macro="" textlink="">
        <xdr:nvSpPr>
          <xdr:cNvPr id="32" name="Rectángulo 31">
            <a:extLst>
              <a:ext uri="{FF2B5EF4-FFF2-40B4-BE49-F238E27FC236}">
                <a16:creationId xmlns:a16="http://schemas.microsoft.com/office/drawing/2014/main" id="{A93856CC-7024-477C-8C09-8845CBF2ADF7}"/>
              </a:ext>
            </a:extLst>
          </xdr:cNvPr>
          <xdr:cNvSpPr/>
        </xdr:nvSpPr>
        <xdr:spPr>
          <a:xfrm>
            <a:off x="32239" y="1310053"/>
            <a:ext cx="1705121" cy="58587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4" name="Gráfico 33" descr="Casa">
            <a:extLst>
              <a:ext uri="{FF2B5EF4-FFF2-40B4-BE49-F238E27FC236}">
                <a16:creationId xmlns:a16="http://schemas.microsoft.com/office/drawing/2014/main" id="{DA9FD022-BC40-42F5-837B-EB1492A974C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445455"/>
            <a:ext cx="319474" cy="313992"/>
          </a:xfrm>
          <a:prstGeom prst="rect">
            <a:avLst/>
          </a:prstGeom>
        </xdr:spPr>
      </xdr:pic>
      <xdr:sp macro="" textlink="">
        <xdr:nvSpPr>
          <xdr:cNvPr id="40" name="CuadroTexto 39">
            <a:extLst>
              <a:ext uri="{FF2B5EF4-FFF2-40B4-BE49-F238E27FC236}">
                <a16:creationId xmlns:a16="http://schemas.microsoft.com/office/drawing/2014/main" id="{46EDD229-6C2A-4E57-840C-5E5B5B8BDC74}"/>
              </a:ext>
            </a:extLst>
          </xdr:cNvPr>
          <xdr:cNvSpPr txBox="1"/>
        </xdr:nvSpPr>
        <xdr:spPr>
          <a:xfrm>
            <a:off x="417112" y="1469666"/>
            <a:ext cx="926162" cy="3009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16706</xdr:colOff>
      <xdr:row>13</xdr:row>
      <xdr:rowOff>156861</xdr:rowOff>
    </xdr:from>
    <xdr:to>
      <xdr:col>2</xdr:col>
      <xdr:colOff>136867</xdr:colOff>
      <xdr:row>17</xdr:row>
      <xdr:rowOff>30540</xdr:rowOff>
    </xdr:to>
    <xdr:grpSp>
      <xdr:nvGrpSpPr>
        <xdr:cNvPr id="47" name="Grupo 4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C63FE0-7E84-E912-C2B8-06D9C7472C42}"/>
            </a:ext>
          </a:extLst>
        </xdr:cNvPr>
        <xdr:cNvGrpSpPr/>
      </xdr:nvGrpSpPr>
      <xdr:grpSpPr>
        <a:xfrm>
          <a:off x="16706" y="3052461"/>
          <a:ext cx="1699579" cy="594115"/>
          <a:chOff x="20516" y="2778955"/>
          <a:chExt cx="1705121" cy="601117"/>
        </a:xfrm>
      </xdr:grpSpPr>
      <xdr:sp macro="" textlink="">
        <xdr:nvSpPr>
          <xdr:cNvPr id="36" name="Rectángulo 35">
            <a:extLst>
              <a:ext uri="{FF2B5EF4-FFF2-40B4-BE49-F238E27FC236}">
                <a16:creationId xmlns:a16="http://schemas.microsoft.com/office/drawing/2014/main" id="{7C4E8466-FD3C-41DF-B3AF-C1A07C048793}"/>
              </a:ext>
            </a:extLst>
          </xdr:cNvPr>
          <xdr:cNvSpPr/>
        </xdr:nvSpPr>
        <xdr:spPr>
          <a:xfrm>
            <a:off x="20516" y="2778955"/>
            <a:ext cx="1705121" cy="60111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7" name="Gráfico 36" descr="Lupa">
            <a:extLst>
              <a:ext uri="{FF2B5EF4-FFF2-40B4-BE49-F238E27FC236}">
                <a16:creationId xmlns:a16="http://schemas.microsoft.com/office/drawing/2014/main" id="{8070C933-C363-4DB8-900C-6FC0AC6F694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rot="21012786" flipH="1">
            <a:off x="70338" y="2920219"/>
            <a:ext cx="347698" cy="356224"/>
          </a:xfrm>
          <a:prstGeom prst="rect">
            <a:avLst/>
          </a:prstGeom>
        </xdr:spPr>
      </xdr:pic>
      <xdr:sp macro="" textlink="">
        <xdr:nvSpPr>
          <xdr:cNvPr id="42" name="CuadroTexto 41">
            <a:extLst>
              <a:ext uri="{FF2B5EF4-FFF2-40B4-BE49-F238E27FC236}">
                <a16:creationId xmlns:a16="http://schemas.microsoft.com/office/drawing/2014/main" id="{E392F6EB-60DD-450E-89AA-EF6C857FF208}"/>
              </a:ext>
            </a:extLst>
          </xdr:cNvPr>
          <xdr:cNvSpPr txBox="1"/>
        </xdr:nvSpPr>
        <xdr:spPr>
          <a:xfrm>
            <a:off x="437755" y="2937803"/>
            <a:ext cx="998221" cy="28752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19050</xdr:colOff>
      <xdr:row>17</xdr:row>
      <xdr:rowOff>129424</xdr:rowOff>
    </xdr:from>
    <xdr:to>
      <xdr:col>2</xdr:col>
      <xdr:colOff>153163</xdr:colOff>
      <xdr:row>20</xdr:row>
      <xdr:rowOff>170471</xdr:rowOff>
    </xdr:to>
    <xdr:grpSp>
      <xdr:nvGrpSpPr>
        <xdr:cNvPr id="48" name="Grupo 47">
          <a:extLst>
            <a:ext uri="{FF2B5EF4-FFF2-40B4-BE49-F238E27FC236}">
              <a16:creationId xmlns:a16="http://schemas.microsoft.com/office/drawing/2014/main" id="{3B809610-AFA7-E5B1-8BF3-09DB4B696D38}"/>
            </a:ext>
          </a:extLst>
        </xdr:cNvPr>
        <xdr:cNvGrpSpPr/>
      </xdr:nvGrpSpPr>
      <xdr:grpSpPr>
        <a:xfrm>
          <a:off x="19050" y="3745460"/>
          <a:ext cx="1713531" cy="581375"/>
          <a:chOff x="7620" y="3533928"/>
          <a:chExt cx="1730503" cy="601117"/>
        </a:xfrm>
      </xdr:grpSpPr>
      <xdr:sp macro="" textlink="">
        <xdr:nvSpPr>
          <xdr:cNvPr id="38" name="Rectángulo 37">
            <a:extLst>
              <a:ext uri="{FF2B5EF4-FFF2-40B4-BE49-F238E27FC236}">
                <a16:creationId xmlns:a16="http://schemas.microsoft.com/office/drawing/2014/main" id="{AE7C242F-889D-4CCE-AB51-92E26E430D1C}"/>
              </a:ext>
            </a:extLst>
          </xdr:cNvPr>
          <xdr:cNvSpPr/>
        </xdr:nvSpPr>
        <xdr:spPr>
          <a:xfrm>
            <a:off x="26375" y="3533928"/>
            <a:ext cx="1711748" cy="60111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9" name="Gráfico 38" descr="Engranaje único">
            <a:extLst>
              <a:ext uri="{FF2B5EF4-FFF2-40B4-BE49-F238E27FC236}">
                <a16:creationId xmlns:a16="http://schemas.microsoft.com/office/drawing/2014/main" id="{B05232D6-C7A5-4D05-9B52-676AEABAFD3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7620" y="3626533"/>
            <a:ext cx="458391" cy="451882"/>
          </a:xfrm>
          <a:prstGeom prst="rect">
            <a:avLst/>
          </a:prstGeom>
        </xdr:spPr>
      </xdr:pic>
      <xdr:sp macro="" textlink="">
        <xdr:nvSpPr>
          <xdr:cNvPr id="43" name="CuadroTexto 42">
            <a:extLst>
              <a:ext uri="{FF2B5EF4-FFF2-40B4-BE49-F238E27FC236}">
                <a16:creationId xmlns:a16="http://schemas.microsoft.com/office/drawing/2014/main" id="{D86D4EE3-2E6E-48B3-8AB8-449C7A57F176}"/>
              </a:ext>
            </a:extLst>
          </xdr:cNvPr>
          <xdr:cNvSpPr txBox="1"/>
        </xdr:nvSpPr>
        <xdr:spPr>
          <a:xfrm rot="10800000" flipV="1">
            <a:off x="404039" y="3698423"/>
            <a:ext cx="1247361" cy="29380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22568</xdr:colOff>
      <xdr:row>10</xdr:row>
      <xdr:rowOff>152400</xdr:rowOff>
    </xdr:from>
    <xdr:to>
      <xdr:col>2</xdr:col>
      <xdr:colOff>144634</xdr:colOff>
      <xdr:row>13</xdr:row>
      <xdr:rowOff>0</xdr:rowOff>
    </xdr:to>
    <xdr:grpSp>
      <xdr:nvGrpSpPr>
        <xdr:cNvPr id="46" name="Grupo 45">
          <a:extLst>
            <a:ext uri="{FF2B5EF4-FFF2-40B4-BE49-F238E27FC236}">
              <a16:creationId xmlns:a16="http://schemas.microsoft.com/office/drawing/2014/main" id="{AE5330CE-86B2-1FEB-9EA2-E1A751A267BC}"/>
            </a:ext>
          </a:extLst>
        </xdr:cNvPr>
        <xdr:cNvGrpSpPr/>
      </xdr:nvGrpSpPr>
      <xdr:grpSpPr>
        <a:xfrm>
          <a:off x="22568" y="2230582"/>
          <a:ext cx="1701484" cy="665018"/>
          <a:chOff x="26378" y="2034540"/>
          <a:chExt cx="1705121" cy="595530"/>
        </a:xfrm>
      </xdr:grpSpPr>
      <xdr:sp macro="" textlink="">
        <xdr:nvSpPr>
          <xdr:cNvPr id="44" name="Rectángulo 43">
            <a:extLst>
              <a:ext uri="{FF2B5EF4-FFF2-40B4-BE49-F238E27FC236}">
                <a16:creationId xmlns:a16="http://schemas.microsoft.com/office/drawing/2014/main" id="{86E2D3BC-3380-4C87-9B88-09E621770D25}"/>
              </a:ext>
            </a:extLst>
          </xdr:cNvPr>
          <xdr:cNvSpPr/>
        </xdr:nvSpPr>
        <xdr:spPr>
          <a:xfrm>
            <a:off x="26378" y="2034540"/>
            <a:ext cx="1705121" cy="595530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sp macro="" textlink="">
        <xdr:nvSpPr>
          <xdr:cNvPr id="41" name="CuadroTexto 40">
            <a:extLst>
              <a:ext uri="{FF2B5EF4-FFF2-40B4-BE49-F238E27FC236}">
                <a16:creationId xmlns:a16="http://schemas.microsoft.com/office/drawing/2014/main" id="{2D21B990-AF7C-4B7F-8E17-CFAD2A6838D2}"/>
              </a:ext>
            </a:extLst>
          </xdr:cNvPr>
          <xdr:cNvSpPr txBox="1"/>
        </xdr:nvSpPr>
        <xdr:spPr>
          <a:xfrm>
            <a:off x="395194" y="2185537"/>
            <a:ext cx="1326874" cy="3278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  <xdr:pic>
        <xdr:nvPicPr>
          <xdr:cNvPr id="35" name="Gráfico 34" descr="Documento">
            <a:extLst>
              <a:ext uri="{FF2B5EF4-FFF2-40B4-BE49-F238E27FC236}">
                <a16:creationId xmlns:a16="http://schemas.microsoft.com/office/drawing/2014/main" id="{439581DD-4B43-42C3-B812-516A441798B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82062" y="2189870"/>
            <a:ext cx="344122" cy="330912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1485900</xdr:colOff>
          <xdr:row>9</xdr:row>
          <xdr:rowOff>83820</xdr:rowOff>
        </xdr:from>
        <xdr:to>
          <xdr:col>19</xdr:col>
          <xdr:colOff>304800</xdr:colOff>
          <xdr:row>11</xdr:row>
          <xdr:rowOff>83820</xdr:rowOff>
        </xdr:to>
        <xdr:sp macro="" textlink="">
          <xdr:nvSpPr>
            <xdr:cNvPr id="3081" name="Button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es-MX" sz="1600" b="1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Limpiar Templete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487680</xdr:colOff>
          <xdr:row>9</xdr:row>
          <xdr:rowOff>106680</xdr:rowOff>
        </xdr:from>
        <xdr:to>
          <xdr:col>21</xdr:col>
          <xdr:colOff>7620</xdr:colOff>
          <xdr:row>11</xdr:row>
          <xdr:rowOff>76200</xdr:rowOff>
        </xdr:to>
        <xdr:sp macro="" textlink="">
          <xdr:nvSpPr>
            <xdr:cNvPr id="3083" name="Button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es-MX" sz="1600" b="1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GUARDAR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182880</xdr:colOff>
          <xdr:row>112</xdr:row>
          <xdr:rowOff>60960</xdr:rowOff>
        </xdr:from>
        <xdr:to>
          <xdr:col>22</xdr:col>
          <xdr:colOff>762000</xdr:colOff>
          <xdr:row>114</xdr:row>
          <xdr:rowOff>30480</xdr:rowOff>
        </xdr:to>
        <xdr:sp macro="" textlink="">
          <xdr:nvSpPr>
            <xdr:cNvPr id="3084" name="Button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1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MX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Botón 12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30" name="Rectángulo 29">
          <a:extLst>
            <a:ext uri="{FF2B5EF4-FFF2-40B4-BE49-F238E27FC236}">
              <a16:creationId xmlns:a16="http://schemas.microsoft.com/office/drawing/2014/main" id="{A48077CE-C5CB-48EC-B356-00180E9EFE03}"/>
            </a:ext>
          </a:extLst>
        </xdr:cNvPr>
        <xdr:cNvSpPr/>
      </xdr:nvSpPr>
      <xdr:spPr>
        <a:xfrm>
          <a:off x="0" y="0"/>
          <a:ext cx="1794699" cy="5806436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228013</xdr:rowOff>
    </xdr:from>
    <xdr:to>
      <xdr:col>2</xdr:col>
      <xdr:colOff>152400</xdr:colOff>
      <xdr:row>10</xdr:row>
      <xdr:rowOff>46892</xdr:rowOff>
    </xdr:to>
    <xdr:grpSp>
      <xdr:nvGrpSpPr>
        <xdr:cNvPr id="47" name="Grupo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76B181-BE5B-3A6B-8D21-F51F3E82E0AB}"/>
            </a:ext>
          </a:extLst>
        </xdr:cNvPr>
        <xdr:cNvGrpSpPr/>
      </xdr:nvGrpSpPr>
      <xdr:grpSpPr>
        <a:xfrm>
          <a:off x="32239" y="1918268"/>
          <a:ext cx="1699579" cy="719424"/>
          <a:chOff x="32239" y="1572719"/>
          <a:chExt cx="1697949" cy="652597"/>
        </a:xfrm>
      </xdr:grpSpPr>
      <xdr:sp macro="" textlink="">
        <xdr:nvSpPr>
          <xdr:cNvPr id="31" name="Rectángulo 30">
            <a:extLst>
              <a:ext uri="{FF2B5EF4-FFF2-40B4-BE49-F238E27FC236}">
                <a16:creationId xmlns:a16="http://schemas.microsoft.com/office/drawing/2014/main" id="{1DB93CE5-AE80-4512-8666-6EC93D0D1AEC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3" name="Gráfico 32" descr="Casa">
            <a:extLst>
              <a:ext uri="{FF2B5EF4-FFF2-40B4-BE49-F238E27FC236}">
                <a16:creationId xmlns:a16="http://schemas.microsoft.com/office/drawing/2014/main" id="{B4F7728D-0E36-468C-B862-D5ADA01DBF3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39" name="CuadroTexto 38">
            <a:extLst>
              <a:ext uri="{FF2B5EF4-FFF2-40B4-BE49-F238E27FC236}">
                <a16:creationId xmlns:a16="http://schemas.microsoft.com/office/drawing/2014/main" id="{BC8DCBB4-5CED-4EB8-A57C-AA27CC96805F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48" name="Grupo 4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BEFFE2-D370-531A-8F43-F8595B296181}"/>
            </a:ext>
          </a:extLst>
        </xdr:cNvPr>
        <xdr:cNvGrpSpPr/>
      </xdr:nvGrpSpPr>
      <xdr:grpSpPr>
        <a:xfrm>
          <a:off x="32239" y="2785452"/>
          <a:ext cx="1719457" cy="604116"/>
          <a:chOff x="32239" y="2367370"/>
          <a:chExt cx="1717827" cy="601672"/>
        </a:xfrm>
      </xdr:grpSpPr>
      <xdr:sp macro="" textlink="">
        <xdr:nvSpPr>
          <xdr:cNvPr id="32" name="Rectángulo 31">
            <a:extLst>
              <a:ext uri="{FF2B5EF4-FFF2-40B4-BE49-F238E27FC236}">
                <a16:creationId xmlns:a16="http://schemas.microsoft.com/office/drawing/2014/main" id="{16CE0622-7851-470D-BA0B-084D9E26BC60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4" name="Gráfico 33" descr="Documento">
            <a:extLst>
              <a:ext uri="{FF2B5EF4-FFF2-40B4-BE49-F238E27FC236}">
                <a16:creationId xmlns:a16="http://schemas.microsoft.com/office/drawing/2014/main" id="{D256C578-794B-459C-A8C6-4A41345F18A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40" name="CuadroTexto 39">
            <a:extLst>
              <a:ext uri="{FF2B5EF4-FFF2-40B4-BE49-F238E27FC236}">
                <a16:creationId xmlns:a16="http://schemas.microsoft.com/office/drawing/2014/main" id="{2B7E793B-7183-488E-B84E-DA145B35DB85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263769</xdr:rowOff>
    </xdr:to>
    <xdr:grpSp>
      <xdr:nvGrpSpPr>
        <xdr:cNvPr id="49" name="Grupo 48">
          <a:extLst>
            <a:ext uri="{FF2B5EF4-FFF2-40B4-BE49-F238E27FC236}">
              <a16:creationId xmlns:a16="http://schemas.microsoft.com/office/drawing/2014/main" id="{2690E4DA-A35A-B164-DF1F-82FB9FED1454}"/>
            </a:ext>
          </a:extLst>
        </xdr:cNvPr>
        <xdr:cNvGrpSpPr/>
      </xdr:nvGrpSpPr>
      <xdr:grpSpPr>
        <a:xfrm>
          <a:off x="32239" y="3545645"/>
          <a:ext cx="1699579" cy="611251"/>
          <a:chOff x="32239" y="3124304"/>
          <a:chExt cx="1697949" cy="599841"/>
        </a:xfrm>
      </xdr:grpSpPr>
      <xdr:sp macro="" textlink="">
        <xdr:nvSpPr>
          <xdr:cNvPr id="35" name="Rectángulo 34">
            <a:extLst>
              <a:ext uri="{FF2B5EF4-FFF2-40B4-BE49-F238E27FC236}">
                <a16:creationId xmlns:a16="http://schemas.microsoft.com/office/drawing/2014/main" id="{CC005A2E-1A9F-48B7-BDCD-3351BFD6FADC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6" name="Gráfico 35" descr="Lupa">
            <a:extLst>
              <a:ext uri="{FF2B5EF4-FFF2-40B4-BE49-F238E27FC236}">
                <a16:creationId xmlns:a16="http://schemas.microsoft.com/office/drawing/2014/main" id="{CA701583-4838-4EE2-BA12-F2421E86782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41" name="CuadroTexto 40">
            <a:extLst>
              <a:ext uri="{FF2B5EF4-FFF2-40B4-BE49-F238E27FC236}">
                <a16:creationId xmlns:a16="http://schemas.microsoft.com/office/drawing/2014/main" id="{50CA4447-E863-4EEF-8205-893C19F91D70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110783</xdr:rowOff>
    </xdr:from>
    <xdr:to>
      <xdr:col>2</xdr:col>
      <xdr:colOff>159025</xdr:colOff>
      <xdr:row>19</xdr:row>
      <xdr:rowOff>117231</xdr:rowOff>
    </xdr:to>
    <xdr:grpSp>
      <xdr:nvGrpSpPr>
        <xdr:cNvPr id="50" name="Grupo 4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0C5C7E7-40FF-9D2E-CA42-0B22F7EBE717}"/>
            </a:ext>
          </a:extLst>
        </xdr:cNvPr>
        <xdr:cNvGrpSpPr/>
      </xdr:nvGrpSpPr>
      <xdr:grpSpPr>
        <a:xfrm>
          <a:off x="32237" y="4308710"/>
          <a:ext cx="1706206" cy="602194"/>
          <a:chOff x="32237" y="3875959"/>
          <a:chExt cx="1704576" cy="607084"/>
        </a:xfrm>
      </xdr:grpSpPr>
      <xdr:sp macro="" textlink="">
        <xdr:nvSpPr>
          <xdr:cNvPr id="37" name="Rectángulo 36">
            <a:extLst>
              <a:ext uri="{FF2B5EF4-FFF2-40B4-BE49-F238E27FC236}">
                <a16:creationId xmlns:a16="http://schemas.microsoft.com/office/drawing/2014/main" id="{BCEB11B3-4AE4-4567-9E1A-8AD5608EADF0}"/>
              </a:ext>
            </a:extLst>
          </xdr:cNvPr>
          <xdr:cNvSpPr/>
        </xdr:nvSpPr>
        <xdr:spPr>
          <a:xfrm>
            <a:off x="32237" y="3875959"/>
            <a:ext cx="1704576" cy="607084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8" name="Gráfico 37" descr="Engranaje único">
            <a:extLst>
              <a:ext uri="{FF2B5EF4-FFF2-40B4-BE49-F238E27FC236}">
                <a16:creationId xmlns:a16="http://schemas.microsoft.com/office/drawing/2014/main" id="{07062C3C-7D24-4FBE-A6C6-A5ABC8FBD7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42790" y="3946297"/>
            <a:ext cx="458391" cy="450538"/>
          </a:xfrm>
          <a:prstGeom prst="rect">
            <a:avLst/>
          </a:prstGeom>
        </xdr:spPr>
      </xdr:pic>
      <xdr:sp macro="" textlink="">
        <xdr:nvSpPr>
          <xdr:cNvPr id="42" name="CuadroTexto 41">
            <a:extLst>
              <a:ext uri="{FF2B5EF4-FFF2-40B4-BE49-F238E27FC236}">
                <a16:creationId xmlns:a16="http://schemas.microsoft.com/office/drawing/2014/main" id="{E114995E-FA61-42AD-A0B2-13B45DEF5F21}"/>
              </a:ext>
            </a:extLst>
          </xdr:cNvPr>
          <xdr:cNvSpPr txBox="1"/>
        </xdr:nvSpPr>
        <xdr:spPr>
          <a:xfrm>
            <a:off x="450242" y="4036846"/>
            <a:ext cx="1240189" cy="29764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200891</xdr:colOff>
      <xdr:row>2</xdr:row>
      <xdr:rowOff>69272</xdr:rowOff>
    </xdr:from>
    <xdr:to>
      <xdr:col>3</xdr:col>
      <xdr:colOff>41564</xdr:colOff>
      <xdr:row>13</xdr:row>
      <xdr:rowOff>48489</xdr:rowOff>
    </xdr:to>
    <xdr:sp macro="" textlink="">
      <xdr:nvSpPr>
        <xdr:cNvPr id="43" name="Diagrama de flujo: operación manual 42">
          <a:extLst>
            <a:ext uri="{FF2B5EF4-FFF2-40B4-BE49-F238E27FC236}">
              <a16:creationId xmlns:a16="http://schemas.microsoft.com/office/drawing/2014/main" id="{62BF9D2A-5D96-03C9-7F74-2F513BAC5D9A}"/>
            </a:ext>
          </a:extLst>
        </xdr:cNvPr>
        <xdr:cNvSpPr/>
      </xdr:nvSpPr>
      <xdr:spPr>
        <a:xfrm rot="16200000">
          <a:off x="955964" y="1350817"/>
          <a:ext cx="2279072" cy="630382"/>
        </a:xfrm>
        <a:prstGeom prst="flowChartManualOperation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Resumen de la Orden</a:t>
          </a:r>
        </a:p>
      </xdr:txBody>
    </xdr:sp>
    <xdr:clientData/>
  </xdr:twoCellAnchor>
  <xdr:twoCellAnchor>
    <xdr:from>
      <xdr:col>2</xdr:col>
      <xdr:colOff>193555</xdr:colOff>
      <xdr:row>10</xdr:row>
      <xdr:rowOff>105131</xdr:rowOff>
    </xdr:from>
    <xdr:to>
      <xdr:col>3</xdr:col>
      <xdr:colOff>34228</xdr:colOff>
      <xdr:row>19</xdr:row>
      <xdr:rowOff>165031</xdr:rowOff>
    </xdr:to>
    <xdr:sp macro="" textlink="">
      <xdr:nvSpPr>
        <xdr:cNvPr id="44" name="Diagrama de flujo: operación manual 4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C1EF8BA-67F8-4F02-AC4D-3797002D66A3}"/>
            </a:ext>
          </a:extLst>
        </xdr:cNvPr>
        <xdr:cNvSpPr/>
      </xdr:nvSpPr>
      <xdr:spPr>
        <a:xfrm rot="16200000">
          <a:off x="962483" y="3092415"/>
          <a:ext cx="2247288" cy="629567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Tela</a:t>
          </a:r>
          <a:endParaRPr lang="es-MX" sz="1400"/>
        </a:p>
      </xdr:txBody>
    </xdr:sp>
    <xdr:clientData/>
  </xdr:twoCellAnchor>
  <xdr:twoCellAnchor>
    <xdr:from>
      <xdr:col>2</xdr:col>
      <xdr:colOff>202520</xdr:colOff>
      <xdr:row>18</xdr:row>
      <xdr:rowOff>239605</xdr:rowOff>
    </xdr:from>
    <xdr:to>
      <xdr:col>3</xdr:col>
      <xdr:colOff>43193</xdr:colOff>
      <xdr:row>29</xdr:row>
      <xdr:rowOff>93316</xdr:rowOff>
    </xdr:to>
    <xdr:sp macro="" textlink="">
      <xdr:nvSpPr>
        <xdr:cNvPr id="45" name="Diagrama de flujo: operación manual 4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37F9468F-5B08-4644-9AA1-7517F257FF65}"/>
            </a:ext>
          </a:extLst>
        </xdr:cNvPr>
        <xdr:cNvSpPr/>
      </xdr:nvSpPr>
      <xdr:spPr>
        <a:xfrm rot="16200000">
          <a:off x="971855" y="4859688"/>
          <a:ext cx="2250547" cy="630382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 de Corte Hardware</a:t>
          </a:r>
        </a:p>
      </xdr:txBody>
    </xdr:sp>
    <xdr:clientData/>
  </xdr:twoCellAnchor>
  <xdr:twoCellAnchor>
    <xdr:from>
      <xdr:col>2</xdr:col>
      <xdr:colOff>202521</xdr:colOff>
      <xdr:row>27</xdr:row>
      <xdr:rowOff>15488</xdr:rowOff>
    </xdr:from>
    <xdr:to>
      <xdr:col>3</xdr:col>
      <xdr:colOff>43194</xdr:colOff>
      <xdr:row>39</xdr:row>
      <xdr:rowOff>111247</xdr:rowOff>
    </xdr:to>
    <xdr:sp macro="" textlink="">
      <xdr:nvSpPr>
        <xdr:cNvPr id="46" name="Diagrama de flujo: operación manual 4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E426CC7B-3829-456C-85DE-865E85D9669C}"/>
            </a:ext>
          </a:extLst>
        </xdr:cNvPr>
        <xdr:cNvSpPr/>
      </xdr:nvSpPr>
      <xdr:spPr>
        <a:xfrm rot="16200000">
          <a:off x="971449" y="6624513"/>
          <a:ext cx="2247288" cy="629567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Headers</a:t>
          </a:r>
          <a:endParaRPr lang="es-MX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30" name="Rectángulo 29">
          <a:extLst>
            <a:ext uri="{FF2B5EF4-FFF2-40B4-BE49-F238E27FC236}">
              <a16:creationId xmlns:a16="http://schemas.microsoft.com/office/drawing/2014/main" id="{CA44A4AB-84A9-2BEF-503E-3881AA42DF00}"/>
            </a:ext>
          </a:extLst>
        </xdr:cNvPr>
        <xdr:cNvSpPr/>
      </xdr:nvSpPr>
      <xdr:spPr>
        <a:xfrm>
          <a:off x="0" y="0"/>
          <a:ext cx="1800000" cy="58875727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228013</xdr:rowOff>
    </xdr:from>
    <xdr:to>
      <xdr:col>2</xdr:col>
      <xdr:colOff>152400</xdr:colOff>
      <xdr:row>10</xdr:row>
      <xdr:rowOff>46892</xdr:rowOff>
    </xdr:to>
    <xdr:grpSp>
      <xdr:nvGrpSpPr>
        <xdr:cNvPr id="56" name="Grupo 5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F6C39D-AA27-C9B9-C564-9B3D1BC98175}"/>
            </a:ext>
          </a:extLst>
        </xdr:cNvPr>
        <xdr:cNvGrpSpPr/>
      </xdr:nvGrpSpPr>
      <xdr:grpSpPr>
        <a:xfrm>
          <a:off x="32239" y="1828213"/>
          <a:ext cx="1694961" cy="682479"/>
          <a:chOff x="32239" y="1566956"/>
          <a:chExt cx="1709475" cy="624422"/>
        </a:xfrm>
      </xdr:grpSpPr>
      <xdr:sp macro="" textlink="">
        <xdr:nvSpPr>
          <xdr:cNvPr id="32" name="Rectángulo 31">
            <a:extLst>
              <a:ext uri="{FF2B5EF4-FFF2-40B4-BE49-F238E27FC236}">
                <a16:creationId xmlns:a16="http://schemas.microsoft.com/office/drawing/2014/main" id="{796C93E7-0807-EA75-DFDC-45C8248F120E}"/>
              </a:ext>
            </a:extLst>
          </xdr:cNvPr>
          <xdr:cNvSpPr/>
        </xdr:nvSpPr>
        <xdr:spPr>
          <a:xfrm>
            <a:off x="32239" y="1566956"/>
            <a:ext cx="1709475" cy="62442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4" name="Gráfico 33" descr="Casa">
            <a:extLst>
              <a:ext uri="{FF2B5EF4-FFF2-40B4-BE49-F238E27FC236}">
                <a16:creationId xmlns:a16="http://schemas.microsoft.com/office/drawing/2014/main" id="{929C9A1D-15D4-42F8-8986-F072E7D4D49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3244"/>
            <a:ext cx="319474" cy="321612"/>
          </a:xfrm>
          <a:prstGeom prst="rect">
            <a:avLst/>
          </a:prstGeom>
        </xdr:spPr>
      </xdr:pic>
      <xdr:sp macro="" textlink="">
        <xdr:nvSpPr>
          <xdr:cNvPr id="40" name="CuadroTexto 39">
            <a:extLst>
              <a:ext uri="{FF2B5EF4-FFF2-40B4-BE49-F238E27FC236}">
                <a16:creationId xmlns:a16="http://schemas.microsoft.com/office/drawing/2014/main" id="{AD791B26-99A7-46F6-B100-B1E77ECD273F}"/>
              </a:ext>
            </a:extLst>
          </xdr:cNvPr>
          <xdr:cNvSpPr txBox="1"/>
        </xdr:nvSpPr>
        <xdr:spPr>
          <a:xfrm>
            <a:off x="417112" y="1737455"/>
            <a:ext cx="928339" cy="3009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55" name="Grupo 5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65ED1B-F2A0-35ED-144D-11DFA91A2F54}"/>
            </a:ext>
          </a:extLst>
        </xdr:cNvPr>
        <xdr:cNvGrpSpPr/>
      </xdr:nvGrpSpPr>
      <xdr:grpSpPr>
        <a:xfrm>
          <a:off x="32239" y="2654988"/>
          <a:ext cx="1714839" cy="597189"/>
          <a:chOff x="32239" y="2341117"/>
          <a:chExt cx="1729353" cy="618960"/>
        </a:xfrm>
      </xdr:grpSpPr>
      <xdr:sp macro="" textlink="">
        <xdr:nvSpPr>
          <xdr:cNvPr id="33" name="Rectángulo 32">
            <a:extLst>
              <a:ext uri="{FF2B5EF4-FFF2-40B4-BE49-F238E27FC236}">
                <a16:creationId xmlns:a16="http://schemas.microsoft.com/office/drawing/2014/main" id="{8B11839B-DE46-409E-A7E0-5C1CE4BF3D8F}"/>
              </a:ext>
            </a:extLst>
          </xdr:cNvPr>
          <xdr:cNvSpPr/>
        </xdr:nvSpPr>
        <xdr:spPr>
          <a:xfrm>
            <a:off x="32239" y="2341117"/>
            <a:ext cx="1702849" cy="618960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5" name="Gráfico 34" descr="Documento">
            <a:extLst>
              <a:ext uri="{FF2B5EF4-FFF2-40B4-BE49-F238E27FC236}">
                <a16:creationId xmlns:a16="http://schemas.microsoft.com/office/drawing/2014/main" id="{F678DE64-A31B-4589-8E96-AED45EE38FD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481106"/>
            <a:ext cx="344122" cy="335266"/>
          </a:xfrm>
          <a:prstGeom prst="rect">
            <a:avLst/>
          </a:prstGeom>
        </xdr:spPr>
      </xdr:pic>
      <xdr:sp macro="" textlink="">
        <xdr:nvSpPr>
          <xdr:cNvPr id="41" name="CuadroTexto 40">
            <a:extLst>
              <a:ext uri="{FF2B5EF4-FFF2-40B4-BE49-F238E27FC236}">
                <a16:creationId xmlns:a16="http://schemas.microsoft.com/office/drawing/2014/main" id="{5F5D80AD-023C-4E47-8D03-4A9760FCDC5B}"/>
              </a:ext>
            </a:extLst>
          </xdr:cNvPr>
          <xdr:cNvSpPr txBox="1"/>
        </xdr:nvSpPr>
        <xdr:spPr>
          <a:xfrm>
            <a:off x="430364" y="2506080"/>
            <a:ext cx="1331228" cy="3767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14</xdr:row>
      <xdr:rowOff>172278</xdr:rowOff>
    </xdr:from>
    <xdr:to>
      <xdr:col>2</xdr:col>
      <xdr:colOff>152400</xdr:colOff>
      <xdr:row>18</xdr:row>
      <xdr:rowOff>33131</xdr:rowOff>
    </xdr:to>
    <xdr:grpSp>
      <xdr:nvGrpSpPr>
        <xdr:cNvPr id="53" name="Grupo 52">
          <a:extLst>
            <a:ext uri="{FF2B5EF4-FFF2-40B4-BE49-F238E27FC236}">
              <a16:creationId xmlns:a16="http://schemas.microsoft.com/office/drawing/2014/main" id="{AE60020C-BF52-69F3-406E-F4FFEB9DBF85}"/>
            </a:ext>
          </a:extLst>
        </xdr:cNvPr>
        <xdr:cNvGrpSpPr/>
      </xdr:nvGrpSpPr>
      <xdr:grpSpPr>
        <a:xfrm>
          <a:off x="32239" y="3359978"/>
          <a:ext cx="1694961" cy="699053"/>
          <a:chOff x="32239" y="3023054"/>
          <a:chExt cx="1697949" cy="694571"/>
        </a:xfrm>
      </xdr:grpSpPr>
      <xdr:sp macro="" textlink="">
        <xdr:nvSpPr>
          <xdr:cNvPr id="36" name="Rectángulo 35">
            <a:extLst>
              <a:ext uri="{FF2B5EF4-FFF2-40B4-BE49-F238E27FC236}">
                <a16:creationId xmlns:a16="http://schemas.microsoft.com/office/drawing/2014/main" id="{7535156E-02A9-4972-9550-98F664177B6A}"/>
              </a:ext>
            </a:extLst>
          </xdr:cNvPr>
          <xdr:cNvSpPr/>
        </xdr:nvSpPr>
        <xdr:spPr>
          <a:xfrm>
            <a:off x="32239" y="3070516"/>
            <a:ext cx="1697949" cy="599841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7" name="Gráfico 36" descr="Lupa">
            <a:extLst>
              <a:ext uri="{FF2B5EF4-FFF2-40B4-BE49-F238E27FC236}">
                <a16:creationId xmlns:a16="http://schemas.microsoft.com/office/drawing/2014/main" id="{F0D588E8-5C31-4C2E-BF4B-2D66193C124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159025"/>
            <a:ext cx="347698" cy="366982"/>
          </a:xfrm>
          <a:prstGeom prst="rect">
            <a:avLst/>
          </a:prstGeom>
        </xdr:spPr>
      </xdr:pic>
      <xdr:sp macro="" textlink="">
        <xdr:nvSpPr>
          <xdr:cNvPr id="42" name="CuadroTexto 41">
            <a:extLst>
              <a:ext uri="{FF2B5EF4-FFF2-40B4-BE49-F238E27FC236}">
                <a16:creationId xmlns:a16="http://schemas.microsoft.com/office/drawing/2014/main" id="{E1B9A51D-EBCA-4226-86E8-015F4B180951}"/>
              </a:ext>
            </a:extLst>
          </xdr:cNvPr>
          <xdr:cNvSpPr txBox="1"/>
        </xdr:nvSpPr>
        <xdr:spPr>
          <a:xfrm>
            <a:off x="443615" y="3023054"/>
            <a:ext cx="994635" cy="69457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140093</xdr:rowOff>
    </xdr:from>
    <xdr:to>
      <xdr:col>2</xdr:col>
      <xdr:colOff>159025</xdr:colOff>
      <xdr:row>19</xdr:row>
      <xdr:rowOff>146541</xdr:rowOff>
    </xdr:to>
    <xdr:grpSp>
      <xdr:nvGrpSpPr>
        <xdr:cNvPr id="54" name="Grupo 53">
          <a:extLst>
            <a:ext uri="{FF2B5EF4-FFF2-40B4-BE49-F238E27FC236}">
              <a16:creationId xmlns:a16="http://schemas.microsoft.com/office/drawing/2014/main" id="{16F695EA-BEA9-4D8A-5266-038E17815036}"/>
            </a:ext>
          </a:extLst>
        </xdr:cNvPr>
        <xdr:cNvGrpSpPr/>
      </xdr:nvGrpSpPr>
      <xdr:grpSpPr>
        <a:xfrm>
          <a:off x="32237" y="4165993"/>
          <a:ext cx="1701588" cy="806548"/>
          <a:chOff x="32237" y="3824587"/>
          <a:chExt cx="1704576" cy="607083"/>
        </a:xfrm>
      </xdr:grpSpPr>
      <xdr:sp macro="" textlink="">
        <xdr:nvSpPr>
          <xdr:cNvPr id="38" name="Rectángulo 37">
            <a:extLst>
              <a:ext uri="{FF2B5EF4-FFF2-40B4-BE49-F238E27FC236}">
                <a16:creationId xmlns:a16="http://schemas.microsoft.com/office/drawing/2014/main" id="{E4AEA46D-ABC7-40FA-9DF8-21D6355BB429}"/>
              </a:ext>
            </a:extLst>
          </xdr:cNvPr>
          <xdr:cNvSpPr/>
        </xdr:nvSpPr>
        <xdr:spPr>
          <a:xfrm>
            <a:off x="32237" y="3824587"/>
            <a:ext cx="1704576" cy="607083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39" name="Gráfico 38" descr="Engranaje único">
            <a:extLst>
              <a:ext uri="{FF2B5EF4-FFF2-40B4-BE49-F238E27FC236}">
                <a16:creationId xmlns:a16="http://schemas.microsoft.com/office/drawing/2014/main" id="{E34196C3-1C36-4077-982B-FA6ED3F50E2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48651" y="3900784"/>
            <a:ext cx="458391" cy="450537"/>
          </a:xfrm>
          <a:prstGeom prst="rect">
            <a:avLst/>
          </a:prstGeom>
        </xdr:spPr>
      </xdr:pic>
      <xdr:sp macro="" textlink="">
        <xdr:nvSpPr>
          <xdr:cNvPr id="43" name="CuadroTexto 42">
            <a:extLst>
              <a:ext uri="{FF2B5EF4-FFF2-40B4-BE49-F238E27FC236}">
                <a16:creationId xmlns:a16="http://schemas.microsoft.com/office/drawing/2014/main" id="{8CADFFC4-D86C-438B-9BC4-A7C3754550EE}"/>
              </a:ext>
            </a:extLst>
          </xdr:cNvPr>
          <xdr:cNvSpPr txBox="1"/>
        </xdr:nvSpPr>
        <xdr:spPr>
          <a:xfrm>
            <a:off x="450242" y="3956164"/>
            <a:ext cx="1240189" cy="29764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197223</xdr:colOff>
      <xdr:row>2</xdr:row>
      <xdr:rowOff>125506</xdr:rowOff>
    </xdr:from>
    <xdr:to>
      <xdr:col>3</xdr:col>
      <xdr:colOff>38711</xdr:colOff>
      <xdr:row>14</xdr:row>
      <xdr:rowOff>11002</xdr:rowOff>
    </xdr:to>
    <xdr:sp macro="" textlink="">
      <xdr:nvSpPr>
        <xdr:cNvPr id="48" name="Diagrama de flujo: operación manual 4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387321E6-34DC-408F-A792-8F9F87BDA528}"/>
            </a:ext>
          </a:extLst>
        </xdr:cNvPr>
        <xdr:cNvSpPr/>
      </xdr:nvSpPr>
      <xdr:spPr>
        <a:xfrm rot="16200000">
          <a:off x="950666" y="1407051"/>
          <a:ext cx="2279072" cy="630382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Resumen de la Orden</a:t>
          </a:r>
        </a:p>
      </xdr:txBody>
    </xdr:sp>
    <xdr:clientData/>
  </xdr:twoCellAnchor>
  <xdr:twoCellAnchor>
    <xdr:from>
      <xdr:col>2</xdr:col>
      <xdr:colOff>198852</xdr:colOff>
      <xdr:row>11</xdr:row>
      <xdr:rowOff>51344</xdr:rowOff>
    </xdr:from>
    <xdr:to>
      <xdr:col>3</xdr:col>
      <xdr:colOff>40340</xdr:colOff>
      <xdr:row>20</xdr:row>
      <xdr:rowOff>162586</xdr:rowOff>
    </xdr:to>
    <xdr:sp macro="" textlink="">
      <xdr:nvSpPr>
        <xdr:cNvPr id="49" name="Diagrama de flujo: operación manual 48">
          <a:extLst>
            <a:ext uri="{FF2B5EF4-FFF2-40B4-BE49-F238E27FC236}">
              <a16:creationId xmlns:a16="http://schemas.microsoft.com/office/drawing/2014/main" id="{693A2EC9-6E1E-4E36-84FB-31EF51413C9A}"/>
            </a:ext>
          </a:extLst>
        </xdr:cNvPr>
        <xdr:cNvSpPr/>
      </xdr:nvSpPr>
      <xdr:spPr>
        <a:xfrm rot="16200000">
          <a:off x="960445" y="3180433"/>
          <a:ext cx="2262772" cy="630382"/>
        </a:xfrm>
        <a:prstGeom prst="flowChartManualOperation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Tela</a:t>
          </a:r>
          <a:endParaRPr lang="es-MX" sz="1400"/>
        </a:p>
      </xdr:txBody>
    </xdr:sp>
    <xdr:clientData/>
  </xdr:twoCellAnchor>
  <xdr:twoCellAnchor>
    <xdr:from>
      <xdr:col>2</xdr:col>
      <xdr:colOff>198852</xdr:colOff>
      <xdr:row>18</xdr:row>
      <xdr:rowOff>421345</xdr:rowOff>
    </xdr:from>
    <xdr:to>
      <xdr:col>3</xdr:col>
      <xdr:colOff>40340</xdr:colOff>
      <xdr:row>30</xdr:row>
      <xdr:rowOff>99021</xdr:rowOff>
    </xdr:to>
    <xdr:sp macro="" textlink="">
      <xdr:nvSpPr>
        <xdr:cNvPr id="50" name="Diagrama de flujo: operación manual 4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A3DC72F-607D-4F5D-99F4-82102886BE6B}"/>
            </a:ext>
          </a:extLst>
        </xdr:cNvPr>
        <xdr:cNvSpPr/>
      </xdr:nvSpPr>
      <xdr:spPr>
        <a:xfrm rot="16200000">
          <a:off x="966557" y="4915922"/>
          <a:ext cx="2250547" cy="630382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 de Corte Hardware</a:t>
          </a:r>
        </a:p>
      </xdr:txBody>
    </xdr:sp>
    <xdr:clientData/>
  </xdr:twoCellAnchor>
  <xdr:twoCellAnchor>
    <xdr:from>
      <xdr:col>2</xdr:col>
      <xdr:colOff>198853</xdr:colOff>
      <xdr:row>28</xdr:row>
      <xdr:rowOff>19564</xdr:rowOff>
    </xdr:from>
    <xdr:to>
      <xdr:col>3</xdr:col>
      <xdr:colOff>40341</xdr:colOff>
      <xdr:row>40</xdr:row>
      <xdr:rowOff>125102</xdr:rowOff>
    </xdr:to>
    <xdr:sp macro="" textlink="">
      <xdr:nvSpPr>
        <xdr:cNvPr id="51" name="Diagrama de flujo: operación manual 5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51F698C-86FA-4D8F-8AB4-9486A8E902F2}"/>
            </a:ext>
          </a:extLst>
        </xdr:cNvPr>
        <xdr:cNvSpPr/>
      </xdr:nvSpPr>
      <xdr:spPr>
        <a:xfrm rot="16200000">
          <a:off x="963298" y="6731683"/>
          <a:ext cx="2257068" cy="630382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Headers</a:t>
          </a:r>
          <a:endParaRPr lang="es-MX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AECADD2-0A51-4EDB-BDBF-D93E0A4F004C}"/>
            </a:ext>
          </a:extLst>
        </xdr:cNvPr>
        <xdr:cNvSpPr/>
      </xdr:nvSpPr>
      <xdr:spPr>
        <a:xfrm>
          <a:off x="0" y="0"/>
          <a:ext cx="1794699" cy="5806436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39859</xdr:colOff>
      <xdr:row>10</xdr:row>
      <xdr:rowOff>130228</xdr:rowOff>
    </xdr:from>
    <xdr:to>
      <xdr:col>2</xdr:col>
      <xdr:colOff>153394</xdr:colOff>
      <xdr:row>13</xdr:row>
      <xdr:rowOff>171568</xdr:rowOff>
    </xdr:to>
    <xdr:sp macro="" textlink="">
      <xdr:nvSpPr>
        <xdr:cNvPr id="3" name="Rectá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BCEF3A-0CCD-4CA2-961B-2F1D641BF5B0}"/>
            </a:ext>
          </a:extLst>
        </xdr:cNvPr>
        <xdr:cNvSpPr/>
      </xdr:nvSpPr>
      <xdr:spPr>
        <a:xfrm>
          <a:off x="39859" y="2256208"/>
          <a:ext cx="1698495" cy="5976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0</xdr:col>
      <xdr:colOff>96129</xdr:colOff>
      <xdr:row>11</xdr:row>
      <xdr:rowOff>87337</xdr:rowOff>
    </xdr:from>
    <xdr:to>
      <xdr:col>0</xdr:col>
      <xdr:colOff>440251</xdr:colOff>
      <xdr:row>13</xdr:row>
      <xdr:rowOff>54395</xdr:rowOff>
    </xdr:to>
    <xdr:pic>
      <xdr:nvPicPr>
        <xdr:cNvPr id="4" name="Gráfico 3" descr="Documento">
          <a:extLst>
            <a:ext uri="{FF2B5EF4-FFF2-40B4-BE49-F238E27FC236}">
              <a16:creationId xmlns:a16="http://schemas.microsoft.com/office/drawing/2014/main" id="{BE5BDF00-9F7A-4E27-9CF0-0063553C6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6129" y="2396197"/>
          <a:ext cx="344122" cy="330912"/>
        </a:xfrm>
        <a:prstGeom prst="rect">
          <a:avLst/>
        </a:prstGeom>
      </xdr:spPr>
    </xdr:pic>
    <xdr:clientData/>
  </xdr:twoCellAnchor>
  <xdr:twoCellAnchor>
    <xdr:from>
      <xdr:col>0</xdr:col>
      <xdr:colOff>39859</xdr:colOff>
      <xdr:row>6</xdr:row>
      <xdr:rowOff>220393</xdr:rowOff>
    </xdr:from>
    <xdr:to>
      <xdr:col>2</xdr:col>
      <xdr:colOff>160020</xdr:colOff>
      <xdr:row>9</xdr:row>
      <xdr:rowOff>170293</xdr:rowOff>
    </xdr:to>
    <xdr:grpSp>
      <xdr:nvGrpSpPr>
        <xdr:cNvPr id="22" name="Grupo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916334-5E32-6E46-6C8A-884CA54DFD79}"/>
            </a:ext>
          </a:extLst>
        </xdr:cNvPr>
        <xdr:cNvGrpSpPr/>
      </xdr:nvGrpSpPr>
      <xdr:grpSpPr>
        <a:xfrm>
          <a:off x="39859" y="1680893"/>
          <a:ext cx="1694961" cy="762700"/>
          <a:chOff x="39859" y="1508173"/>
          <a:chExt cx="1705121" cy="597600"/>
        </a:xfrm>
      </xdr:grpSpPr>
      <xdr:sp macro="" textlink="">
        <xdr:nvSpPr>
          <xdr:cNvPr id="6" name="Rectángulo 5">
            <a:extLst>
              <a:ext uri="{FF2B5EF4-FFF2-40B4-BE49-F238E27FC236}">
                <a16:creationId xmlns:a16="http://schemas.microsoft.com/office/drawing/2014/main" id="{4BE2E7C0-38B5-1251-A703-9732E987FE7D}"/>
              </a:ext>
            </a:extLst>
          </xdr:cNvPr>
          <xdr:cNvSpPr/>
        </xdr:nvSpPr>
        <xdr:spPr>
          <a:xfrm>
            <a:off x="39859" y="1508173"/>
            <a:ext cx="1705121" cy="597600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7" name="Gráfico 6" descr="Casa">
            <a:extLst>
              <a:ext uri="{FF2B5EF4-FFF2-40B4-BE49-F238E27FC236}">
                <a16:creationId xmlns:a16="http://schemas.microsoft.com/office/drawing/2014/main" id="{AEFE8A4B-87A6-8FFE-908F-0D4A53BD527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90081" y="1655107"/>
            <a:ext cx="318660" cy="307797"/>
          </a:xfrm>
          <a:prstGeom prst="rect">
            <a:avLst/>
          </a:prstGeom>
        </xdr:spPr>
      </xdr:pic>
      <xdr:sp macro="" textlink="">
        <xdr:nvSpPr>
          <xdr:cNvPr id="8" name="CuadroTexto 7">
            <a:extLst>
              <a:ext uri="{FF2B5EF4-FFF2-40B4-BE49-F238E27FC236}">
                <a16:creationId xmlns:a16="http://schemas.microsoft.com/office/drawing/2014/main" id="{BD34DEA0-1371-60E6-73CA-94E8BEB1AC6D}"/>
              </a:ext>
            </a:extLst>
          </xdr:cNvPr>
          <xdr:cNvSpPr txBox="1"/>
        </xdr:nvSpPr>
        <xdr:spPr>
          <a:xfrm>
            <a:off x="400892" y="1678278"/>
            <a:ext cx="925975" cy="28803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399884</xdr:colOff>
      <xdr:row>11</xdr:row>
      <xdr:rowOff>81831</xdr:rowOff>
    </xdr:from>
    <xdr:to>
      <xdr:col>2</xdr:col>
      <xdr:colOff>141798</xdr:colOff>
      <xdr:row>13</xdr:row>
      <xdr:rowOff>88457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63257218-2EC8-41D2-BAFF-C1557634E6E0}"/>
            </a:ext>
          </a:extLst>
        </xdr:cNvPr>
        <xdr:cNvSpPr txBox="1"/>
      </xdr:nvSpPr>
      <xdr:spPr>
        <a:xfrm>
          <a:off x="399884" y="2390691"/>
          <a:ext cx="1326874" cy="3800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sz="1400">
              <a:solidFill>
                <a:schemeClr val="bg1"/>
              </a:solidFill>
            </a:rPr>
            <a:t>Ingresar</a:t>
          </a:r>
          <a:r>
            <a:rPr lang="es-MX" sz="1400" baseline="0">
              <a:solidFill>
                <a:schemeClr val="bg1"/>
              </a:solidFill>
            </a:rPr>
            <a:t> Datos</a:t>
          </a:r>
          <a:endParaRPr lang="es-MX" sz="12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32239</xdr:colOff>
      <xdr:row>14</xdr:row>
      <xdr:rowOff>103698</xdr:rowOff>
    </xdr:from>
    <xdr:to>
      <xdr:col>2</xdr:col>
      <xdr:colOff>152400</xdr:colOff>
      <xdr:row>17</xdr:row>
      <xdr:rowOff>145038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2B2D43F-9566-488E-A1CF-80CB1CABF5B5}"/>
            </a:ext>
          </a:extLst>
        </xdr:cNvPr>
        <xdr:cNvGrpSpPr/>
      </xdr:nvGrpSpPr>
      <xdr:grpSpPr>
        <a:xfrm>
          <a:off x="32239" y="3291398"/>
          <a:ext cx="1694961" cy="587440"/>
          <a:chOff x="32239" y="3023054"/>
          <a:chExt cx="1697949" cy="694571"/>
        </a:xfrm>
      </xdr:grpSpPr>
      <xdr:sp macro="" textlink="">
        <xdr:nvSpPr>
          <xdr:cNvPr id="11" name="Rectángulo 10">
            <a:extLst>
              <a:ext uri="{FF2B5EF4-FFF2-40B4-BE49-F238E27FC236}">
                <a16:creationId xmlns:a16="http://schemas.microsoft.com/office/drawing/2014/main" id="{E1ACDD86-213D-6967-B425-6352A1E91A0D}"/>
              </a:ext>
            </a:extLst>
          </xdr:cNvPr>
          <xdr:cNvSpPr/>
        </xdr:nvSpPr>
        <xdr:spPr>
          <a:xfrm>
            <a:off x="32239" y="3070516"/>
            <a:ext cx="1697949" cy="599841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2" name="Gráfico 11" descr="Lupa">
            <a:extLst>
              <a:ext uri="{FF2B5EF4-FFF2-40B4-BE49-F238E27FC236}">
                <a16:creationId xmlns:a16="http://schemas.microsoft.com/office/drawing/2014/main" id="{7199819F-CA55-F86D-67A1-9B9842791BB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159025"/>
            <a:ext cx="347698" cy="366982"/>
          </a:xfrm>
          <a:prstGeom prst="rect">
            <a:avLst/>
          </a:prstGeom>
        </xdr:spPr>
      </xdr:pic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EF8A8E7D-82DA-11B7-E4C8-07623FB3BB06}"/>
              </a:ext>
            </a:extLst>
          </xdr:cNvPr>
          <xdr:cNvSpPr txBox="1"/>
        </xdr:nvSpPr>
        <xdr:spPr>
          <a:xfrm>
            <a:off x="443615" y="3023054"/>
            <a:ext cx="994635" cy="69457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18240</xdr:colOff>
      <xdr:row>18</xdr:row>
      <xdr:rowOff>86752</xdr:rowOff>
    </xdr:from>
    <xdr:to>
      <xdr:col>2</xdr:col>
      <xdr:colOff>159025</xdr:colOff>
      <xdr:row>19</xdr:row>
      <xdr:rowOff>444866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6B97B5AB-DA7A-4F4C-850E-88C69BDC1986}"/>
            </a:ext>
          </a:extLst>
        </xdr:cNvPr>
        <xdr:cNvGrpSpPr/>
      </xdr:nvGrpSpPr>
      <xdr:grpSpPr>
        <a:xfrm>
          <a:off x="18240" y="4011052"/>
          <a:ext cx="1715585" cy="1031214"/>
          <a:chOff x="48651" y="3824587"/>
          <a:chExt cx="1718514" cy="607083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5" name="Rectángulo 14">
            <a:extLst>
              <a:ext uri="{FF2B5EF4-FFF2-40B4-BE49-F238E27FC236}">
                <a16:creationId xmlns:a16="http://schemas.microsoft.com/office/drawing/2014/main" id="{BF333EAE-2473-F9B1-8ACA-C89745AADD7D}"/>
              </a:ext>
            </a:extLst>
          </xdr:cNvPr>
          <xdr:cNvSpPr/>
        </xdr:nvSpPr>
        <xdr:spPr>
          <a:xfrm>
            <a:off x="62589" y="3824587"/>
            <a:ext cx="1704576" cy="607083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6" name="Gráfico 15" descr="Engranaje único">
            <a:extLst>
              <a:ext uri="{FF2B5EF4-FFF2-40B4-BE49-F238E27FC236}">
                <a16:creationId xmlns:a16="http://schemas.microsoft.com/office/drawing/2014/main" id="{A74B9E08-2BDC-A946-1DDB-324E5A05046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48651" y="3900784"/>
            <a:ext cx="458391" cy="450537"/>
          </a:xfrm>
          <a:prstGeom prst="rect">
            <a:avLst/>
          </a:prstGeom>
        </xdr:spPr>
      </xdr:pic>
      <xdr:sp macro="" textlink="">
        <xdr:nvSpPr>
          <xdr:cNvPr id="17" name="CuadroTexto 16">
            <a:extLst>
              <a:ext uri="{FF2B5EF4-FFF2-40B4-BE49-F238E27FC236}">
                <a16:creationId xmlns:a16="http://schemas.microsoft.com/office/drawing/2014/main" id="{9634AFE5-79F1-DB1B-8BD3-501058184210}"/>
              </a:ext>
            </a:extLst>
          </xdr:cNvPr>
          <xdr:cNvSpPr txBox="1"/>
        </xdr:nvSpPr>
        <xdr:spPr>
          <a:xfrm>
            <a:off x="450242" y="3956164"/>
            <a:ext cx="1240189" cy="297647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197223</xdr:colOff>
      <xdr:row>2</xdr:row>
      <xdr:rowOff>125506</xdr:rowOff>
    </xdr:from>
    <xdr:to>
      <xdr:col>3</xdr:col>
      <xdr:colOff>38711</xdr:colOff>
      <xdr:row>14</xdr:row>
      <xdr:rowOff>11002</xdr:rowOff>
    </xdr:to>
    <xdr:sp macro="" textlink="">
      <xdr:nvSpPr>
        <xdr:cNvPr id="18" name="Diagrama de flujo: operación manual 1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8447C1E-504C-4A37-BFCD-0FAE56F8E389}"/>
            </a:ext>
          </a:extLst>
        </xdr:cNvPr>
        <xdr:cNvSpPr/>
      </xdr:nvSpPr>
      <xdr:spPr>
        <a:xfrm rot="16200000">
          <a:off x="952459" y="1412430"/>
          <a:ext cx="2293416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Resumen de la Orden</a:t>
          </a:r>
        </a:p>
      </xdr:txBody>
    </xdr:sp>
    <xdr:clientData/>
  </xdr:twoCellAnchor>
  <xdr:twoCellAnchor>
    <xdr:from>
      <xdr:col>2</xdr:col>
      <xdr:colOff>198852</xdr:colOff>
      <xdr:row>11</xdr:row>
      <xdr:rowOff>51344</xdr:rowOff>
    </xdr:from>
    <xdr:to>
      <xdr:col>3</xdr:col>
      <xdr:colOff>40340</xdr:colOff>
      <xdr:row>20</xdr:row>
      <xdr:rowOff>162586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3CBD2610-D4EC-4A22-B31D-CF495F0DFE8C}"/>
            </a:ext>
          </a:extLst>
        </xdr:cNvPr>
        <xdr:cNvSpPr/>
      </xdr:nvSpPr>
      <xdr:spPr>
        <a:xfrm rot="16200000">
          <a:off x="959325" y="3192311"/>
          <a:ext cx="2282942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Tela</a:t>
          </a:r>
          <a:endParaRPr lang="es-MX" sz="1400"/>
        </a:p>
      </xdr:txBody>
    </xdr:sp>
    <xdr:clientData/>
  </xdr:twoCellAnchor>
  <xdr:twoCellAnchor>
    <xdr:from>
      <xdr:col>2</xdr:col>
      <xdr:colOff>198852</xdr:colOff>
      <xdr:row>18</xdr:row>
      <xdr:rowOff>421345</xdr:rowOff>
    </xdr:from>
    <xdr:to>
      <xdr:col>3</xdr:col>
      <xdr:colOff>40340</xdr:colOff>
      <xdr:row>30</xdr:row>
      <xdr:rowOff>99021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7D35C40D-DFD6-4D56-92EB-270C56DFA6D2}"/>
            </a:ext>
          </a:extLst>
        </xdr:cNvPr>
        <xdr:cNvSpPr/>
      </xdr:nvSpPr>
      <xdr:spPr>
        <a:xfrm rot="16200000">
          <a:off x="955128" y="4953349"/>
          <a:ext cx="2291336" cy="633968"/>
        </a:xfrm>
        <a:prstGeom prst="flowChartManualOperation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 de Corte Hardware</a:t>
          </a:r>
        </a:p>
      </xdr:txBody>
    </xdr:sp>
    <xdr:clientData/>
  </xdr:twoCellAnchor>
  <xdr:twoCellAnchor>
    <xdr:from>
      <xdr:col>2</xdr:col>
      <xdr:colOff>198853</xdr:colOff>
      <xdr:row>28</xdr:row>
      <xdr:rowOff>19564</xdr:rowOff>
    </xdr:from>
    <xdr:to>
      <xdr:col>3</xdr:col>
      <xdr:colOff>40341</xdr:colOff>
      <xdr:row>40</xdr:row>
      <xdr:rowOff>125102</xdr:rowOff>
    </xdr:to>
    <xdr:sp macro="" textlink="">
      <xdr:nvSpPr>
        <xdr:cNvPr id="21" name="Diagrama de flujo: operación manual 2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ED1659E-024D-4369-9A78-A28739EC6CEF}"/>
            </a:ext>
          </a:extLst>
        </xdr:cNvPr>
        <xdr:cNvSpPr/>
      </xdr:nvSpPr>
      <xdr:spPr>
        <a:xfrm rot="16200000">
          <a:off x="950748" y="6803849"/>
          <a:ext cx="2300098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Headers</a:t>
          </a:r>
          <a:endParaRPr lang="es-MX" sz="1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A825D195-47A0-40F4-AE79-DA14FC10688E}"/>
            </a:ext>
          </a:extLst>
        </xdr:cNvPr>
        <xdr:cNvSpPr/>
      </xdr:nvSpPr>
      <xdr:spPr>
        <a:xfrm>
          <a:off x="0" y="0"/>
          <a:ext cx="1794699" cy="5806436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228013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02B014-EA25-4A8B-930D-7C3931DA82C4}"/>
            </a:ext>
          </a:extLst>
        </xdr:cNvPr>
        <xdr:cNvGrpSpPr/>
      </xdr:nvGrpSpPr>
      <xdr:grpSpPr>
        <a:xfrm>
          <a:off x="32239" y="1688513"/>
          <a:ext cx="1694961" cy="822179"/>
          <a:chOff x="32239" y="1566956"/>
          <a:chExt cx="1709475" cy="624422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3D8AA286-0DBE-2E75-A26C-5020B15BB74E}"/>
              </a:ext>
            </a:extLst>
          </xdr:cNvPr>
          <xdr:cNvSpPr/>
        </xdr:nvSpPr>
        <xdr:spPr>
          <a:xfrm>
            <a:off x="32239" y="1566956"/>
            <a:ext cx="1709475" cy="62442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3F4C502E-D0B6-6FD7-BCF6-0613BE4CC5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3244"/>
            <a:ext cx="319474" cy="321612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0D24BE9F-685D-F14E-68BF-CE709A5E962D}"/>
              </a:ext>
            </a:extLst>
          </xdr:cNvPr>
          <xdr:cNvSpPr txBox="1"/>
        </xdr:nvSpPr>
        <xdr:spPr>
          <a:xfrm>
            <a:off x="417112" y="1737455"/>
            <a:ext cx="928339" cy="3009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7C4F77-D55B-49D1-8F23-48B24EB8B63B}"/>
            </a:ext>
          </a:extLst>
        </xdr:cNvPr>
        <xdr:cNvGrpSpPr/>
      </xdr:nvGrpSpPr>
      <xdr:grpSpPr>
        <a:xfrm>
          <a:off x="32239" y="2642288"/>
          <a:ext cx="1714839" cy="609889"/>
          <a:chOff x="32239" y="2341117"/>
          <a:chExt cx="1729353" cy="618960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E991EF70-3C81-82F6-5D00-3EA3C17E19DA}"/>
              </a:ext>
            </a:extLst>
          </xdr:cNvPr>
          <xdr:cNvSpPr/>
        </xdr:nvSpPr>
        <xdr:spPr>
          <a:xfrm>
            <a:off x="32239" y="2341117"/>
            <a:ext cx="1702849" cy="618960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FA465627-CA50-9A69-08B5-3827F6C8029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481106"/>
            <a:ext cx="344122" cy="335266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C4E10BD2-F400-A397-0257-69653EEC9C21}"/>
              </a:ext>
            </a:extLst>
          </xdr:cNvPr>
          <xdr:cNvSpPr txBox="1"/>
        </xdr:nvSpPr>
        <xdr:spPr>
          <a:xfrm>
            <a:off x="430364" y="2506080"/>
            <a:ext cx="1331228" cy="3767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14</xdr:row>
      <xdr:rowOff>172278</xdr:rowOff>
    </xdr:from>
    <xdr:to>
      <xdr:col>2</xdr:col>
      <xdr:colOff>152400</xdr:colOff>
      <xdr:row>18</xdr:row>
      <xdr:rowOff>18764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FB900B2C-AD4A-496A-BFBC-40B2ABDFD9A0}"/>
            </a:ext>
          </a:extLst>
        </xdr:cNvPr>
        <xdr:cNvGrpSpPr/>
      </xdr:nvGrpSpPr>
      <xdr:grpSpPr>
        <a:xfrm>
          <a:off x="32239" y="3359978"/>
          <a:ext cx="1694961" cy="570386"/>
          <a:chOff x="32239" y="3023054"/>
          <a:chExt cx="1697949" cy="694571"/>
        </a:xfrm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B1B583BC-B2D7-7B7E-018E-26C0E7F6E868}"/>
              </a:ext>
            </a:extLst>
          </xdr:cNvPr>
          <xdr:cNvSpPr/>
        </xdr:nvSpPr>
        <xdr:spPr>
          <a:xfrm>
            <a:off x="32239" y="3070516"/>
            <a:ext cx="1697949" cy="599841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FD7245C9-7A0C-D6B3-4614-886BFA71F24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159025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6D87955C-DA30-1716-B1B3-22AB0FF94707}"/>
              </a:ext>
            </a:extLst>
          </xdr:cNvPr>
          <xdr:cNvSpPr txBox="1"/>
        </xdr:nvSpPr>
        <xdr:spPr>
          <a:xfrm>
            <a:off x="443615" y="3023054"/>
            <a:ext cx="994635" cy="69457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140092</xdr:rowOff>
    </xdr:from>
    <xdr:to>
      <xdr:col>2</xdr:col>
      <xdr:colOff>159025</xdr:colOff>
      <xdr:row>20</xdr:row>
      <xdr:rowOff>345806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8330C7FE-C899-4903-8D02-26B40C72ABAE}"/>
            </a:ext>
          </a:extLst>
        </xdr:cNvPr>
        <xdr:cNvGrpSpPr/>
      </xdr:nvGrpSpPr>
      <xdr:grpSpPr>
        <a:xfrm>
          <a:off x="32237" y="4051692"/>
          <a:ext cx="1701588" cy="599414"/>
          <a:chOff x="32237" y="3824587"/>
          <a:chExt cx="1704576" cy="607083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207DB5E2-009F-A600-AAD7-AD7BAA15ECA4}"/>
              </a:ext>
            </a:extLst>
          </xdr:cNvPr>
          <xdr:cNvSpPr/>
        </xdr:nvSpPr>
        <xdr:spPr>
          <a:xfrm>
            <a:off x="32237" y="3824587"/>
            <a:ext cx="1704576" cy="607083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3D5EDF12-D429-DD96-3243-DA09383522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48651" y="3900784"/>
            <a:ext cx="458391" cy="450537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DDDBDB03-6075-D463-0BF0-7112BEB50AC5}"/>
              </a:ext>
            </a:extLst>
          </xdr:cNvPr>
          <xdr:cNvSpPr txBox="1"/>
        </xdr:nvSpPr>
        <xdr:spPr>
          <a:xfrm>
            <a:off x="450242" y="3956164"/>
            <a:ext cx="1240189" cy="29764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197223</xdr:colOff>
      <xdr:row>2</xdr:row>
      <xdr:rowOff>125506</xdr:rowOff>
    </xdr:from>
    <xdr:to>
      <xdr:col>3</xdr:col>
      <xdr:colOff>38711</xdr:colOff>
      <xdr:row>14</xdr:row>
      <xdr:rowOff>11002</xdr:rowOff>
    </xdr:to>
    <xdr:sp macro="" textlink="">
      <xdr:nvSpPr>
        <xdr:cNvPr id="19" name="Diagrama de flujo: operación manual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5818A38-EE92-45EC-A1D0-1D1405FD1573}"/>
            </a:ext>
          </a:extLst>
        </xdr:cNvPr>
        <xdr:cNvSpPr/>
      </xdr:nvSpPr>
      <xdr:spPr>
        <a:xfrm rot="16200000">
          <a:off x="952459" y="1412430"/>
          <a:ext cx="2293416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Resumen de la Orden</a:t>
          </a:r>
        </a:p>
      </xdr:txBody>
    </xdr:sp>
    <xdr:clientData/>
  </xdr:twoCellAnchor>
  <xdr:twoCellAnchor>
    <xdr:from>
      <xdr:col>2</xdr:col>
      <xdr:colOff>198852</xdr:colOff>
      <xdr:row>11</xdr:row>
      <xdr:rowOff>51344</xdr:rowOff>
    </xdr:from>
    <xdr:to>
      <xdr:col>3</xdr:col>
      <xdr:colOff>40340</xdr:colOff>
      <xdr:row>20</xdr:row>
      <xdr:rowOff>162586</xdr:rowOff>
    </xdr:to>
    <xdr:sp macro="" textlink="">
      <xdr:nvSpPr>
        <xdr:cNvPr id="20" name="Diagrama de flujo: operación manual 1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C99702A-376D-484C-B4F0-1F23E22E654E}"/>
            </a:ext>
          </a:extLst>
        </xdr:cNvPr>
        <xdr:cNvSpPr/>
      </xdr:nvSpPr>
      <xdr:spPr>
        <a:xfrm rot="16200000">
          <a:off x="959325" y="3192311"/>
          <a:ext cx="2282942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Tela</a:t>
          </a:r>
          <a:endParaRPr lang="es-MX" sz="1400"/>
        </a:p>
      </xdr:txBody>
    </xdr:sp>
    <xdr:clientData/>
  </xdr:twoCellAnchor>
  <xdr:twoCellAnchor>
    <xdr:from>
      <xdr:col>2</xdr:col>
      <xdr:colOff>198852</xdr:colOff>
      <xdr:row>18</xdr:row>
      <xdr:rowOff>421345</xdr:rowOff>
    </xdr:from>
    <xdr:to>
      <xdr:col>3</xdr:col>
      <xdr:colOff>40340</xdr:colOff>
      <xdr:row>30</xdr:row>
      <xdr:rowOff>99021</xdr:rowOff>
    </xdr:to>
    <xdr:sp macro="" textlink="">
      <xdr:nvSpPr>
        <xdr:cNvPr id="21" name="Diagrama de flujo: operación manual 2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31E00FF-AF1F-4D0B-ADB9-9C07953A44EC}"/>
            </a:ext>
          </a:extLst>
        </xdr:cNvPr>
        <xdr:cNvSpPr/>
      </xdr:nvSpPr>
      <xdr:spPr>
        <a:xfrm rot="16200000">
          <a:off x="955128" y="4953349"/>
          <a:ext cx="2291336" cy="633968"/>
        </a:xfrm>
        <a:prstGeom prst="flowChartManualOperation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 de Corte Hardware</a:t>
          </a:r>
        </a:p>
      </xdr:txBody>
    </xdr:sp>
    <xdr:clientData/>
  </xdr:twoCellAnchor>
  <xdr:twoCellAnchor>
    <xdr:from>
      <xdr:col>2</xdr:col>
      <xdr:colOff>198853</xdr:colOff>
      <xdr:row>28</xdr:row>
      <xdr:rowOff>19564</xdr:rowOff>
    </xdr:from>
    <xdr:to>
      <xdr:col>3</xdr:col>
      <xdr:colOff>40341</xdr:colOff>
      <xdr:row>40</xdr:row>
      <xdr:rowOff>125102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280D416B-0FEF-48C2-8103-D516452B39C5}"/>
            </a:ext>
          </a:extLst>
        </xdr:cNvPr>
        <xdr:cNvSpPr/>
      </xdr:nvSpPr>
      <xdr:spPr>
        <a:xfrm rot="16200000">
          <a:off x="950748" y="6803849"/>
          <a:ext cx="2300098" cy="633968"/>
        </a:xfrm>
        <a:prstGeom prst="flowChartManualOperation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Hoja</a:t>
          </a:r>
          <a:r>
            <a:rPr lang="es-MX" sz="1400" baseline="0"/>
            <a:t> de Corte Headers</a:t>
          </a:r>
          <a:endParaRPr lang="es-MX" sz="14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AE796BE4-70D9-4696-98ED-B2101EC4D986}"/>
            </a:ext>
          </a:extLst>
        </xdr:cNvPr>
        <xdr:cNvSpPr/>
      </xdr:nvSpPr>
      <xdr:spPr>
        <a:xfrm>
          <a:off x="0" y="0"/>
          <a:ext cx="1787079" cy="5747381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30334</xdr:colOff>
      <xdr:row>6</xdr:row>
      <xdr:rowOff>180388</xdr:rowOff>
    </xdr:from>
    <xdr:to>
      <xdr:col>2</xdr:col>
      <xdr:colOff>152400</xdr:colOff>
      <xdr:row>10</xdr:row>
      <xdr:rowOff>48797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A300EA-E071-4976-BED7-393CD377D8DE}"/>
            </a:ext>
          </a:extLst>
        </xdr:cNvPr>
        <xdr:cNvGrpSpPr/>
      </xdr:nvGrpSpPr>
      <xdr:grpSpPr>
        <a:xfrm>
          <a:off x="30334" y="1353868"/>
          <a:ext cx="1707026" cy="66088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7351269F-73BF-2CD5-ECAF-CC1E823CE5B3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990805FE-3FF3-A845-7DC0-99C2CDD7CCA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D5625E4D-DD35-F0E6-AF30-57421BDFEA1E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30334</xdr:colOff>
      <xdr:row>11</xdr:row>
      <xdr:rowOff>688</xdr:rowOff>
    </xdr:from>
    <xdr:to>
      <xdr:col>2</xdr:col>
      <xdr:colOff>168468</xdr:colOff>
      <xdr:row>14</xdr:row>
      <xdr:rowOff>60667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ADCA01C-7204-43D8-957B-CA629D18C2E6}"/>
            </a:ext>
          </a:extLst>
        </xdr:cNvPr>
        <xdr:cNvGrpSpPr/>
      </xdr:nvGrpSpPr>
      <xdr:grpSpPr>
        <a:xfrm>
          <a:off x="30334" y="2172388"/>
          <a:ext cx="1723094" cy="639099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8AD911A7-52AC-844E-0BBF-C490C6B9FDAE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35B28956-7362-03BF-B0CD-99DE8208920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A971A4D4-8D7F-9D07-1323-D6D5203DAA68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30334</xdr:colOff>
      <xdr:row>15</xdr:row>
      <xdr:rowOff>40445</xdr:rowOff>
    </xdr:from>
    <xdr:to>
      <xdr:col>2</xdr:col>
      <xdr:colOff>152400</xdr:colOff>
      <xdr:row>17</xdr:row>
      <xdr:rowOff>178044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1B7A08C7-5803-4F71-B891-16C267559524}"/>
            </a:ext>
          </a:extLst>
        </xdr:cNvPr>
        <xdr:cNvGrpSpPr/>
      </xdr:nvGrpSpPr>
      <xdr:grpSpPr>
        <a:xfrm>
          <a:off x="30334" y="2989385"/>
          <a:ext cx="1707026" cy="533839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0DFFA152-4885-55D4-83C5-7B573CC3FD6D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F913A08D-87ED-F43F-4A1A-B4B8E5ECF4B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AA07D7BD-C9D8-BCCE-6443-5B419EC069C4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30332</xdr:colOff>
      <xdr:row>18</xdr:row>
      <xdr:rowOff>102009</xdr:rowOff>
    </xdr:from>
    <xdr:to>
      <xdr:col>2</xdr:col>
      <xdr:colOff>160930</xdr:colOff>
      <xdr:row>20</xdr:row>
      <xdr:rowOff>199748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F3653341-230C-467F-8546-9E3594D7A3D7}"/>
            </a:ext>
          </a:extLst>
        </xdr:cNvPr>
        <xdr:cNvGrpSpPr/>
      </xdr:nvGrpSpPr>
      <xdr:grpSpPr>
        <a:xfrm>
          <a:off x="30332" y="3652929"/>
          <a:ext cx="1715558" cy="493979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9097CD58-9DCA-B502-A64C-3309B3B88F3A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EF8F8B49-40DD-42E0-FCEF-8B734E519A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4DA8A86A-E7E2-A629-9505-F846BE7104C6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10</xdr:row>
      <xdr:rowOff>132</xdr:rowOff>
    </xdr:from>
    <xdr:to>
      <xdr:col>3</xdr:col>
      <xdr:colOff>41564</xdr:colOff>
      <xdr:row>20</xdr:row>
      <xdr:rowOff>117629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8F1983A8-55A4-4034-AC47-C2066AFB383B}"/>
            </a:ext>
          </a:extLst>
        </xdr:cNvPr>
        <xdr:cNvSpPr/>
      </xdr:nvSpPr>
      <xdr:spPr>
        <a:xfrm rot="16200000">
          <a:off x="1036887" y="2703626"/>
          <a:ext cx="2127272" cy="625533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193554</xdr:colOff>
      <xdr:row>19</xdr:row>
      <xdr:rowOff>87874</xdr:rowOff>
    </xdr:from>
    <xdr:to>
      <xdr:col>3</xdr:col>
      <xdr:colOff>32322</xdr:colOff>
      <xdr:row>28</xdr:row>
      <xdr:rowOff>153489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126A38A0-F88F-4384-8C61-DA775C572CA4}"/>
            </a:ext>
          </a:extLst>
        </xdr:cNvPr>
        <xdr:cNvSpPr/>
      </xdr:nvSpPr>
      <xdr:spPr>
        <a:xfrm rot="16200000">
          <a:off x="1152645" y="4476118"/>
          <a:ext cx="1871555" cy="627438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193554</xdr:colOff>
      <xdr:row>27</xdr:row>
      <xdr:rowOff>165421</xdr:rowOff>
    </xdr:from>
    <xdr:to>
      <xdr:col>3</xdr:col>
      <xdr:colOff>32322</xdr:colOff>
      <xdr:row>39</xdr:row>
      <xdr:rowOff>182207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8635631A-EE00-47F9-9F0D-DFA6D9600AF7}"/>
            </a:ext>
          </a:extLst>
        </xdr:cNvPr>
        <xdr:cNvSpPr/>
      </xdr:nvSpPr>
      <xdr:spPr>
        <a:xfrm rot="16200000">
          <a:off x="935125" y="6380910"/>
          <a:ext cx="2306596" cy="627438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30279</xdr:rowOff>
    </xdr:from>
    <xdr:to>
      <xdr:col>3</xdr:col>
      <xdr:colOff>32323</xdr:colOff>
      <xdr:row>49</xdr:row>
      <xdr:rowOff>141054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083C3306-150C-444E-A90C-5B1C93BA0670}"/>
            </a:ext>
          </a:extLst>
        </xdr:cNvPr>
        <xdr:cNvSpPr/>
      </xdr:nvSpPr>
      <xdr:spPr>
        <a:xfrm rot="16200000">
          <a:off x="918611" y="8361593"/>
          <a:ext cx="2339625" cy="627438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139650</xdr:rowOff>
    </xdr:from>
    <xdr:to>
      <xdr:col>3</xdr:col>
      <xdr:colOff>32323</xdr:colOff>
      <xdr:row>61</xdr:row>
      <xdr:rowOff>84243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519B4A84-4F39-4EC1-BA04-5E6113E36310}"/>
            </a:ext>
          </a:extLst>
        </xdr:cNvPr>
        <xdr:cNvSpPr/>
      </xdr:nvSpPr>
      <xdr:spPr>
        <a:xfrm rot="16200000">
          <a:off x="841682" y="10403363"/>
          <a:ext cx="2493483" cy="627438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202632</xdr:colOff>
      <xdr:row>59</xdr:row>
      <xdr:rowOff>161055</xdr:rowOff>
    </xdr:from>
    <xdr:to>
      <xdr:col>3</xdr:col>
      <xdr:colOff>41400</xdr:colOff>
      <xdr:row>72</xdr:row>
      <xdr:rowOff>72031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B82D536F-7E1B-4235-B27D-14577EC61641}"/>
            </a:ext>
          </a:extLst>
        </xdr:cNvPr>
        <xdr:cNvSpPr/>
      </xdr:nvSpPr>
      <xdr:spPr>
        <a:xfrm rot="16200000">
          <a:off x="970438" y="12495839"/>
          <a:ext cx="2259841" cy="625533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199210</xdr:colOff>
      <xdr:row>0</xdr:row>
      <xdr:rowOff>0</xdr:rowOff>
    </xdr:from>
    <xdr:to>
      <xdr:col>3</xdr:col>
      <xdr:colOff>26548</xdr:colOff>
      <xdr:row>10</xdr:row>
      <xdr:rowOff>182828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1D7845B0-DCD0-4E8B-9E96-A07DE177A1A5}"/>
            </a:ext>
          </a:extLst>
        </xdr:cNvPr>
        <xdr:cNvSpPr/>
      </xdr:nvSpPr>
      <xdr:spPr>
        <a:xfrm rot="16200000">
          <a:off x="1021590" y="760675"/>
          <a:ext cx="2133548" cy="612198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312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8539E916-C4CE-450A-8E25-1B54A40A3136}"/>
            </a:ext>
          </a:extLst>
        </xdr:cNvPr>
        <xdr:cNvSpPr/>
      </xdr:nvSpPr>
      <xdr:spPr>
        <a:xfrm>
          <a:off x="0" y="0"/>
          <a:ext cx="1794699" cy="5739380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CA26F4-2814-489B-8A8A-AE8085B4410A}"/>
            </a:ext>
          </a:extLst>
        </xdr:cNvPr>
        <xdr:cNvGrpSpPr/>
      </xdr:nvGrpSpPr>
      <xdr:grpSpPr>
        <a:xfrm>
          <a:off x="32239" y="1383564"/>
          <a:ext cx="1697949" cy="106586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1C49471C-98D3-0579-5DD6-4B698A1D1403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6C2843FC-8433-2802-181B-4BC0493B6D8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0D298219-678E-F4FD-F995-EF1CD63904F2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C0CDA0-1C9E-47EF-B862-2F90AA26A771}"/>
            </a:ext>
          </a:extLst>
        </xdr:cNvPr>
        <xdr:cNvGrpSpPr/>
      </xdr:nvGrpSpPr>
      <xdr:grpSpPr>
        <a:xfrm>
          <a:off x="32239" y="2582523"/>
          <a:ext cx="1717827" cy="646495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DDDAFC01-DF70-6B8D-5C59-404D63258F20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218698A6-3BF7-2317-35DB-54963473503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84B869A4-22F6-4BE6-87F1-E2D5DCDA8F4F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7FB18894-3130-4B99-B4B3-1DDE6AFD131D}"/>
            </a:ext>
          </a:extLst>
        </xdr:cNvPr>
        <xdr:cNvGrpSpPr/>
      </xdr:nvGrpSpPr>
      <xdr:grpSpPr>
        <a:xfrm>
          <a:off x="32239" y="3608398"/>
          <a:ext cx="1697949" cy="498092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B5B2CEF9-053B-BE1B-5253-431B7523CAC6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B5B71859-E2C4-E31E-C0EE-67553F5ACEE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76CA11CF-6CB7-9C13-06D2-DA0D3751ABA5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20</xdr:row>
      <xdr:rowOff>327383</xdr:rowOff>
    </xdr:to>
    <xdr:grpSp>
      <xdr:nvGrpSpPr>
        <xdr:cNvPr id="25" name="Grupo 24">
          <a:extLst>
            <a:ext uri="{FF2B5EF4-FFF2-40B4-BE49-F238E27FC236}">
              <a16:creationId xmlns:a16="http://schemas.microsoft.com/office/drawing/2014/main" id="{B7606DF8-8B21-7893-2B7D-1BADF6C42B64}"/>
            </a:ext>
          </a:extLst>
        </xdr:cNvPr>
        <xdr:cNvGrpSpPr/>
      </xdr:nvGrpSpPr>
      <xdr:grpSpPr>
        <a:xfrm>
          <a:off x="32237" y="4218714"/>
          <a:ext cx="1704576" cy="469102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41CD204C-35C0-1385-34EF-A91B1467ED65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7FBFE917-49C9-537B-AAF8-B91F7A06B63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199A0B23-643C-5C3E-9EDD-6807C05C4A08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9</xdr:row>
      <xdr:rowOff>188595</xdr:rowOff>
    </xdr:from>
    <xdr:to>
      <xdr:col>3</xdr:col>
      <xdr:colOff>41564</xdr:colOff>
      <xdr:row>20</xdr:row>
      <xdr:rowOff>67713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B2219A25-3113-4FCF-AA53-6B85C3B4E245}"/>
            </a:ext>
          </a:extLst>
        </xdr:cNvPr>
        <xdr:cNvSpPr/>
      </xdr:nvSpPr>
      <xdr:spPr>
        <a:xfrm rot="16200000">
          <a:off x="1039871" y="2693929"/>
          <a:ext cx="2147800" cy="635404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197364</xdr:colOff>
      <xdr:row>19</xdr:row>
      <xdr:rowOff>37958</xdr:rowOff>
    </xdr:from>
    <xdr:to>
      <xdr:col>3</xdr:col>
      <xdr:colOff>30417</xdr:colOff>
      <xdr:row>28</xdr:row>
      <xdr:rowOff>97857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3B3C587B-B0A6-43A7-B29B-CEB18A89E5B2}"/>
            </a:ext>
          </a:extLst>
        </xdr:cNvPr>
        <xdr:cNvSpPr/>
      </xdr:nvSpPr>
      <xdr:spPr>
        <a:xfrm rot="16200000">
          <a:off x="1159706" y="4454439"/>
          <a:ext cx="1886458" cy="628671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197364</xdr:colOff>
      <xdr:row>27</xdr:row>
      <xdr:rowOff>115505</xdr:rowOff>
    </xdr:from>
    <xdr:to>
      <xdr:col>3</xdr:col>
      <xdr:colOff>30417</xdr:colOff>
      <xdr:row>39</xdr:row>
      <xdr:rowOff>188320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42EED145-F584-4283-B976-1F0B7537211D}"/>
            </a:ext>
          </a:extLst>
        </xdr:cNvPr>
        <xdr:cNvSpPr/>
      </xdr:nvSpPr>
      <xdr:spPr>
        <a:xfrm rot="16200000">
          <a:off x="917924" y="6398621"/>
          <a:ext cx="2370021" cy="628671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41486</xdr:rowOff>
    </xdr:from>
    <xdr:to>
      <xdr:col>3</xdr:col>
      <xdr:colOff>32323</xdr:colOff>
      <xdr:row>49</xdr:row>
      <xdr:rowOff>147168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9FC0DE52-4863-4BE7-BE5C-A670A109A5B2}"/>
            </a:ext>
          </a:extLst>
        </xdr:cNvPr>
        <xdr:cNvSpPr/>
      </xdr:nvSpPr>
      <xdr:spPr>
        <a:xfrm rot="16200000">
          <a:off x="960643" y="8435716"/>
          <a:ext cx="2287773" cy="635404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151875</xdr:rowOff>
    </xdr:from>
    <xdr:to>
      <xdr:col>3</xdr:col>
      <xdr:colOff>32323</xdr:colOff>
      <xdr:row>61</xdr:row>
      <xdr:rowOff>114806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D88959B5-585E-4784-855D-7AD425D2D0B4}"/>
            </a:ext>
          </a:extLst>
        </xdr:cNvPr>
        <xdr:cNvSpPr/>
      </xdr:nvSpPr>
      <xdr:spPr>
        <a:xfrm rot="16200000">
          <a:off x="902133" y="10423025"/>
          <a:ext cx="2404794" cy="635404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202632</xdr:colOff>
      <xdr:row>60</xdr:row>
      <xdr:rowOff>18436</xdr:rowOff>
    </xdr:from>
    <xdr:to>
      <xdr:col>3</xdr:col>
      <xdr:colOff>41400</xdr:colOff>
      <xdr:row>72</xdr:row>
      <xdr:rowOff>102593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C995AEE2-BD82-48B0-8FC6-432511F1095E}"/>
            </a:ext>
          </a:extLst>
        </xdr:cNvPr>
        <xdr:cNvSpPr/>
      </xdr:nvSpPr>
      <xdr:spPr>
        <a:xfrm rot="16200000">
          <a:off x="1032437" y="12437040"/>
          <a:ext cx="2162339" cy="635404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210416</xdr:colOff>
      <xdr:row>0</xdr:row>
      <xdr:rowOff>0</xdr:rowOff>
    </xdr:from>
    <xdr:to>
      <xdr:col>3</xdr:col>
      <xdr:colOff>37754</xdr:colOff>
      <xdr:row>10</xdr:row>
      <xdr:rowOff>198639</xdr:rowOff>
    </xdr:to>
    <xdr:sp macro="" textlink="">
      <xdr:nvSpPr>
        <xdr:cNvPr id="26" name="Diagrama de flujo: operación manual 25">
          <a:extLst>
            <a:ext uri="{FF2B5EF4-FFF2-40B4-BE49-F238E27FC236}">
              <a16:creationId xmlns:a16="http://schemas.microsoft.com/office/drawing/2014/main" id="{88D2AD95-8917-403A-8553-8E22B897F232}"/>
            </a:ext>
          </a:extLst>
        </xdr:cNvPr>
        <xdr:cNvSpPr/>
      </xdr:nvSpPr>
      <xdr:spPr>
        <a:xfrm rot="16200000">
          <a:off x="1033295" y="768356"/>
          <a:ext cx="2159668" cy="62295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 baseline="0"/>
            <a:t>Productos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209739</xdr:colOff>
      <xdr:row>313</xdr:row>
      <xdr:rowOff>175223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B071BFCE-8EB2-4451-BEEB-7F47DCEBB144}"/>
            </a:ext>
          </a:extLst>
        </xdr:cNvPr>
        <xdr:cNvSpPr/>
      </xdr:nvSpPr>
      <xdr:spPr>
        <a:xfrm>
          <a:off x="0" y="0"/>
          <a:ext cx="1794699" cy="58239623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0</xdr:col>
      <xdr:colOff>32239</xdr:colOff>
      <xdr:row>6</xdr:row>
      <xdr:rowOff>182293</xdr:rowOff>
    </xdr:from>
    <xdr:to>
      <xdr:col>2</xdr:col>
      <xdr:colOff>152400</xdr:colOff>
      <xdr:row>10</xdr:row>
      <xdr:rowOff>46892</xdr:rowOff>
    </xdr:to>
    <xdr:grpSp>
      <xdr:nvGrpSpPr>
        <xdr:cNvPr id="3" name="Grup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A5A7C2-34F8-4C5F-A3AD-F9D92D1A46D2}"/>
            </a:ext>
          </a:extLst>
        </xdr:cNvPr>
        <xdr:cNvGrpSpPr/>
      </xdr:nvGrpSpPr>
      <xdr:grpSpPr>
        <a:xfrm>
          <a:off x="32239" y="1383564"/>
          <a:ext cx="1697949" cy="1065869"/>
          <a:chOff x="32239" y="1572719"/>
          <a:chExt cx="1697949" cy="652597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A3970C11-9C51-364F-C61A-930402AA614E}"/>
              </a:ext>
            </a:extLst>
          </xdr:cNvPr>
          <xdr:cNvSpPr/>
        </xdr:nvSpPr>
        <xdr:spPr>
          <a:xfrm>
            <a:off x="32239" y="1572719"/>
            <a:ext cx="1697949" cy="652597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5" name="Gráfico 4" descr="Casa">
            <a:extLst>
              <a:ext uri="{FF2B5EF4-FFF2-40B4-BE49-F238E27FC236}">
                <a16:creationId xmlns:a16="http://schemas.microsoft.com/office/drawing/2014/main" id="{50A62234-9B3B-0AD0-17C3-8B2268CE833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507" y="1712603"/>
            <a:ext cx="319474" cy="308613"/>
          </a:xfrm>
          <a:prstGeom prst="rect">
            <a:avLst/>
          </a:prstGeom>
        </xdr:spPr>
      </xdr:pic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8D399026-BADA-6D0F-A51B-CCCE1573556E}"/>
              </a:ext>
            </a:extLst>
          </xdr:cNvPr>
          <xdr:cNvSpPr txBox="1"/>
        </xdr:nvSpPr>
        <xdr:spPr>
          <a:xfrm>
            <a:off x="417112" y="1736814"/>
            <a:ext cx="922576" cy="3413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Inicio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11</xdr:row>
      <xdr:rowOff>688</xdr:rowOff>
    </xdr:from>
    <xdr:to>
      <xdr:col>2</xdr:col>
      <xdr:colOff>172278</xdr:colOff>
      <xdr:row>14</xdr:row>
      <xdr:rowOff>64477</xdr:rowOff>
    </xdr:to>
    <xdr:grpSp>
      <xdr:nvGrpSpPr>
        <xdr:cNvPr id="7" name="Grup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8C964F8-5751-4E1D-89E6-AB5DA6951D8E}"/>
            </a:ext>
          </a:extLst>
        </xdr:cNvPr>
        <xdr:cNvGrpSpPr/>
      </xdr:nvGrpSpPr>
      <xdr:grpSpPr>
        <a:xfrm>
          <a:off x="32239" y="2582523"/>
          <a:ext cx="1717827" cy="646495"/>
          <a:chOff x="32239" y="2367370"/>
          <a:chExt cx="1717827" cy="601672"/>
        </a:xfrm>
      </xdr:grpSpPr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2B3033FA-06DA-49CD-97C6-21B16F629E77}"/>
              </a:ext>
            </a:extLst>
          </xdr:cNvPr>
          <xdr:cNvSpPr/>
        </xdr:nvSpPr>
        <xdr:spPr>
          <a:xfrm>
            <a:off x="32239" y="2367370"/>
            <a:ext cx="1691323" cy="601672"/>
          </a:xfrm>
          <a:prstGeom prst="rect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9" name="Gráfico 8" descr="Documento">
            <a:extLst>
              <a:ext uri="{FF2B5EF4-FFF2-40B4-BE49-F238E27FC236}">
                <a16:creationId xmlns:a16="http://schemas.microsoft.com/office/drawing/2014/main" id="{0AD24FDF-A613-D169-57CE-84D2D90CEC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111369" y="2507359"/>
            <a:ext cx="344122" cy="323741"/>
          </a:xfrm>
          <a:prstGeom prst="rect">
            <a:avLst/>
          </a:prstGeom>
        </xdr:spPr>
      </xdr:pic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39FAC3EB-0ECC-0E14-9E6B-3B0AB4D00811}"/>
              </a:ext>
            </a:extLst>
          </xdr:cNvPr>
          <xdr:cNvSpPr txBox="1"/>
        </xdr:nvSpPr>
        <xdr:spPr>
          <a:xfrm>
            <a:off x="430364" y="2532333"/>
            <a:ext cx="1319702" cy="3652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Ingresar</a:t>
            </a:r>
            <a:r>
              <a:rPr lang="es-MX" sz="1400" baseline="0">
                <a:solidFill>
                  <a:schemeClr val="bg1"/>
                </a:solidFill>
              </a:rPr>
              <a:t> Datos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32239</xdr:colOff>
      <xdr:row>15</xdr:row>
      <xdr:rowOff>40445</xdr:rowOff>
    </xdr:from>
    <xdr:to>
      <xdr:col>2</xdr:col>
      <xdr:colOff>152400</xdr:colOff>
      <xdr:row>17</xdr:row>
      <xdr:rowOff>179949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3F176A11-7C8F-43E7-9942-9C22DBA715FB}"/>
            </a:ext>
          </a:extLst>
        </xdr:cNvPr>
        <xdr:cNvGrpSpPr/>
      </xdr:nvGrpSpPr>
      <xdr:grpSpPr>
        <a:xfrm>
          <a:off x="32239" y="3608398"/>
          <a:ext cx="1697949" cy="498092"/>
          <a:chOff x="32239" y="3124304"/>
          <a:chExt cx="1697949" cy="599841"/>
        </a:xfrm>
        <a:solidFill>
          <a:schemeClr val="tx1">
            <a:lumMod val="85000"/>
            <a:lumOff val="15000"/>
          </a:schemeClr>
        </a:solidFill>
      </xdr:grpSpPr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1F654C28-3E2A-8A49-B377-53B46A8CD6A2}"/>
              </a:ext>
            </a:extLst>
          </xdr:cNvPr>
          <xdr:cNvSpPr/>
        </xdr:nvSpPr>
        <xdr:spPr>
          <a:xfrm>
            <a:off x="32239" y="3124304"/>
            <a:ext cx="1697949" cy="59984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3" name="Gráfico 12" descr="Lupa">
            <a:extLst>
              <a:ext uri="{FF2B5EF4-FFF2-40B4-BE49-F238E27FC236}">
                <a16:creationId xmlns:a16="http://schemas.microsoft.com/office/drawing/2014/main" id="{C729CBD7-93B3-0AA7-83EB-4BDBF79A2D5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 rot="21012786" flipH="1">
            <a:off x="105507" y="3212813"/>
            <a:ext cx="347698" cy="366982"/>
          </a:xfrm>
          <a:prstGeom prst="rect">
            <a:avLst/>
          </a:prstGeom>
        </xdr:spPr>
      </xdr:pic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DC75AF07-B0EA-A6AD-3656-0AE46034F367}"/>
              </a:ext>
            </a:extLst>
          </xdr:cNvPr>
          <xdr:cNvSpPr txBox="1"/>
        </xdr:nvSpPr>
        <xdr:spPr>
          <a:xfrm>
            <a:off x="443615" y="3200400"/>
            <a:ext cx="994635" cy="448236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Ver Orden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32237</xdr:colOff>
      <xdr:row>18</xdr:row>
      <xdr:rowOff>103914</xdr:rowOff>
    </xdr:from>
    <xdr:to>
      <xdr:col>2</xdr:col>
      <xdr:colOff>159025</xdr:colOff>
      <xdr:row>21</xdr:row>
      <xdr:rowOff>197843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21B03187-2507-43D4-BC15-55858C972B25}"/>
            </a:ext>
          </a:extLst>
        </xdr:cNvPr>
        <xdr:cNvGrpSpPr/>
      </xdr:nvGrpSpPr>
      <xdr:grpSpPr>
        <a:xfrm>
          <a:off x="32237" y="4218714"/>
          <a:ext cx="1704576" cy="660050"/>
          <a:chOff x="32237" y="3585503"/>
          <a:chExt cx="1711748" cy="682722"/>
        </a:xfrm>
      </xdr:grpSpPr>
      <xdr:sp macro="" textlink="">
        <xdr:nvSpPr>
          <xdr:cNvPr id="16" name="Rectángulo 15">
            <a:extLst>
              <a:ext uri="{FF2B5EF4-FFF2-40B4-BE49-F238E27FC236}">
                <a16:creationId xmlns:a16="http://schemas.microsoft.com/office/drawing/2014/main" id="{8B90DB5D-9E0F-7CF6-72C2-2A8A2BABED2F}"/>
              </a:ext>
            </a:extLst>
          </xdr:cNvPr>
          <xdr:cNvSpPr/>
        </xdr:nvSpPr>
        <xdr:spPr>
          <a:xfrm>
            <a:off x="32237" y="3585503"/>
            <a:ext cx="1711748" cy="597600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pic>
        <xdr:nvPicPr>
          <xdr:cNvPr id="17" name="Gráfico 16" descr="Engranaje único">
            <a:extLst>
              <a:ext uri="{FF2B5EF4-FFF2-40B4-BE49-F238E27FC236}">
                <a16:creationId xmlns:a16="http://schemas.microsoft.com/office/drawing/2014/main" id="{33A817D3-0A12-9E3C-18A6-D6E0C0BF885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8074" y="3578634"/>
            <a:ext cx="460320" cy="590531"/>
          </a:xfrm>
          <a:prstGeom prst="rect">
            <a:avLst/>
          </a:prstGeom>
        </xdr:spPr>
      </xdr:pic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D42726BD-D798-66DB-7936-2A4FC7FA054C}"/>
              </a:ext>
            </a:extLst>
          </xdr:cNvPr>
          <xdr:cNvSpPr txBox="1"/>
        </xdr:nvSpPr>
        <xdr:spPr>
          <a:xfrm>
            <a:off x="459621" y="3689699"/>
            <a:ext cx="1245407" cy="390133"/>
          </a:xfrm>
          <a:prstGeom prst="rect">
            <a:avLst/>
          </a:prstGeom>
          <a:solidFill>
            <a:schemeClr val="accent4">
              <a:lumMod val="7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s-MX" sz="1400">
                <a:solidFill>
                  <a:schemeClr val="bg1"/>
                </a:solidFill>
              </a:rPr>
              <a:t>Configuración</a:t>
            </a:r>
            <a:endParaRPr lang="es-MX" sz="1200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</xdr:col>
      <xdr:colOff>202796</xdr:colOff>
      <xdr:row>9</xdr:row>
      <xdr:rowOff>26546</xdr:rowOff>
    </xdr:from>
    <xdr:to>
      <xdr:col>3</xdr:col>
      <xdr:colOff>41564</xdr:colOff>
      <xdr:row>20</xdr:row>
      <xdr:rowOff>132037</xdr:rowOff>
    </xdr:to>
    <xdr:sp macro="" textlink="">
      <xdr:nvSpPr>
        <xdr:cNvPr id="19" name="Diagrama de flujo: operación manual 18">
          <a:extLst>
            <a:ext uri="{FF2B5EF4-FFF2-40B4-BE49-F238E27FC236}">
              <a16:creationId xmlns:a16="http://schemas.microsoft.com/office/drawing/2014/main" id="{A7F9DC56-674B-4805-9DF7-3C7304461CA6}"/>
            </a:ext>
          </a:extLst>
        </xdr:cNvPr>
        <xdr:cNvSpPr/>
      </xdr:nvSpPr>
      <xdr:spPr>
        <a:xfrm rot="16200000">
          <a:off x="1028738" y="2520747"/>
          <a:ext cx="2132956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Classic</a:t>
          </a:r>
          <a:r>
            <a:rPr lang="es-MX" sz="1400" baseline="0"/>
            <a:t> Roman Shade</a:t>
          </a:r>
        </a:p>
      </xdr:txBody>
    </xdr:sp>
    <xdr:clientData/>
  </xdr:twoCellAnchor>
  <xdr:twoCellAnchor>
    <xdr:from>
      <xdr:col>2</xdr:col>
      <xdr:colOff>193554</xdr:colOff>
      <xdr:row>18</xdr:row>
      <xdr:rowOff>102283</xdr:rowOff>
    </xdr:from>
    <xdr:to>
      <xdr:col>3</xdr:col>
      <xdr:colOff>32322</xdr:colOff>
      <xdr:row>28</xdr:row>
      <xdr:rowOff>167897</xdr:rowOff>
    </xdr:to>
    <xdr:sp macro="" textlink="">
      <xdr:nvSpPr>
        <xdr:cNvPr id="20" name="Diagrama de flujo: operación manual 19">
          <a:extLst>
            <a:ext uri="{FF2B5EF4-FFF2-40B4-BE49-F238E27FC236}">
              <a16:creationId xmlns:a16="http://schemas.microsoft.com/office/drawing/2014/main" id="{51A33AB1-BDDE-461D-AEFE-B3B96CBB58EA}"/>
            </a:ext>
          </a:extLst>
        </xdr:cNvPr>
        <xdr:cNvSpPr/>
      </xdr:nvSpPr>
      <xdr:spPr>
        <a:xfrm rot="16200000">
          <a:off x="1134684" y="4304653"/>
          <a:ext cx="1902579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Flat</a:t>
          </a:r>
          <a:r>
            <a:rPr lang="es-MX" sz="1400" baseline="0"/>
            <a:t> Roman Shade</a:t>
          </a:r>
          <a:endParaRPr lang="es-MX" sz="1400"/>
        </a:p>
      </xdr:txBody>
    </xdr:sp>
    <xdr:clientData/>
  </xdr:twoCellAnchor>
  <xdr:twoCellAnchor>
    <xdr:from>
      <xdr:col>2</xdr:col>
      <xdr:colOff>193554</xdr:colOff>
      <xdr:row>27</xdr:row>
      <xdr:rowOff>179829</xdr:rowOff>
    </xdr:from>
    <xdr:to>
      <xdr:col>3</xdr:col>
      <xdr:colOff>32322</xdr:colOff>
      <xdr:row>40</xdr:row>
      <xdr:rowOff>7715</xdr:rowOff>
    </xdr:to>
    <xdr:sp macro="" textlink="">
      <xdr:nvSpPr>
        <xdr:cNvPr id="21" name="Diagrama de flujo: operación manual 20">
          <a:extLst>
            <a:ext uri="{FF2B5EF4-FFF2-40B4-BE49-F238E27FC236}">
              <a16:creationId xmlns:a16="http://schemas.microsoft.com/office/drawing/2014/main" id="{E13A88CA-F050-4692-97E3-81D347407064}"/>
            </a:ext>
          </a:extLst>
        </xdr:cNvPr>
        <xdr:cNvSpPr/>
      </xdr:nvSpPr>
      <xdr:spPr>
        <a:xfrm rot="16200000">
          <a:off x="926977" y="6222764"/>
          <a:ext cx="2317993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Front Pleat Roman Shade</a:t>
          </a:r>
        </a:p>
      </xdr:txBody>
    </xdr:sp>
    <xdr:clientData/>
  </xdr:twoCellAnchor>
  <xdr:twoCellAnchor>
    <xdr:from>
      <xdr:col>2</xdr:col>
      <xdr:colOff>193555</xdr:colOff>
      <xdr:row>38</xdr:row>
      <xdr:rowOff>41485</xdr:rowOff>
    </xdr:from>
    <xdr:to>
      <xdr:col>3</xdr:col>
      <xdr:colOff>32323</xdr:colOff>
      <xdr:row>49</xdr:row>
      <xdr:rowOff>143456</xdr:rowOff>
    </xdr:to>
    <xdr:sp macro="" textlink="">
      <xdr:nvSpPr>
        <xdr:cNvPr id="22" name="Diagrama de flujo: operación manual 21">
          <a:extLst>
            <a:ext uri="{FF2B5EF4-FFF2-40B4-BE49-F238E27FC236}">
              <a16:creationId xmlns:a16="http://schemas.microsoft.com/office/drawing/2014/main" id="{CD583BE1-1391-4497-BAA2-CEF788C0E527}"/>
            </a:ext>
          </a:extLst>
        </xdr:cNvPr>
        <xdr:cNvSpPr/>
      </xdr:nvSpPr>
      <xdr:spPr>
        <a:xfrm rot="16200000">
          <a:off x="932811" y="8201301"/>
          <a:ext cx="2306328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Relax Roman Shade</a:t>
          </a:r>
        </a:p>
      </xdr:txBody>
    </xdr:sp>
    <xdr:clientData/>
  </xdr:twoCellAnchor>
  <xdr:twoCellAnchor>
    <xdr:from>
      <xdr:col>2</xdr:col>
      <xdr:colOff>193555</xdr:colOff>
      <xdr:row>47</xdr:row>
      <xdr:rowOff>144454</xdr:rowOff>
    </xdr:from>
    <xdr:to>
      <xdr:col>3</xdr:col>
      <xdr:colOff>32323</xdr:colOff>
      <xdr:row>61</xdr:row>
      <xdr:rowOff>96250</xdr:rowOff>
    </xdr:to>
    <xdr:sp macro="" textlink="">
      <xdr:nvSpPr>
        <xdr:cNvPr id="23" name="Diagrama de flujo: operación manual 22">
          <a:extLst>
            <a:ext uri="{FF2B5EF4-FFF2-40B4-BE49-F238E27FC236}">
              <a16:creationId xmlns:a16="http://schemas.microsoft.com/office/drawing/2014/main" id="{F01442A8-CFB8-47B4-AE03-CF40152E6B33}"/>
            </a:ext>
          </a:extLst>
        </xdr:cNvPr>
        <xdr:cNvSpPr/>
      </xdr:nvSpPr>
      <xdr:spPr>
        <a:xfrm rot="16200000">
          <a:off x="865023" y="10209022"/>
          <a:ext cx="2441903" cy="627982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Hobbled Roman Shade</a:t>
          </a:r>
        </a:p>
      </xdr:txBody>
    </xdr:sp>
    <xdr:clientData/>
  </xdr:twoCellAnchor>
  <xdr:twoCellAnchor>
    <xdr:from>
      <xdr:col>2</xdr:col>
      <xdr:colOff>200727</xdr:colOff>
      <xdr:row>52</xdr:row>
      <xdr:rowOff>106931</xdr:rowOff>
    </xdr:from>
    <xdr:to>
      <xdr:col>3</xdr:col>
      <xdr:colOff>41400</xdr:colOff>
      <xdr:row>65</xdr:row>
      <xdr:rowOff>19811</xdr:rowOff>
    </xdr:to>
    <xdr:sp macro="" textlink="">
      <xdr:nvSpPr>
        <xdr:cNvPr id="24" name="Diagrama de flujo: operación manual 23">
          <a:extLst>
            <a:ext uri="{FF2B5EF4-FFF2-40B4-BE49-F238E27FC236}">
              <a16:creationId xmlns:a16="http://schemas.microsoft.com/office/drawing/2014/main" id="{11708123-B698-4541-996A-40886A611DD7}"/>
            </a:ext>
          </a:extLst>
        </xdr:cNvPr>
        <xdr:cNvSpPr/>
      </xdr:nvSpPr>
      <xdr:spPr>
        <a:xfrm rot="16200000">
          <a:off x="957104" y="11268234"/>
          <a:ext cx="2290320" cy="633153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400"/>
            <a:t>Tulip Roman Shade</a:t>
          </a:r>
        </a:p>
      </xdr:txBody>
    </xdr:sp>
    <xdr:clientData/>
  </xdr:twoCellAnchor>
  <xdr:twoCellAnchor>
    <xdr:from>
      <xdr:col>2</xdr:col>
      <xdr:colOff>199210</xdr:colOff>
      <xdr:row>0</xdr:row>
      <xdr:rowOff>0</xdr:rowOff>
    </xdr:from>
    <xdr:to>
      <xdr:col>3</xdr:col>
      <xdr:colOff>26548</xdr:colOff>
      <xdr:row>11</xdr:row>
      <xdr:rowOff>6160</xdr:rowOff>
    </xdr:to>
    <xdr:sp macro="" textlink="">
      <xdr:nvSpPr>
        <xdr:cNvPr id="25" name="Diagrama de flujo: operación manual 24">
          <a:extLst>
            <a:ext uri="{FF2B5EF4-FFF2-40B4-BE49-F238E27FC236}">
              <a16:creationId xmlns:a16="http://schemas.microsoft.com/office/drawing/2014/main" id="{0CEA90E9-28C7-4213-AC0A-62CFF8AB9B74}"/>
            </a:ext>
          </a:extLst>
        </xdr:cNvPr>
        <xdr:cNvSpPr/>
      </xdr:nvSpPr>
      <xdr:spPr>
        <a:xfrm rot="16200000">
          <a:off x="888607" y="901838"/>
          <a:ext cx="2426631" cy="622956"/>
        </a:xfrm>
        <a:prstGeom prst="flowChartManualOperation">
          <a:avLst/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lang="es-MX" sz="1400"/>
            <a:t>Productos</a:t>
          </a:r>
          <a:endParaRPr lang="es-MX" sz="14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B6ED1-9E0C-4D0A-A9C1-0D4B87282339}">
  <sheetPr codeName="Hoja1"/>
  <dimension ref="A1"/>
  <sheetViews>
    <sheetView showGridLines="0" zoomScale="85" zoomScaleNormal="85" workbookViewId="0">
      <selection activeCell="G13" sqref="G13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BE69E-10B2-4092-A266-4F54572D64D9}">
  <sheetPr codeName="Hoja14"/>
  <dimension ref="F1:L24"/>
  <sheetViews>
    <sheetView showGridLines="0" zoomScaleNormal="100" workbookViewId="0">
      <selection activeCell="F23" sqref="F23"/>
    </sheetView>
  </sheetViews>
  <sheetFormatPr baseColWidth="10" defaultRowHeight="14.4" x14ac:dyDescent="0.3"/>
  <cols>
    <col min="6" max="6" width="28.5546875" customWidth="1"/>
    <col min="7" max="7" width="34.33203125" customWidth="1"/>
    <col min="8" max="8" width="12.33203125" customWidth="1"/>
    <col min="9" max="9" width="41.6640625" customWidth="1"/>
    <col min="10" max="10" width="33" customWidth="1"/>
    <col min="11" max="11" width="6.88671875" customWidth="1"/>
  </cols>
  <sheetData>
    <row r="1" spans="6:12" ht="15" thickBot="1" x14ac:dyDescent="0.35"/>
    <row r="2" spans="6:12" ht="16.2" thickBot="1" x14ac:dyDescent="0.35">
      <c r="F2" s="397" t="s">
        <v>107</v>
      </c>
      <c r="G2" s="398"/>
      <c r="H2" s="398"/>
      <c r="I2" s="398"/>
      <c r="J2" s="398"/>
      <c r="K2" s="398"/>
      <c r="L2" s="399"/>
    </row>
    <row r="4" spans="6:12" ht="15" thickBot="1" x14ac:dyDescent="0.35"/>
    <row r="5" spans="6:12" ht="16.2" thickBot="1" x14ac:dyDescent="0.35">
      <c r="F5" s="86" t="s">
        <v>117</v>
      </c>
      <c r="G5" s="87" t="s">
        <v>118</v>
      </c>
      <c r="I5" s="59" t="s">
        <v>119</v>
      </c>
      <c r="J5" s="38" t="s">
        <v>118</v>
      </c>
    </row>
    <row r="6" spans="6:12" ht="15.6" x14ac:dyDescent="0.3">
      <c r="F6" s="88" t="s">
        <v>108</v>
      </c>
      <c r="G6" s="89" t="s">
        <v>109</v>
      </c>
      <c r="I6" s="88" t="s">
        <v>181</v>
      </c>
      <c r="J6" s="89" t="s">
        <v>109</v>
      </c>
    </row>
    <row r="7" spans="6:12" ht="15.6" x14ac:dyDescent="0.3">
      <c r="F7" s="90" t="s">
        <v>110</v>
      </c>
      <c r="G7" s="91" t="s">
        <v>110</v>
      </c>
      <c r="I7" s="90" t="s">
        <v>110</v>
      </c>
      <c r="J7" s="91" t="s">
        <v>110</v>
      </c>
    </row>
    <row r="8" spans="6:12" ht="15.6" x14ac:dyDescent="0.3">
      <c r="F8" s="90" t="s">
        <v>111</v>
      </c>
      <c r="G8" s="91" t="s">
        <v>112</v>
      </c>
      <c r="I8" s="90" t="s">
        <v>111</v>
      </c>
      <c r="J8" s="91" t="s">
        <v>112</v>
      </c>
    </row>
    <row r="9" spans="6:12" ht="15.6" x14ac:dyDescent="0.3">
      <c r="F9" s="90" t="s">
        <v>113</v>
      </c>
      <c r="G9" s="91" t="s">
        <v>113</v>
      </c>
      <c r="I9" s="90" t="s">
        <v>113</v>
      </c>
      <c r="J9" s="91" t="s">
        <v>113</v>
      </c>
    </row>
    <row r="10" spans="6:12" ht="15.6" x14ac:dyDescent="0.3">
      <c r="F10" s="90" t="s">
        <v>114</v>
      </c>
      <c r="G10" s="91" t="s">
        <v>115</v>
      </c>
      <c r="I10" s="90" t="s">
        <v>182</v>
      </c>
      <c r="J10" s="91" t="s">
        <v>115</v>
      </c>
    </row>
    <row r="11" spans="6:12" ht="16.2" thickBot="1" x14ac:dyDescent="0.35">
      <c r="F11" s="92" t="s">
        <v>116</v>
      </c>
      <c r="G11" s="93" t="s">
        <v>116</v>
      </c>
      <c r="I11" s="92" t="s">
        <v>116</v>
      </c>
      <c r="J11" s="93" t="s">
        <v>116</v>
      </c>
    </row>
    <row r="13" spans="6:12" ht="15" thickBot="1" x14ac:dyDescent="0.35"/>
    <row r="14" spans="6:12" ht="16.2" thickBot="1" x14ac:dyDescent="0.35">
      <c r="F14" s="57" t="s">
        <v>95</v>
      </c>
      <c r="G14" s="58" t="s">
        <v>96</v>
      </c>
    </row>
    <row r="15" spans="6:12" ht="15.6" x14ac:dyDescent="0.3">
      <c r="F15" s="53" t="s">
        <v>97</v>
      </c>
      <c r="G15" s="54">
        <v>0.25</v>
      </c>
    </row>
    <row r="16" spans="6:12" ht="16.2" thickBot="1" x14ac:dyDescent="0.35">
      <c r="F16" s="55" t="s">
        <v>98</v>
      </c>
      <c r="G16" s="56">
        <v>0</v>
      </c>
    </row>
    <row r="17" spans="6:7" ht="15" thickBot="1" x14ac:dyDescent="0.35"/>
    <row r="18" spans="6:7" ht="16.2" thickBot="1" x14ac:dyDescent="0.35">
      <c r="F18" s="108" t="s">
        <v>27</v>
      </c>
      <c r="G18" s="37" t="s">
        <v>179</v>
      </c>
    </row>
    <row r="19" spans="6:7" ht="15.6" x14ac:dyDescent="0.3">
      <c r="F19" s="53" t="s">
        <v>109</v>
      </c>
      <c r="G19" s="44">
        <v>4</v>
      </c>
    </row>
    <row r="20" spans="6:7" ht="15.6" x14ac:dyDescent="0.3">
      <c r="F20" s="109" t="s">
        <v>110</v>
      </c>
      <c r="G20" s="45">
        <v>1.5</v>
      </c>
    </row>
    <row r="21" spans="6:7" ht="15.6" x14ac:dyDescent="0.3">
      <c r="F21" s="109" t="s">
        <v>112</v>
      </c>
      <c r="G21" s="45">
        <v>4</v>
      </c>
    </row>
    <row r="22" spans="6:7" ht="15.6" x14ac:dyDescent="0.3">
      <c r="F22" s="109" t="s">
        <v>113</v>
      </c>
      <c r="G22" s="45">
        <v>1.5</v>
      </c>
    </row>
    <row r="23" spans="6:7" ht="15.6" x14ac:dyDescent="0.3">
      <c r="F23" s="109" t="s">
        <v>115</v>
      </c>
      <c r="G23" s="45">
        <v>4</v>
      </c>
    </row>
    <row r="24" spans="6:7" ht="16.2" thickBot="1" x14ac:dyDescent="0.35">
      <c r="F24" s="55" t="s">
        <v>116</v>
      </c>
      <c r="G24" s="46">
        <v>1.5</v>
      </c>
    </row>
  </sheetData>
  <mergeCells count="1">
    <mergeCell ref="F2:L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8C66A-8124-41F2-A3C9-DDBEFF473780}">
  <sheetPr codeName="Hoja8"/>
  <dimension ref="F1:O46"/>
  <sheetViews>
    <sheetView showGridLines="0" tabSelected="1" topLeftCell="A7" zoomScale="85" zoomScaleNormal="85" workbookViewId="0">
      <selection activeCell="H22" sqref="H22"/>
    </sheetView>
  </sheetViews>
  <sheetFormatPr baseColWidth="10" defaultRowHeight="14.4" x14ac:dyDescent="0.3"/>
  <cols>
    <col min="5" max="5" width="5" customWidth="1"/>
    <col min="6" max="6" width="26.109375" customWidth="1"/>
    <col min="7" max="7" width="23.6640625" customWidth="1"/>
    <col min="8" max="8" width="23.77734375" customWidth="1"/>
    <col min="9" max="9" width="24.109375" customWidth="1"/>
    <col min="10" max="10" width="13" customWidth="1"/>
    <col min="11" max="11" width="26.77734375" customWidth="1"/>
    <col min="12" max="12" width="20.88671875" style="99" customWidth="1"/>
    <col min="13" max="13" width="19.44140625" style="4" customWidth="1"/>
    <col min="14" max="14" width="17" customWidth="1"/>
  </cols>
  <sheetData>
    <row r="1" spans="6:15" ht="15" thickBot="1" x14ac:dyDescent="0.35"/>
    <row r="2" spans="6:15" ht="16.2" thickBot="1" x14ac:dyDescent="0.35">
      <c r="F2" s="397" t="s">
        <v>101</v>
      </c>
      <c r="G2" s="398"/>
      <c r="H2" s="398"/>
      <c r="I2" s="398"/>
      <c r="J2" s="398"/>
      <c r="K2" s="398"/>
      <c r="L2" s="398"/>
      <c r="M2" s="398"/>
      <c r="N2" s="398"/>
      <c r="O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10</v>
      </c>
      <c r="L5" s="109" t="s">
        <v>21</v>
      </c>
      <c r="M5" s="114">
        <v>0.5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>
        <v>0.625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82" t="s">
        <v>89</v>
      </c>
      <c r="G9" s="83" t="s">
        <v>120</v>
      </c>
      <c r="H9" s="83" t="s">
        <v>121</v>
      </c>
      <c r="I9" s="83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47" t="s">
        <v>90</v>
      </c>
      <c r="G10" s="64" t="s">
        <v>128</v>
      </c>
      <c r="H10" s="64" t="s">
        <v>130</v>
      </c>
      <c r="I10" s="69" t="s">
        <v>132</v>
      </c>
      <c r="L10" s="113">
        <v>6</v>
      </c>
      <c r="M10" s="119">
        <v>6</v>
      </c>
      <c r="N10" s="138">
        <v>0</v>
      </c>
      <c r="O10" s="139">
        <v>0</v>
      </c>
    </row>
    <row r="11" spans="6:15" x14ac:dyDescent="0.3">
      <c r="F11" s="48" t="s">
        <v>91</v>
      </c>
      <c r="G11" s="63" t="s">
        <v>129</v>
      </c>
      <c r="H11" s="63" t="s">
        <v>131</v>
      </c>
      <c r="I11" s="70" t="s">
        <v>133</v>
      </c>
      <c r="L11"/>
      <c r="M11"/>
    </row>
    <row r="12" spans="6:15" ht="15" thickBot="1" x14ac:dyDescent="0.35">
      <c r="F12" s="49" t="s">
        <v>92</v>
      </c>
      <c r="G12" s="65" t="s">
        <v>128</v>
      </c>
      <c r="H12" s="65" t="s">
        <v>131</v>
      </c>
      <c r="I12" s="71" t="s">
        <v>132</v>
      </c>
      <c r="L12"/>
      <c r="M12"/>
    </row>
    <row r="13" spans="6:15" ht="15" thickBot="1" x14ac:dyDescent="0.35">
      <c r="L13"/>
      <c r="M13" s="3"/>
    </row>
    <row r="14" spans="6:15" ht="16.2" thickBot="1" x14ac:dyDescent="0.35">
      <c r="F14" s="406" t="s">
        <v>126</v>
      </c>
      <c r="G14" s="407"/>
      <c r="H14" s="407"/>
      <c r="I14" s="407"/>
      <c r="J14" s="408"/>
      <c r="L14" s="120"/>
      <c r="M14" s="121"/>
      <c r="N14" s="121"/>
      <c r="O14" s="12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128" t="s">
        <v>125</v>
      </c>
      <c r="J15" s="13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6</v>
      </c>
      <c r="H16" s="64">
        <v>16</v>
      </c>
      <c r="I16" s="129" t="s">
        <v>132</v>
      </c>
      <c r="J16" s="134">
        <v>4</v>
      </c>
      <c r="L16" s="47" t="s">
        <v>90</v>
      </c>
      <c r="M16" s="64">
        <v>1</v>
      </c>
      <c r="N16" s="64">
        <v>1.25</v>
      </c>
      <c r="O16" s="69"/>
    </row>
    <row r="17" spans="6:15" x14ac:dyDescent="0.3">
      <c r="F17" s="48" t="s">
        <v>91</v>
      </c>
      <c r="G17" s="63">
        <v>3</v>
      </c>
      <c r="H17" s="63">
        <v>8</v>
      </c>
      <c r="I17" s="130">
        <v>2.5</v>
      </c>
      <c r="J17" s="133">
        <v>4</v>
      </c>
      <c r="L17" s="48" t="s">
        <v>91</v>
      </c>
      <c r="M17" s="63">
        <v>1</v>
      </c>
      <c r="N17" s="63">
        <v>1.25</v>
      </c>
      <c r="O17" s="70"/>
    </row>
    <row r="18" spans="6:15" ht="15" thickBot="1" x14ac:dyDescent="0.35">
      <c r="F18" s="49" t="s">
        <v>92</v>
      </c>
      <c r="G18" s="65">
        <v>6</v>
      </c>
      <c r="H18" s="65">
        <v>8</v>
      </c>
      <c r="I18" s="131">
        <v>0.125</v>
      </c>
      <c r="J18" s="135">
        <v>4</v>
      </c>
      <c r="L18" s="49" t="s">
        <v>92</v>
      </c>
      <c r="M18" s="65">
        <v>1.125</v>
      </c>
      <c r="N18" s="65">
        <v>1.375</v>
      </c>
      <c r="O18" s="71"/>
    </row>
    <row r="20" spans="6:15" ht="15" thickBot="1" x14ac:dyDescent="0.35"/>
    <row r="21" spans="6:15" ht="16.2" thickBot="1" x14ac:dyDescent="0.35">
      <c r="F21" s="400" t="s">
        <v>137</v>
      </c>
      <c r="G21" s="401"/>
      <c r="H21" s="401"/>
      <c r="I21" s="401"/>
      <c r="J21" s="401"/>
      <c r="K21" s="401"/>
      <c r="L21" s="401"/>
      <c r="M21" s="401"/>
      <c r="N21" s="402"/>
    </row>
    <row r="22" spans="6:15" ht="15" thickBot="1" x14ac:dyDescent="0.35">
      <c r="F22" s="34" t="s">
        <v>78</v>
      </c>
      <c r="G22" s="34" t="s">
        <v>79</v>
      </c>
      <c r="H22" s="35" t="s">
        <v>80</v>
      </c>
      <c r="I22" s="35" t="s">
        <v>67</v>
      </c>
      <c r="J22" s="36" t="s">
        <v>68</v>
      </c>
      <c r="K22" s="35" t="s">
        <v>84</v>
      </c>
      <c r="L22" s="100" t="s">
        <v>169</v>
      </c>
      <c r="M22" s="35" t="s">
        <v>62</v>
      </c>
      <c r="N22" s="35" t="s">
        <v>170</v>
      </c>
    </row>
    <row r="23" spans="6:15" x14ac:dyDescent="0.3">
      <c r="F23" s="50" t="s">
        <v>81</v>
      </c>
      <c r="G23" s="64">
        <v>0.5</v>
      </c>
      <c r="H23" s="64">
        <v>1.75</v>
      </c>
      <c r="I23" s="64">
        <v>1.5</v>
      </c>
      <c r="J23" s="64" t="s">
        <v>132</v>
      </c>
      <c r="K23" s="97">
        <v>1.5</v>
      </c>
      <c r="L23" s="105">
        <v>0.75</v>
      </c>
      <c r="M23" s="39" t="s">
        <v>132</v>
      </c>
      <c r="N23" s="44"/>
    </row>
    <row r="24" spans="6:15" x14ac:dyDescent="0.3">
      <c r="F24" s="51" t="s">
        <v>82</v>
      </c>
      <c r="G24" s="63">
        <v>0.5</v>
      </c>
      <c r="H24" s="63">
        <v>1.5</v>
      </c>
      <c r="I24" s="63" t="s">
        <v>132</v>
      </c>
      <c r="J24" s="63">
        <v>1.5</v>
      </c>
      <c r="K24" s="72">
        <v>2.5</v>
      </c>
      <c r="L24" s="104">
        <v>0.75</v>
      </c>
      <c r="M24" s="63">
        <v>0.95</v>
      </c>
      <c r="N24" s="45"/>
    </row>
    <row r="25" spans="6:15" ht="15" thickBot="1" x14ac:dyDescent="0.35">
      <c r="F25" s="52" t="s">
        <v>83</v>
      </c>
      <c r="G25" s="65">
        <v>0.5</v>
      </c>
      <c r="H25" s="65">
        <v>1.5</v>
      </c>
      <c r="I25" s="65" t="s">
        <v>132</v>
      </c>
      <c r="J25" s="65">
        <v>1.5</v>
      </c>
      <c r="K25" s="98">
        <v>2.5</v>
      </c>
      <c r="L25" s="106">
        <v>0.75</v>
      </c>
      <c r="M25" s="42" t="s">
        <v>132</v>
      </c>
      <c r="N25" s="46"/>
    </row>
    <row r="26" spans="6:15" ht="15" thickBot="1" x14ac:dyDescent="0.35"/>
    <row r="27" spans="6:15" ht="16.2" thickBot="1" x14ac:dyDescent="0.35">
      <c r="F27" s="400" t="s">
        <v>136</v>
      </c>
      <c r="G27" s="401"/>
      <c r="H27" s="401"/>
      <c r="I27" s="401"/>
      <c r="J27" s="401"/>
      <c r="K27" s="402"/>
    </row>
    <row r="28" spans="6:15" ht="15" thickBot="1" x14ac:dyDescent="0.35">
      <c r="F28" s="34" t="s">
        <v>78</v>
      </c>
      <c r="G28" s="34" t="s">
        <v>79</v>
      </c>
      <c r="H28" s="35" t="s">
        <v>80</v>
      </c>
      <c r="I28" s="35" t="s">
        <v>67</v>
      </c>
      <c r="J28" s="36" t="s">
        <v>68</v>
      </c>
      <c r="K28" s="35" t="s">
        <v>84</v>
      </c>
    </row>
    <row r="29" spans="6:15" x14ac:dyDescent="0.3">
      <c r="F29" s="50" t="s">
        <v>81</v>
      </c>
      <c r="G29" s="64"/>
      <c r="H29" s="64">
        <v>2</v>
      </c>
      <c r="I29" s="76">
        <v>1</v>
      </c>
      <c r="J29" s="64"/>
      <c r="K29" s="73"/>
    </row>
    <row r="30" spans="6:15" x14ac:dyDescent="0.3">
      <c r="F30" s="51" t="s">
        <v>82</v>
      </c>
      <c r="G30" s="63"/>
      <c r="H30" s="63">
        <v>1</v>
      </c>
      <c r="I30" s="77" t="s">
        <v>132</v>
      </c>
      <c r="J30" s="63"/>
      <c r="K30" s="74"/>
    </row>
    <row r="31" spans="6:15" ht="15" thickBot="1" x14ac:dyDescent="0.35">
      <c r="F31" s="52" t="s">
        <v>83</v>
      </c>
      <c r="G31" s="65"/>
      <c r="H31" s="65">
        <v>1</v>
      </c>
      <c r="I31" s="78" t="s">
        <v>132</v>
      </c>
      <c r="J31" s="65"/>
      <c r="K31" s="75"/>
    </row>
    <row r="33" spans="6:9" ht="15" thickBot="1" x14ac:dyDescent="0.35"/>
    <row r="34" spans="6:9" ht="15" thickBot="1" x14ac:dyDescent="0.35">
      <c r="F34" s="34" t="s">
        <v>94</v>
      </c>
      <c r="G34" s="35" t="s">
        <v>85</v>
      </c>
      <c r="H34" s="37" t="s">
        <v>135</v>
      </c>
      <c r="I34" s="37" t="s">
        <v>63</v>
      </c>
    </row>
    <row r="35" spans="6:9" x14ac:dyDescent="0.3">
      <c r="F35" s="50" t="s">
        <v>81</v>
      </c>
      <c r="G35" s="39" t="s">
        <v>86</v>
      </c>
      <c r="H35" s="40" t="s">
        <v>99</v>
      </c>
      <c r="I35" s="40" t="s">
        <v>100</v>
      </c>
    </row>
    <row r="36" spans="6:9" x14ac:dyDescent="0.3">
      <c r="F36" s="51" t="s">
        <v>82</v>
      </c>
      <c r="G36" s="25" t="s">
        <v>87</v>
      </c>
      <c r="H36" s="41" t="s">
        <v>99</v>
      </c>
      <c r="I36" s="41" t="s">
        <v>100</v>
      </c>
    </row>
    <row r="37" spans="6:9" ht="15" thickBot="1" x14ac:dyDescent="0.35">
      <c r="F37" s="52" t="s">
        <v>83</v>
      </c>
      <c r="G37" s="42" t="s">
        <v>87</v>
      </c>
      <c r="H37" s="43" t="s">
        <v>99</v>
      </c>
      <c r="I37" s="43" t="s">
        <v>100</v>
      </c>
    </row>
    <row r="38" spans="6:9" ht="15" thickBot="1" x14ac:dyDescent="0.35">
      <c r="F38" s="4"/>
    </row>
    <row r="39" spans="6:9" ht="15" thickBot="1" x14ac:dyDescent="0.35">
      <c r="F39" s="34" t="s">
        <v>93</v>
      </c>
      <c r="G39" s="35" t="s">
        <v>85</v>
      </c>
      <c r="H39" s="37" t="s">
        <v>135</v>
      </c>
      <c r="I39" s="38" t="s">
        <v>63</v>
      </c>
    </row>
    <row r="40" spans="6:9" x14ac:dyDescent="0.3">
      <c r="F40" s="50" t="s">
        <v>81</v>
      </c>
      <c r="G40" s="27"/>
      <c r="H40" s="44"/>
      <c r="I40" s="44" t="s">
        <v>88</v>
      </c>
    </row>
    <row r="41" spans="6:9" x14ac:dyDescent="0.3">
      <c r="F41" s="51" t="s">
        <v>82</v>
      </c>
      <c r="G41" s="26"/>
      <c r="H41" s="45"/>
      <c r="I41" s="45" t="s">
        <v>88</v>
      </c>
    </row>
    <row r="42" spans="6:9" ht="15" thickBot="1" x14ac:dyDescent="0.35">
      <c r="F42" s="52" t="s">
        <v>83</v>
      </c>
      <c r="G42" s="28"/>
      <c r="H42" s="46"/>
      <c r="I42" s="46" t="s">
        <v>88</v>
      </c>
    </row>
    <row r="43" spans="6:9" ht="15" thickBot="1" x14ac:dyDescent="0.35"/>
    <row r="44" spans="6:9" ht="29.4" thickBot="1" x14ac:dyDescent="0.35">
      <c r="F44" s="123" t="s">
        <v>172</v>
      </c>
      <c r="G44" s="110" t="s">
        <v>174</v>
      </c>
      <c r="H44" s="110" t="s">
        <v>175</v>
      </c>
      <c r="I44" s="124" t="s">
        <v>173</v>
      </c>
    </row>
    <row r="45" spans="6:9" x14ac:dyDescent="0.3">
      <c r="F45" s="50" t="s">
        <v>97</v>
      </c>
      <c r="G45" s="39">
        <v>2</v>
      </c>
      <c r="H45" s="44">
        <v>16</v>
      </c>
      <c r="I45" s="44" t="s">
        <v>132</v>
      </c>
    </row>
    <row r="46" spans="6:9" ht="15" thickBot="1" x14ac:dyDescent="0.35">
      <c r="F46" s="52" t="s">
        <v>98</v>
      </c>
      <c r="G46" s="42" t="s">
        <v>132</v>
      </c>
      <c r="H46" s="46" t="s">
        <v>132</v>
      </c>
      <c r="I46" s="46" t="s">
        <v>176</v>
      </c>
    </row>
  </sheetData>
  <mergeCells count="6">
    <mergeCell ref="F27:K27"/>
    <mergeCell ref="F8:I8"/>
    <mergeCell ref="F2:O2"/>
    <mergeCell ref="F21:N21"/>
    <mergeCell ref="F14:J14"/>
    <mergeCell ref="L8:O8"/>
  </mergeCells>
  <pageMargins left="0.7" right="0.7" top="0.75" bottom="0.75" header="0.3" footer="0.3"/>
  <pageSetup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EF12D-CEB5-4D14-A76C-6B430DF37A5F}">
  <sheetPr codeName="Hoja9"/>
  <dimension ref="F1:O47"/>
  <sheetViews>
    <sheetView showGridLines="0" topLeftCell="E1" zoomScale="85" zoomScaleNormal="85" workbookViewId="0">
      <selection activeCell="I5" sqref="I5"/>
    </sheetView>
  </sheetViews>
  <sheetFormatPr baseColWidth="10" defaultRowHeight="14.4" x14ac:dyDescent="0.3"/>
  <cols>
    <col min="6" max="6" width="31" customWidth="1"/>
    <col min="7" max="7" width="24.44140625" customWidth="1"/>
    <col min="8" max="8" width="29.109375" customWidth="1"/>
    <col min="9" max="9" width="24.109375" customWidth="1"/>
    <col min="10" max="10" width="22.88671875" customWidth="1"/>
    <col min="11" max="11" width="26.77734375" customWidth="1"/>
    <col min="12" max="12" width="20.88671875" style="3" customWidth="1"/>
    <col min="13" max="13" width="17.44140625" customWidth="1"/>
    <col min="14" max="14" width="17.109375" customWidth="1"/>
  </cols>
  <sheetData>
    <row r="1" spans="6:15" ht="15" thickBot="1" x14ac:dyDescent="0.35"/>
    <row r="2" spans="6:15" ht="16.2" thickBot="1" x14ac:dyDescent="0.35">
      <c r="F2" s="397" t="s">
        <v>102</v>
      </c>
      <c r="G2" s="398"/>
      <c r="H2" s="398"/>
      <c r="I2" s="398"/>
      <c r="J2" s="398"/>
      <c r="K2" s="398"/>
      <c r="L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10</v>
      </c>
      <c r="L5" s="109" t="s">
        <v>21</v>
      </c>
      <c r="M5" s="114" t="s">
        <v>132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 t="s">
        <v>132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82" t="s">
        <v>89</v>
      </c>
      <c r="G9" s="83" t="s">
        <v>120</v>
      </c>
      <c r="H9" s="83" t="s">
        <v>121</v>
      </c>
      <c r="I9" s="83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50" t="s">
        <v>90</v>
      </c>
      <c r="G10" s="64" t="s">
        <v>138</v>
      </c>
      <c r="H10" s="64" t="s">
        <v>130</v>
      </c>
      <c r="I10" s="69" t="s">
        <v>132</v>
      </c>
      <c r="L10" s="113">
        <v>6</v>
      </c>
      <c r="M10" s="119">
        <v>6</v>
      </c>
      <c r="N10" s="138">
        <v>0</v>
      </c>
      <c r="O10" s="139">
        <v>0</v>
      </c>
    </row>
    <row r="11" spans="6:15" x14ac:dyDescent="0.3">
      <c r="F11" s="51" t="s">
        <v>91</v>
      </c>
      <c r="G11" s="63" t="s">
        <v>139</v>
      </c>
      <c r="H11" s="63" t="s">
        <v>131</v>
      </c>
      <c r="I11" s="70" t="s">
        <v>140</v>
      </c>
      <c r="L11"/>
    </row>
    <row r="12" spans="6:15" ht="15" thickBot="1" x14ac:dyDescent="0.35">
      <c r="F12" s="52" t="s">
        <v>92</v>
      </c>
      <c r="G12" s="65" t="s">
        <v>139</v>
      </c>
      <c r="H12" s="65" t="s">
        <v>130</v>
      </c>
      <c r="I12" s="71" t="s">
        <v>132</v>
      </c>
      <c r="L12"/>
    </row>
    <row r="13" spans="6:15" ht="15" thickBot="1" x14ac:dyDescent="0.35">
      <c r="L13"/>
      <c r="M13" s="3"/>
    </row>
    <row r="14" spans="6:15" ht="16.2" thickBot="1" x14ac:dyDescent="0.35">
      <c r="F14" s="406" t="s">
        <v>126</v>
      </c>
      <c r="G14" s="407"/>
      <c r="H14" s="407"/>
      <c r="I14" s="407"/>
      <c r="J14" s="408"/>
      <c r="L14" s="120"/>
      <c r="M14" s="121"/>
      <c r="N14" s="121"/>
      <c r="O14" s="12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128" t="s">
        <v>125</v>
      </c>
      <c r="J15" s="11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8</v>
      </c>
      <c r="H16" s="64">
        <v>16</v>
      </c>
      <c r="I16" s="129" t="s">
        <v>132</v>
      </c>
      <c r="J16" s="134">
        <v>4</v>
      </c>
      <c r="L16" s="47" t="s">
        <v>90</v>
      </c>
      <c r="M16" s="64" t="s">
        <v>132</v>
      </c>
      <c r="N16" s="64" t="s">
        <v>132</v>
      </c>
      <c r="O16" s="69"/>
    </row>
    <row r="17" spans="6:15" x14ac:dyDescent="0.3">
      <c r="F17" s="48" t="s">
        <v>91</v>
      </c>
      <c r="G17" s="63">
        <v>4</v>
      </c>
      <c r="H17" s="63">
        <v>8</v>
      </c>
      <c r="I17" s="130">
        <v>3.5</v>
      </c>
      <c r="J17" s="133">
        <v>4</v>
      </c>
      <c r="L17" s="48" t="s">
        <v>91</v>
      </c>
      <c r="M17" s="63" t="s">
        <v>132</v>
      </c>
      <c r="N17" s="63" t="s">
        <v>132</v>
      </c>
      <c r="O17" s="70"/>
    </row>
    <row r="18" spans="6:15" ht="15" thickBot="1" x14ac:dyDescent="0.35">
      <c r="F18" s="49" t="s">
        <v>92</v>
      </c>
      <c r="G18" s="65">
        <v>4</v>
      </c>
      <c r="H18" s="65">
        <v>16</v>
      </c>
      <c r="I18" s="131">
        <v>-0.375</v>
      </c>
      <c r="J18" s="135">
        <v>4</v>
      </c>
      <c r="L18" s="49" t="s">
        <v>92</v>
      </c>
      <c r="M18" s="65" t="s">
        <v>132</v>
      </c>
      <c r="N18" s="65" t="s">
        <v>132</v>
      </c>
      <c r="O18" s="71"/>
    </row>
    <row r="20" spans="6:15" ht="15" thickBot="1" x14ac:dyDescent="0.35"/>
    <row r="21" spans="6:15" ht="16.2" thickBot="1" x14ac:dyDescent="0.35">
      <c r="F21" s="400" t="s">
        <v>137</v>
      </c>
      <c r="G21" s="401"/>
      <c r="H21" s="401"/>
      <c r="I21" s="401"/>
      <c r="J21" s="401"/>
      <c r="K21" s="401"/>
      <c r="L21" s="401"/>
      <c r="M21" s="401"/>
      <c r="N21" s="402"/>
    </row>
    <row r="22" spans="6:15" ht="15" thickBot="1" x14ac:dyDescent="0.35">
      <c r="F22" s="34" t="s">
        <v>78</v>
      </c>
      <c r="G22" s="34" t="s">
        <v>79</v>
      </c>
      <c r="H22" s="35" t="s">
        <v>80</v>
      </c>
      <c r="I22" s="35" t="s">
        <v>67</v>
      </c>
      <c r="J22" s="36" t="s">
        <v>68</v>
      </c>
      <c r="K22" s="35" t="s">
        <v>84</v>
      </c>
      <c r="L22" s="100" t="s">
        <v>169</v>
      </c>
      <c r="M22" s="35" t="s">
        <v>62</v>
      </c>
      <c r="N22" s="35" t="s">
        <v>170</v>
      </c>
    </row>
    <row r="23" spans="6:15" x14ac:dyDescent="0.3">
      <c r="F23" s="50" t="s">
        <v>81</v>
      </c>
      <c r="G23" s="64">
        <v>0.5</v>
      </c>
      <c r="H23" s="64">
        <v>1.75</v>
      </c>
      <c r="I23" s="64">
        <v>1.5</v>
      </c>
      <c r="J23" s="64" t="s">
        <v>132</v>
      </c>
      <c r="K23" s="73">
        <v>1.5</v>
      </c>
      <c r="L23" s="101">
        <v>0.75</v>
      </c>
      <c r="M23" s="39" t="s">
        <v>132</v>
      </c>
      <c r="N23" s="44"/>
    </row>
    <row r="24" spans="6:15" x14ac:dyDescent="0.3">
      <c r="F24" s="51" t="s">
        <v>82</v>
      </c>
      <c r="G24" s="63">
        <v>0.5</v>
      </c>
      <c r="H24" s="63">
        <v>1.5</v>
      </c>
      <c r="I24" s="63" t="s">
        <v>132</v>
      </c>
      <c r="J24" s="63">
        <v>1.5</v>
      </c>
      <c r="K24" s="74">
        <v>2.5</v>
      </c>
      <c r="L24" s="102">
        <v>0.75</v>
      </c>
      <c r="M24" s="63">
        <v>0.95</v>
      </c>
      <c r="N24" s="45"/>
    </row>
    <row r="25" spans="6:15" ht="15" thickBot="1" x14ac:dyDescent="0.35">
      <c r="F25" s="52" t="s">
        <v>83</v>
      </c>
      <c r="G25" s="65">
        <v>0.5</v>
      </c>
      <c r="H25" s="65">
        <v>1.5</v>
      </c>
      <c r="I25" s="65" t="s">
        <v>132</v>
      </c>
      <c r="J25" s="65">
        <v>1.5</v>
      </c>
      <c r="K25" s="75">
        <v>2.5</v>
      </c>
      <c r="L25" s="103">
        <v>0.75</v>
      </c>
      <c r="M25" s="42" t="s">
        <v>132</v>
      </c>
      <c r="N25" s="46"/>
    </row>
    <row r="26" spans="6:15" ht="15" thickBot="1" x14ac:dyDescent="0.35"/>
    <row r="27" spans="6:15" ht="16.2" thickBot="1" x14ac:dyDescent="0.35">
      <c r="F27" s="400" t="s">
        <v>136</v>
      </c>
      <c r="G27" s="401"/>
      <c r="H27" s="401"/>
      <c r="I27" s="401"/>
      <c r="J27" s="401"/>
      <c r="K27" s="402"/>
    </row>
    <row r="28" spans="6:15" ht="15" thickBot="1" x14ac:dyDescent="0.35">
      <c r="F28" s="34" t="s">
        <v>78</v>
      </c>
      <c r="G28" s="34" t="s">
        <v>79</v>
      </c>
      <c r="H28" s="35" t="s">
        <v>80</v>
      </c>
      <c r="I28" s="35" t="s">
        <v>67</v>
      </c>
      <c r="J28" s="36" t="s">
        <v>68</v>
      </c>
      <c r="K28" s="35" t="s">
        <v>84</v>
      </c>
    </row>
    <row r="29" spans="6:15" x14ac:dyDescent="0.3">
      <c r="F29" s="50" t="s">
        <v>81</v>
      </c>
      <c r="G29" s="64"/>
      <c r="H29" s="64">
        <v>2</v>
      </c>
      <c r="I29" s="76">
        <v>1</v>
      </c>
      <c r="J29" s="64"/>
      <c r="K29" s="73"/>
    </row>
    <row r="30" spans="6:15" x14ac:dyDescent="0.3">
      <c r="F30" s="51" t="s">
        <v>82</v>
      </c>
      <c r="G30" s="63"/>
      <c r="H30" s="63">
        <v>1</v>
      </c>
      <c r="I30" s="77" t="s">
        <v>132</v>
      </c>
      <c r="J30" s="63"/>
      <c r="K30" s="74"/>
    </row>
    <row r="31" spans="6:15" ht="15" thickBot="1" x14ac:dyDescent="0.35">
      <c r="F31" s="52" t="s">
        <v>83</v>
      </c>
      <c r="G31" s="65"/>
      <c r="H31" s="65">
        <v>1</v>
      </c>
      <c r="I31" s="78" t="s">
        <v>132</v>
      </c>
      <c r="J31" s="65"/>
      <c r="K31" s="75"/>
    </row>
    <row r="33" spans="6:9" ht="15" thickBot="1" x14ac:dyDescent="0.35"/>
    <row r="34" spans="6:9" ht="15" thickBot="1" x14ac:dyDescent="0.35">
      <c r="F34" s="34" t="s">
        <v>94</v>
      </c>
      <c r="G34" s="35" t="s">
        <v>85</v>
      </c>
      <c r="H34" s="37" t="s">
        <v>63</v>
      </c>
      <c r="I34" s="37" t="s">
        <v>63</v>
      </c>
    </row>
    <row r="35" spans="6:9" x14ac:dyDescent="0.3">
      <c r="F35" s="50" t="s">
        <v>81</v>
      </c>
      <c r="G35" s="39" t="s">
        <v>86</v>
      </c>
      <c r="H35" s="40" t="s">
        <v>99</v>
      </c>
      <c r="I35" s="40" t="s">
        <v>100</v>
      </c>
    </row>
    <row r="36" spans="6:9" x14ac:dyDescent="0.3">
      <c r="F36" s="51" t="s">
        <v>82</v>
      </c>
      <c r="G36" s="25" t="s">
        <v>87</v>
      </c>
      <c r="H36" s="41" t="s">
        <v>99</v>
      </c>
      <c r="I36" s="41" t="s">
        <v>100</v>
      </c>
    </row>
    <row r="37" spans="6:9" ht="15" thickBot="1" x14ac:dyDescent="0.35">
      <c r="F37" s="52" t="s">
        <v>83</v>
      </c>
      <c r="G37" s="42" t="s">
        <v>87</v>
      </c>
      <c r="H37" s="43" t="s">
        <v>99</v>
      </c>
      <c r="I37" s="43" t="s">
        <v>100</v>
      </c>
    </row>
    <row r="38" spans="6:9" ht="15" thickBot="1" x14ac:dyDescent="0.35">
      <c r="F38" s="4"/>
    </row>
    <row r="39" spans="6:9" ht="15" thickBot="1" x14ac:dyDescent="0.35">
      <c r="F39" s="34" t="s">
        <v>93</v>
      </c>
      <c r="G39" s="35" t="s">
        <v>85</v>
      </c>
      <c r="H39" s="37" t="s">
        <v>135</v>
      </c>
      <c r="I39" s="38" t="s">
        <v>63</v>
      </c>
    </row>
    <row r="40" spans="6:9" x14ac:dyDescent="0.3">
      <c r="F40" s="50" t="s">
        <v>81</v>
      </c>
      <c r="G40" s="27"/>
      <c r="H40" s="44"/>
      <c r="I40" s="44" t="s">
        <v>88</v>
      </c>
    </row>
    <row r="41" spans="6:9" x14ac:dyDescent="0.3">
      <c r="F41" s="51" t="s">
        <v>82</v>
      </c>
      <c r="G41" s="26"/>
      <c r="H41" s="45"/>
      <c r="I41" s="45" t="s">
        <v>88</v>
      </c>
    </row>
    <row r="42" spans="6:9" ht="15" thickBot="1" x14ac:dyDescent="0.35">
      <c r="F42" s="52" t="s">
        <v>83</v>
      </c>
      <c r="G42" s="28"/>
      <c r="H42" s="46"/>
      <c r="I42" s="46" t="s">
        <v>88</v>
      </c>
    </row>
    <row r="44" spans="6:9" ht="15" thickBot="1" x14ac:dyDescent="0.35"/>
    <row r="45" spans="6:9" ht="15" thickBot="1" x14ac:dyDescent="0.35">
      <c r="F45" s="123" t="s">
        <v>172</v>
      </c>
      <c r="G45" s="110" t="s">
        <v>174</v>
      </c>
      <c r="H45" s="110" t="s">
        <v>175</v>
      </c>
      <c r="I45" s="124" t="s">
        <v>173</v>
      </c>
    </row>
    <row r="46" spans="6:9" x14ac:dyDescent="0.3">
      <c r="F46" s="50" t="s">
        <v>97</v>
      </c>
      <c r="G46" s="39">
        <v>2</v>
      </c>
      <c r="H46" s="44">
        <v>16</v>
      </c>
      <c r="I46" s="44" t="s">
        <v>132</v>
      </c>
    </row>
    <row r="47" spans="6:9" ht="15" thickBot="1" x14ac:dyDescent="0.35">
      <c r="F47" s="52" t="s">
        <v>98</v>
      </c>
      <c r="G47" s="42" t="s">
        <v>132</v>
      </c>
      <c r="H47" s="46" t="s">
        <v>132</v>
      </c>
      <c r="I47" s="46" t="s">
        <v>176</v>
      </c>
    </row>
  </sheetData>
  <mergeCells count="6">
    <mergeCell ref="F2:L2"/>
    <mergeCell ref="F27:K27"/>
    <mergeCell ref="F8:I8"/>
    <mergeCell ref="F21:N21"/>
    <mergeCell ref="F14:J14"/>
    <mergeCell ref="L8:O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E2320-CFF1-4926-A333-78E34506A17A}">
  <sheetPr codeName="Hoja10"/>
  <dimension ref="F1:O46"/>
  <sheetViews>
    <sheetView showGridLines="0" topLeftCell="D4" zoomScale="85" zoomScaleNormal="85" workbookViewId="0">
      <selection activeCell="G11" sqref="G11"/>
    </sheetView>
  </sheetViews>
  <sheetFormatPr baseColWidth="10" defaultRowHeight="14.4" x14ac:dyDescent="0.3"/>
  <cols>
    <col min="6" max="6" width="26.109375" customWidth="1"/>
    <col min="7" max="7" width="24.44140625" customWidth="1"/>
    <col min="8" max="8" width="29.109375" customWidth="1"/>
    <col min="9" max="9" width="24.109375" customWidth="1"/>
    <col min="10" max="10" width="22.88671875" customWidth="1"/>
    <col min="11" max="11" width="26.77734375" customWidth="1"/>
    <col min="12" max="12" width="20.88671875" style="3" customWidth="1"/>
    <col min="13" max="13" width="17.44140625" customWidth="1"/>
    <col min="14" max="14" width="16.77734375" customWidth="1"/>
  </cols>
  <sheetData>
    <row r="1" spans="6:15" ht="15" thickBot="1" x14ac:dyDescent="0.35"/>
    <row r="2" spans="6:15" ht="16.2" thickBot="1" x14ac:dyDescent="0.35">
      <c r="F2" s="397" t="s">
        <v>103</v>
      </c>
      <c r="G2" s="398"/>
      <c r="H2" s="398"/>
      <c r="I2" s="398"/>
      <c r="J2" s="398"/>
      <c r="K2" s="398"/>
      <c r="L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10</v>
      </c>
      <c r="L5" s="109" t="s">
        <v>21</v>
      </c>
      <c r="M5" s="114">
        <v>0.5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>
        <v>0.625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82" t="s">
        <v>89</v>
      </c>
      <c r="G9" s="83" t="s">
        <v>120</v>
      </c>
      <c r="H9" s="83" t="s">
        <v>121</v>
      </c>
      <c r="I9" s="83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50" t="s">
        <v>90</v>
      </c>
      <c r="G10" s="64" t="s">
        <v>128</v>
      </c>
      <c r="H10" s="64" t="s">
        <v>130</v>
      </c>
      <c r="I10" s="69" t="s">
        <v>132</v>
      </c>
      <c r="L10" s="113">
        <v>6</v>
      </c>
      <c r="M10" s="119">
        <v>6</v>
      </c>
      <c r="N10" s="138">
        <v>0</v>
      </c>
      <c r="O10" s="139">
        <v>0</v>
      </c>
    </row>
    <row r="11" spans="6:15" x14ac:dyDescent="0.3">
      <c r="F11" s="51" t="s">
        <v>91</v>
      </c>
      <c r="G11" s="63" t="s">
        <v>129</v>
      </c>
      <c r="H11" s="63" t="s">
        <v>131</v>
      </c>
      <c r="I11" s="70" t="s">
        <v>133</v>
      </c>
      <c r="L11"/>
    </row>
    <row r="12" spans="6:15" ht="15" thickBot="1" x14ac:dyDescent="0.35">
      <c r="F12" s="52" t="s">
        <v>92</v>
      </c>
      <c r="G12" s="65" t="s">
        <v>128</v>
      </c>
      <c r="H12" s="65" t="s">
        <v>131</v>
      </c>
      <c r="I12" s="46" t="s">
        <v>128</v>
      </c>
      <c r="L12"/>
    </row>
    <row r="13" spans="6:15" ht="15" thickBot="1" x14ac:dyDescent="0.35">
      <c r="L13"/>
      <c r="M13" s="3"/>
    </row>
    <row r="14" spans="6:15" ht="16.2" thickBot="1" x14ac:dyDescent="0.35">
      <c r="F14" s="406" t="s">
        <v>126</v>
      </c>
      <c r="G14" s="407"/>
      <c r="H14" s="407"/>
      <c r="I14" s="407"/>
      <c r="J14" s="408"/>
      <c r="L14" s="120"/>
      <c r="M14" s="121"/>
      <c r="N14" s="121"/>
      <c r="O14" s="12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128" t="s">
        <v>125</v>
      </c>
      <c r="J15" s="13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6</v>
      </c>
      <c r="H16" s="64">
        <v>16</v>
      </c>
      <c r="I16" s="129" t="s">
        <v>132</v>
      </c>
      <c r="J16" s="134">
        <v>4</v>
      </c>
      <c r="L16" s="47" t="s">
        <v>90</v>
      </c>
      <c r="M16" s="64">
        <v>1</v>
      </c>
      <c r="N16" s="64">
        <v>1.25</v>
      </c>
      <c r="O16" s="69"/>
    </row>
    <row r="17" spans="6:15" x14ac:dyDescent="0.3">
      <c r="F17" s="48" t="s">
        <v>91</v>
      </c>
      <c r="G17" s="63">
        <v>3</v>
      </c>
      <c r="H17" s="63">
        <v>8</v>
      </c>
      <c r="I17" s="130">
        <v>2.5</v>
      </c>
      <c r="J17" s="133">
        <v>4</v>
      </c>
      <c r="L17" s="48" t="s">
        <v>91</v>
      </c>
      <c r="M17" s="63">
        <v>1</v>
      </c>
      <c r="N17" s="63">
        <v>1.25</v>
      </c>
      <c r="O17" s="70"/>
    </row>
    <row r="18" spans="6:15" ht="15" thickBot="1" x14ac:dyDescent="0.35">
      <c r="F18" s="49" t="s">
        <v>92</v>
      </c>
      <c r="G18" s="65">
        <v>6</v>
      </c>
      <c r="H18" s="65">
        <v>8</v>
      </c>
      <c r="I18" s="131">
        <v>0.125</v>
      </c>
      <c r="J18" s="135">
        <v>4</v>
      </c>
      <c r="L18" s="49" t="s">
        <v>92</v>
      </c>
      <c r="M18" s="65">
        <v>1.125</v>
      </c>
      <c r="N18" s="65">
        <v>1.375</v>
      </c>
      <c r="O18" s="71"/>
    </row>
    <row r="19" spans="6:15" ht="15" thickBot="1" x14ac:dyDescent="0.35"/>
    <row r="20" spans="6:15" ht="16.2" thickBot="1" x14ac:dyDescent="0.35">
      <c r="F20" s="400" t="s">
        <v>137</v>
      </c>
      <c r="G20" s="401"/>
      <c r="H20" s="401"/>
      <c r="I20" s="401"/>
      <c r="J20" s="401"/>
      <c r="K20" s="401"/>
      <c r="L20" s="401"/>
      <c r="M20" s="401"/>
      <c r="N20" s="402"/>
    </row>
    <row r="21" spans="6:15" ht="15" thickBot="1" x14ac:dyDescent="0.35">
      <c r="F21" s="34" t="s">
        <v>78</v>
      </c>
      <c r="G21" s="34" t="s">
        <v>79</v>
      </c>
      <c r="H21" s="35" t="s">
        <v>80</v>
      </c>
      <c r="I21" s="35" t="s">
        <v>67</v>
      </c>
      <c r="J21" s="36" t="s">
        <v>68</v>
      </c>
      <c r="K21" s="35" t="s">
        <v>84</v>
      </c>
      <c r="L21" s="100" t="s">
        <v>169</v>
      </c>
      <c r="M21" s="35" t="s">
        <v>62</v>
      </c>
      <c r="N21" s="35" t="s">
        <v>170</v>
      </c>
    </row>
    <row r="22" spans="6:15" x14ac:dyDescent="0.3">
      <c r="F22" s="50" t="s">
        <v>81</v>
      </c>
      <c r="G22" s="64">
        <v>0.5</v>
      </c>
      <c r="H22" s="64">
        <v>1.75</v>
      </c>
      <c r="I22" s="64">
        <v>1.5</v>
      </c>
      <c r="J22" s="64" t="s">
        <v>132</v>
      </c>
      <c r="K22" s="73">
        <v>1.5</v>
      </c>
      <c r="L22" s="101">
        <v>0.75</v>
      </c>
      <c r="M22" s="39" t="s">
        <v>132</v>
      </c>
      <c r="N22" s="44"/>
    </row>
    <row r="23" spans="6:15" x14ac:dyDescent="0.3">
      <c r="F23" s="51" t="s">
        <v>82</v>
      </c>
      <c r="G23" s="63">
        <v>0.5</v>
      </c>
      <c r="H23" s="63">
        <v>1.5</v>
      </c>
      <c r="I23" s="63" t="s">
        <v>132</v>
      </c>
      <c r="J23" s="63">
        <v>1.5</v>
      </c>
      <c r="K23" s="74">
        <v>2.5</v>
      </c>
      <c r="L23" s="102">
        <v>0.75</v>
      </c>
      <c r="M23" s="63">
        <v>0.95</v>
      </c>
      <c r="N23" s="45"/>
    </row>
    <row r="24" spans="6:15" ht="15" thickBot="1" x14ac:dyDescent="0.35">
      <c r="F24" s="52" t="s">
        <v>83</v>
      </c>
      <c r="G24" s="65">
        <v>0.5</v>
      </c>
      <c r="H24" s="65">
        <v>1.5</v>
      </c>
      <c r="I24" s="65" t="s">
        <v>132</v>
      </c>
      <c r="J24" s="65">
        <v>1.5</v>
      </c>
      <c r="K24" s="75">
        <v>2.5</v>
      </c>
      <c r="L24" s="103">
        <v>0.75</v>
      </c>
      <c r="M24" s="42" t="s">
        <v>132</v>
      </c>
      <c r="N24" s="46"/>
    </row>
    <row r="25" spans="6:15" ht="15" thickBot="1" x14ac:dyDescent="0.35"/>
    <row r="26" spans="6:15" ht="16.2" thickBot="1" x14ac:dyDescent="0.35">
      <c r="F26" s="400" t="s">
        <v>136</v>
      </c>
      <c r="G26" s="401"/>
      <c r="H26" s="401"/>
      <c r="I26" s="401"/>
      <c r="J26" s="401"/>
      <c r="K26" s="402"/>
    </row>
    <row r="27" spans="6:15" ht="15" thickBot="1" x14ac:dyDescent="0.35">
      <c r="F27" s="34" t="s">
        <v>78</v>
      </c>
      <c r="G27" s="34" t="s">
        <v>79</v>
      </c>
      <c r="H27" s="35" t="s">
        <v>80</v>
      </c>
      <c r="I27" s="35" t="s">
        <v>67</v>
      </c>
      <c r="J27" s="36" t="s">
        <v>68</v>
      </c>
      <c r="K27" s="35" t="s">
        <v>84</v>
      </c>
    </row>
    <row r="28" spans="6:15" x14ac:dyDescent="0.3">
      <c r="F28" s="50" t="s">
        <v>81</v>
      </c>
      <c r="G28" s="64"/>
      <c r="H28" s="64">
        <v>2</v>
      </c>
      <c r="I28" s="76">
        <v>1</v>
      </c>
      <c r="J28" s="64"/>
      <c r="K28" s="73"/>
    </row>
    <row r="29" spans="6:15" x14ac:dyDescent="0.3">
      <c r="F29" s="51" t="s">
        <v>82</v>
      </c>
      <c r="G29" s="63"/>
      <c r="H29" s="63">
        <v>1</v>
      </c>
      <c r="I29" s="77" t="str">
        <f>""</f>
        <v/>
      </c>
      <c r="J29" s="63"/>
      <c r="K29" s="74"/>
    </row>
    <row r="30" spans="6:15" ht="15" thickBot="1" x14ac:dyDescent="0.35">
      <c r="F30" s="52" t="s">
        <v>83</v>
      </c>
      <c r="G30" s="65"/>
      <c r="H30" s="65">
        <v>1</v>
      </c>
      <c r="I30" s="78" t="str">
        <f>""</f>
        <v/>
      </c>
      <c r="J30" s="65"/>
      <c r="K30" s="75"/>
    </row>
    <row r="32" spans="6:15" ht="15" thickBot="1" x14ac:dyDescent="0.35"/>
    <row r="33" spans="6:9" ht="15" thickBot="1" x14ac:dyDescent="0.35">
      <c r="F33" s="34" t="s">
        <v>94</v>
      </c>
      <c r="G33" s="35" t="s">
        <v>85</v>
      </c>
      <c r="H33" s="37" t="s">
        <v>63</v>
      </c>
      <c r="I33" s="37" t="s">
        <v>63</v>
      </c>
    </row>
    <row r="34" spans="6:9" x14ac:dyDescent="0.3">
      <c r="F34" s="50" t="s">
        <v>81</v>
      </c>
      <c r="G34" s="39" t="s">
        <v>86</v>
      </c>
      <c r="H34" s="40" t="s">
        <v>99</v>
      </c>
      <c r="I34" s="40" t="s">
        <v>100</v>
      </c>
    </row>
    <row r="35" spans="6:9" x14ac:dyDescent="0.3">
      <c r="F35" s="51" t="s">
        <v>82</v>
      </c>
      <c r="G35" s="25" t="s">
        <v>87</v>
      </c>
      <c r="H35" s="41" t="s">
        <v>99</v>
      </c>
      <c r="I35" s="41" t="s">
        <v>100</v>
      </c>
    </row>
    <row r="36" spans="6:9" ht="15" thickBot="1" x14ac:dyDescent="0.35">
      <c r="F36" s="52" t="s">
        <v>83</v>
      </c>
      <c r="G36" s="42" t="s">
        <v>87</v>
      </c>
      <c r="H36" s="43" t="s">
        <v>99</v>
      </c>
      <c r="I36" s="43" t="s">
        <v>100</v>
      </c>
    </row>
    <row r="37" spans="6:9" ht="15" thickBot="1" x14ac:dyDescent="0.35">
      <c r="F37" s="4"/>
    </row>
    <row r="38" spans="6:9" ht="15" thickBot="1" x14ac:dyDescent="0.35">
      <c r="F38" s="34" t="s">
        <v>93</v>
      </c>
      <c r="G38" s="35" t="s">
        <v>85</v>
      </c>
      <c r="H38" s="37" t="s">
        <v>135</v>
      </c>
      <c r="I38" s="38" t="s">
        <v>63</v>
      </c>
    </row>
    <row r="39" spans="6:9" x14ac:dyDescent="0.3">
      <c r="F39" s="50" t="s">
        <v>81</v>
      </c>
      <c r="G39" s="27"/>
      <c r="H39" s="44"/>
      <c r="I39" s="44" t="s">
        <v>88</v>
      </c>
    </row>
    <row r="40" spans="6:9" x14ac:dyDescent="0.3">
      <c r="F40" s="51" t="s">
        <v>82</v>
      </c>
      <c r="G40" s="26"/>
      <c r="H40" s="45"/>
      <c r="I40" s="45" t="s">
        <v>88</v>
      </c>
    </row>
    <row r="41" spans="6:9" ht="15" thickBot="1" x14ac:dyDescent="0.35">
      <c r="F41" s="52" t="s">
        <v>83</v>
      </c>
      <c r="G41" s="28"/>
      <c r="H41" s="46"/>
      <c r="I41" s="46" t="s">
        <v>88</v>
      </c>
    </row>
    <row r="43" spans="6:9" ht="15" thickBot="1" x14ac:dyDescent="0.35"/>
    <row r="44" spans="6:9" ht="15" thickBot="1" x14ac:dyDescent="0.35">
      <c r="F44" s="123" t="s">
        <v>172</v>
      </c>
      <c r="G44" s="110" t="s">
        <v>174</v>
      </c>
      <c r="H44" s="110" t="s">
        <v>175</v>
      </c>
      <c r="I44" s="124" t="s">
        <v>173</v>
      </c>
    </row>
    <row r="45" spans="6:9" x14ac:dyDescent="0.3">
      <c r="F45" s="50" t="s">
        <v>97</v>
      </c>
      <c r="G45" s="39">
        <v>2</v>
      </c>
      <c r="H45" s="44">
        <v>16</v>
      </c>
      <c r="I45" s="44" t="s">
        <v>132</v>
      </c>
    </row>
    <row r="46" spans="6:9" ht="15" thickBot="1" x14ac:dyDescent="0.35">
      <c r="F46" s="52" t="s">
        <v>98</v>
      </c>
      <c r="G46" s="42" t="s">
        <v>132</v>
      </c>
      <c r="H46" s="46" t="s">
        <v>132</v>
      </c>
      <c r="I46" s="46" t="s">
        <v>176</v>
      </c>
    </row>
  </sheetData>
  <mergeCells count="6">
    <mergeCell ref="F2:L2"/>
    <mergeCell ref="F26:K26"/>
    <mergeCell ref="F8:I8"/>
    <mergeCell ref="F20:N20"/>
    <mergeCell ref="F14:J14"/>
    <mergeCell ref="L8:O8"/>
  </mergeCells>
  <pageMargins left="0.7" right="0.7" top="0.75" bottom="0.75" header="0.3" footer="0.3"/>
  <pageSetup scale="39" orientation="portrait" horizontalDpi="0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D141-62BF-4825-87C0-41156FF9441F}">
  <sheetPr codeName="Hoja11"/>
  <dimension ref="F1:O46"/>
  <sheetViews>
    <sheetView showGridLines="0" topLeftCell="E7" zoomScale="85" zoomScaleNormal="85" workbookViewId="0">
      <selection activeCell="G27" sqref="G27"/>
    </sheetView>
  </sheetViews>
  <sheetFormatPr baseColWidth="10" defaultRowHeight="14.4" x14ac:dyDescent="0.3"/>
  <cols>
    <col min="6" max="6" width="26.109375" customWidth="1"/>
    <col min="7" max="7" width="24.44140625" customWidth="1"/>
    <col min="8" max="8" width="29.109375" customWidth="1"/>
    <col min="9" max="9" width="24.109375" customWidth="1"/>
    <col min="10" max="10" width="22.88671875" customWidth="1"/>
    <col min="11" max="11" width="26.77734375" customWidth="1"/>
    <col min="12" max="12" width="20.88671875" style="3" customWidth="1"/>
    <col min="13" max="13" width="17.44140625" customWidth="1"/>
    <col min="14" max="14" width="18.44140625" customWidth="1"/>
  </cols>
  <sheetData>
    <row r="1" spans="6:15" ht="15" thickBot="1" x14ac:dyDescent="0.35"/>
    <row r="2" spans="6:15" ht="16.2" thickBot="1" x14ac:dyDescent="0.35">
      <c r="F2" s="397" t="s">
        <v>104</v>
      </c>
      <c r="G2" s="398"/>
      <c r="H2" s="398"/>
      <c r="I2" s="398"/>
      <c r="J2" s="398"/>
      <c r="K2" s="398"/>
      <c r="L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36</v>
      </c>
      <c r="L5" s="109" t="s">
        <v>21</v>
      </c>
      <c r="M5" s="114">
        <v>0.5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>
        <v>0.625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82" t="s">
        <v>89</v>
      </c>
      <c r="G9" s="83" t="s">
        <v>120</v>
      </c>
      <c r="H9" s="83" t="s">
        <v>121</v>
      </c>
      <c r="I9" s="83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50" t="s">
        <v>90</v>
      </c>
      <c r="G10" s="64" t="s">
        <v>138</v>
      </c>
      <c r="H10" s="64" t="s">
        <v>141</v>
      </c>
      <c r="I10" s="69" t="s">
        <v>132</v>
      </c>
      <c r="L10" s="113">
        <v>6</v>
      </c>
      <c r="M10" s="119">
        <v>6</v>
      </c>
      <c r="N10" s="136">
        <v>3</v>
      </c>
      <c r="O10" s="137">
        <v>3</v>
      </c>
    </row>
    <row r="11" spans="6:15" x14ac:dyDescent="0.3">
      <c r="F11" s="51" t="s">
        <v>91</v>
      </c>
      <c r="G11" s="63" t="s">
        <v>139</v>
      </c>
      <c r="H11" s="63" t="s">
        <v>141</v>
      </c>
      <c r="I11" s="70" t="s">
        <v>140</v>
      </c>
      <c r="L11"/>
    </row>
    <row r="12" spans="6:15" ht="15" thickBot="1" x14ac:dyDescent="0.35">
      <c r="F12" s="52" t="s">
        <v>92</v>
      </c>
      <c r="G12" s="65" t="s">
        <v>139</v>
      </c>
      <c r="H12" s="65" t="s">
        <v>141</v>
      </c>
      <c r="I12" s="71" t="s">
        <v>132</v>
      </c>
      <c r="L12"/>
    </row>
    <row r="13" spans="6:15" ht="15" thickBot="1" x14ac:dyDescent="0.35">
      <c r="L13"/>
      <c r="M13" s="3"/>
    </row>
    <row r="14" spans="6:15" ht="16.2" thickBot="1" x14ac:dyDescent="0.35">
      <c r="F14" s="412" t="s">
        <v>126</v>
      </c>
      <c r="G14" s="413"/>
      <c r="H14" s="413"/>
      <c r="I14" s="413"/>
      <c r="J14" s="413"/>
      <c r="L14" s="400"/>
      <c r="M14" s="401"/>
      <c r="N14" s="401"/>
      <c r="O14" s="40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62" t="s">
        <v>125</v>
      </c>
      <c r="J15" s="11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8</v>
      </c>
      <c r="H16" s="64">
        <v>1</v>
      </c>
      <c r="I16" s="69">
        <v>0</v>
      </c>
      <c r="J16" s="134">
        <v>4</v>
      </c>
      <c r="L16" s="47" t="s">
        <v>90</v>
      </c>
      <c r="M16" s="64" t="s">
        <v>132</v>
      </c>
      <c r="N16" s="64" t="s">
        <v>132</v>
      </c>
      <c r="O16" s="69"/>
    </row>
    <row r="17" spans="6:15" x14ac:dyDescent="0.3">
      <c r="F17" s="48" t="s">
        <v>91</v>
      </c>
      <c r="G17" s="63">
        <v>4</v>
      </c>
      <c r="H17" s="63">
        <v>1</v>
      </c>
      <c r="I17" s="70">
        <v>3.5</v>
      </c>
      <c r="J17" s="133">
        <v>4</v>
      </c>
      <c r="L17" s="48" t="s">
        <v>91</v>
      </c>
      <c r="M17" s="63" t="s">
        <v>132</v>
      </c>
      <c r="N17" s="63" t="s">
        <v>132</v>
      </c>
      <c r="O17" s="70"/>
    </row>
    <row r="18" spans="6:15" ht="15" thickBot="1" x14ac:dyDescent="0.35">
      <c r="F18" s="49" t="s">
        <v>92</v>
      </c>
      <c r="G18" s="65">
        <v>4</v>
      </c>
      <c r="H18" s="65">
        <v>1</v>
      </c>
      <c r="I18" s="46">
        <v>-0.375</v>
      </c>
      <c r="J18" s="135">
        <v>4</v>
      </c>
      <c r="L18" s="49" t="s">
        <v>92</v>
      </c>
      <c r="M18" s="65" t="s">
        <v>132</v>
      </c>
      <c r="N18" s="65" t="s">
        <v>132</v>
      </c>
      <c r="O18" s="71"/>
    </row>
    <row r="19" spans="6:15" ht="15" thickBot="1" x14ac:dyDescent="0.35"/>
    <row r="20" spans="6:15" ht="16.2" thickBot="1" x14ac:dyDescent="0.35">
      <c r="F20" s="400" t="s">
        <v>137</v>
      </c>
      <c r="G20" s="401"/>
      <c r="H20" s="401"/>
      <c r="I20" s="401"/>
      <c r="J20" s="401"/>
      <c r="K20" s="401"/>
      <c r="L20" s="401"/>
      <c r="M20" s="401"/>
      <c r="N20" s="402"/>
    </row>
    <row r="21" spans="6:15" ht="15" thickBot="1" x14ac:dyDescent="0.35">
      <c r="F21" s="34" t="s">
        <v>78</v>
      </c>
      <c r="G21" s="34" t="s">
        <v>79</v>
      </c>
      <c r="H21" s="35" t="s">
        <v>80</v>
      </c>
      <c r="I21" s="35" t="s">
        <v>67</v>
      </c>
      <c r="J21" s="36" t="s">
        <v>68</v>
      </c>
      <c r="K21" s="35" t="s">
        <v>84</v>
      </c>
      <c r="L21" s="100" t="s">
        <v>169</v>
      </c>
      <c r="M21" s="35" t="s">
        <v>62</v>
      </c>
      <c r="N21" s="35" t="s">
        <v>170</v>
      </c>
    </row>
    <row r="22" spans="6:15" x14ac:dyDescent="0.3">
      <c r="F22" s="50" t="s">
        <v>81</v>
      </c>
      <c r="G22" s="64" t="s">
        <v>132</v>
      </c>
      <c r="H22" s="64">
        <v>4</v>
      </c>
      <c r="I22" s="64" t="s">
        <v>132</v>
      </c>
      <c r="J22" s="64" t="s">
        <v>132</v>
      </c>
      <c r="K22" s="73">
        <v>1.5</v>
      </c>
      <c r="L22" s="101">
        <v>0.75</v>
      </c>
      <c r="M22" s="39" t="s">
        <v>132</v>
      </c>
      <c r="N22" s="44"/>
    </row>
    <row r="23" spans="6:15" x14ac:dyDescent="0.3">
      <c r="F23" s="51" t="s">
        <v>82</v>
      </c>
      <c r="G23" s="63" t="s">
        <v>132</v>
      </c>
      <c r="H23" s="63">
        <v>4</v>
      </c>
      <c r="I23" s="63" t="s">
        <v>132</v>
      </c>
      <c r="J23" s="63">
        <v>1.5</v>
      </c>
      <c r="K23" s="74">
        <v>2.5</v>
      </c>
      <c r="L23" s="102">
        <v>0.75</v>
      </c>
      <c r="M23" s="63">
        <v>0.95</v>
      </c>
      <c r="N23" s="45"/>
    </row>
    <row r="24" spans="6:15" ht="15" thickBot="1" x14ac:dyDescent="0.35">
      <c r="F24" s="52" t="s">
        <v>83</v>
      </c>
      <c r="G24" s="65" t="s">
        <v>132</v>
      </c>
      <c r="H24" s="65">
        <v>4</v>
      </c>
      <c r="I24" s="65" t="s">
        <v>132</v>
      </c>
      <c r="J24" s="65">
        <v>1.5</v>
      </c>
      <c r="K24" s="75">
        <v>2.5</v>
      </c>
      <c r="L24" s="103">
        <v>0.75</v>
      </c>
      <c r="M24" s="42" t="s">
        <v>132</v>
      </c>
      <c r="N24" s="46"/>
    </row>
    <row r="25" spans="6:15" ht="15" thickBot="1" x14ac:dyDescent="0.35"/>
    <row r="26" spans="6:15" ht="16.2" thickBot="1" x14ac:dyDescent="0.35">
      <c r="F26" s="400" t="s">
        <v>136</v>
      </c>
      <c r="G26" s="401"/>
      <c r="H26" s="401"/>
      <c r="I26" s="401"/>
      <c r="J26" s="401"/>
      <c r="K26" s="402"/>
    </row>
    <row r="27" spans="6:15" ht="15" thickBot="1" x14ac:dyDescent="0.35">
      <c r="F27" s="34" t="s">
        <v>78</v>
      </c>
      <c r="G27" s="34" t="s">
        <v>79</v>
      </c>
      <c r="H27" s="35" t="s">
        <v>80</v>
      </c>
      <c r="I27" s="35" t="s">
        <v>67</v>
      </c>
      <c r="J27" s="36" t="s">
        <v>68</v>
      </c>
      <c r="K27" s="35" t="s">
        <v>84</v>
      </c>
    </row>
    <row r="28" spans="6:15" x14ac:dyDescent="0.3">
      <c r="F28" s="50" t="s">
        <v>81</v>
      </c>
      <c r="G28" s="64" t="s">
        <v>132</v>
      </c>
      <c r="H28" s="64">
        <v>1</v>
      </c>
      <c r="I28" s="76"/>
      <c r="J28" s="64"/>
      <c r="K28" s="73"/>
    </row>
    <row r="29" spans="6:15" x14ac:dyDescent="0.3">
      <c r="F29" s="51" t="s">
        <v>82</v>
      </c>
      <c r="G29" s="63" t="s">
        <v>132</v>
      </c>
      <c r="H29" s="63">
        <v>1</v>
      </c>
      <c r="I29" s="77" t="str">
        <f>""</f>
        <v/>
      </c>
      <c r="J29" s="63"/>
      <c r="K29" s="74"/>
    </row>
    <row r="30" spans="6:15" ht="15" thickBot="1" x14ac:dyDescent="0.35">
      <c r="F30" s="52" t="s">
        <v>83</v>
      </c>
      <c r="G30" s="65" t="s">
        <v>132</v>
      </c>
      <c r="H30" s="65">
        <v>1</v>
      </c>
      <c r="I30" s="78" t="str">
        <f>""</f>
        <v/>
      </c>
      <c r="J30" s="65"/>
      <c r="K30" s="75"/>
    </row>
    <row r="32" spans="6:15" ht="15" thickBot="1" x14ac:dyDescent="0.35"/>
    <row r="33" spans="6:9" ht="15" thickBot="1" x14ac:dyDescent="0.35">
      <c r="F33" s="34" t="s">
        <v>94</v>
      </c>
      <c r="G33" s="35" t="s">
        <v>85</v>
      </c>
      <c r="H33" s="37" t="s">
        <v>63</v>
      </c>
      <c r="I33" s="37" t="s">
        <v>63</v>
      </c>
    </row>
    <row r="34" spans="6:9" x14ac:dyDescent="0.3">
      <c r="F34" s="50" t="s">
        <v>81</v>
      </c>
      <c r="G34" s="39" t="s">
        <v>86</v>
      </c>
      <c r="H34" s="40" t="s">
        <v>99</v>
      </c>
      <c r="I34" s="40" t="s">
        <v>100</v>
      </c>
    </row>
    <row r="35" spans="6:9" x14ac:dyDescent="0.3">
      <c r="F35" s="51" t="s">
        <v>82</v>
      </c>
      <c r="G35" s="25" t="s">
        <v>87</v>
      </c>
      <c r="H35" s="41" t="s">
        <v>99</v>
      </c>
      <c r="I35" s="41" t="s">
        <v>100</v>
      </c>
    </row>
    <row r="36" spans="6:9" ht="15" thickBot="1" x14ac:dyDescent="0.35">
      <c r="F36" s="52" t="s">
        <v>83</v>
      </c>
      <c r="G36" s="42" t="s">
        <v>87</v>
      </c>
      <c r="H36" s="43" t="s">
        <v>99</v>
      </c>
      <c r="I36" s="43" t="s">
        <v>100</v>
      </c>
    </row>
    <row r="37" spans="6:9" ht="15" thickBot="1" x14ac:dyDescent="0.35">
      <c r="F37" s="4"/>
    </row>
    <row r="38" spans="6:9" ht="15" thickBot="1" x14ac:dyDescent="0.35">
      <c r="F38" s="34" t="s">
        <v>93</v>
      </c>
      <c r="G38" s="35" t="s">
        <v>85</v>
      </c>
      <c r="H38" s="38" t="s">
        <v>63</v>
      </c>
    </row>
    <row r="39" spans="6:9" x14ac:dyDescent="0.3">
      <c r="F39" s="50" t="s">
        <v>81</v>
      </c>
      <c r="G39" s="27"/>
      <c r="H39" s="44" t="s">
        <v>88</v>
      </c>
    </row>
    <row r="40" spans="6:9" x14ac:dyDescent="0.3">
      <c r="F40" s="51" t="s">
        <v>82</v>
      </c>
      <c r="G40" s="26"/>
      <c r="H40" s="45" t="s">
        <v>88</v>
      </c>
    </row>
    <row r="41" spans="6:9" ht="15" thickBot="1" x14ac:dyDescent="0.35">
      <c r="F41" s="52" t="s">
        <v>83</v>
      </c>
      <c r="G41" s="28"/>
      <c r="H41" s="46" t="s">
        <v>88</v>
      </c>
    </row>
    <row r="43" spans="6:9" ht="15" thickBot="1" x14ac:dyDescent="0.35"/>
    <row r="44" spans="6:9" ht="15" thickBot="1" x14ac:dyDescent="0.35">
      <c r="F44" s="123" t="s">
        <v>172</v>
      </c>
      <c r="G44" s="110" t="s">
        <v>174</v>
      </c>
      <c r="H44" s="110" t="s">
        <v>175</v>
      </c>
      <c r="I44" s="124" t="s">
        <v>173</v>
      </c>
    </row>
    <row r="45" spans="6:9" x14ac:dyDescent="0.3">
      <c r="F45" s="50" t="s">
        <v>97</v>
      </c>
      <c r="G45" s="39">
        <v>2</v>
      </c>
      <c r="H45" s="44">
        <v>16</v>
      </c>
      <c r="I45" s="44" t="s">
        <v>132</v>
      </c>
    </row>
    <row r="46" spans="6:9" ht="15" thickBot="1" x14ac:dyDescent="0.35">
      <c r="F46" s="52" t="s">
        <v>98</v>
      </c>
      <c r="G46" s="42" t="s">
        <v>132</v>
      </c>
      <c r="H46" s="46" t="s">
        <v>132</v>
      </c>
      <c r="I46" s="46" t="s">
        <v>176</v>
      </c>
    </row>
  </sheetData>
  <mergeCells count="7">
    <mergeCell ref="F2:L2"/>
    <mergeCell ref="F26:K26"/>
    <mergeCell ref="F8:I8"/>
    <mergeCell ref="F20:N20"/>
    <mergeCell ref="L8:O8"/>
    <mergeCell ref="L14:O14"/>
    <mergeCell ref="F14:J1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2F4E5-DB87-47CA-9913-DDE191DD3926}">
  <sheetPr codeName="Hoja12"/>
  <dimension ref="F1:O46"/>
  <sheetViews>
    <sheetView showGridLines="0" topLeftCell="E1" zoomScale="85" zoomScaleNormal="85" workbookViewId="0">
      <selection activeCell="K14" sqref="K14"/>
    </sheetView>
  </sheetViews>
  <sheetFormatPr baseColWidth="10" defaultRowHeight="14.4" x14ac:dyDescent="0.3"/>
  <cols>
    <col min="6" max="6" width="26.109375" customWidth="1"/>
    <col min="7" max="7" width="24.44140625" customWidth="1"/>
    <col min="8" max="8" width="29.109375" customWidth="1"/>
    <col min="9" max="9" width="24.109375" customWidth="1"/>
    <col min="10" max="10" width="22.88671875" customWidth="1"/>
    <col min="11" max="11" width="26.77734375" customWidth="1"/>
    <col min="12" max="12" width="20.88671875" style="3" customWidth="1"/>
    <col min="13" max="13" width="17.44140625" customWidth="1"/>
    <col min="14" max="14" width="16.6640625" customWidth="1"/>
  </cols>
  <sheetData>
    <row r="1" spans="6:15" ht="15" thickBot="1" x14ac:dyDescent="0.35"/>
    <row r="2" spans="6:15" ht="16.2" thickBot="1" x14ac:dyDescent="0.35">
      <c r="F2" s="397" t="s">
        <v>105</v>
      </c>
      <c r="G2" s="398"/>
      <c r="H2" s="398"/>
      <c r="I2" s="398"/>
      <c r="J2" s="398"/>
      <c r="K2" s="398"/>
      <c r="L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10</v>
      </c>
      <c r="L5" s="109" t="s">
        <v>21</v>
      </c>
      <c r="M5" s="114">
        <v>0.5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>
        <v>0.625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111" t="s">
        <v>89</v>
      </c>
      <c r="G9" s="112" t="s">
        <v>120</v>
      </c>
      <c r="H9" s="112" t="s">
        <v>121</v>
      </c>
      <c r="I9" s="112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50" t="s">
        <v>90</v>
      </c>
      <c r="G10" s="66" t="s">
        <v>128</v>
      </c>
      <c r="H10" s="64" t="s">
        <v>130</v>
      </c>
      <c r="I10" s="69" t="s">
        <v>132</v>
      </c>
      <c r="L10" s="113">
        <v>6</v>
      </c>
      <c r="M10" s="119">
        <v>6</v>
      </c>
      <c r="N10" s="138">
        <v>0</v>
      </c>
      <c r="O10" s="139">
        <v>0</v>
      </c>
    </row>
    <row r="11" spans="6:15" x14ac:dyDescent="0.3">
      <c r="F11" s="51" t="s">
        <v>91</v>
      </c>
      <c r="G11" s="67" t="s">
        <v>129</v>
      </c>
      <c r="H11" s="63" t="s">
        <v>131</v>
      </c>
      <c r="I11" s="70" t="s">
        <v>133</v>
      </c>
      <c r="L11"/>
    </row>
    <row r="12" spans="6:15" ht="15" thickBot="1" x14ac:dyDescent="0.35">
      <c r="F12" s="52" t="s">
        <v>92</v>
      </c>
      <c r="G12" s="68" t="s">
        <v>128</v>
      </c>
      <c r="H12" s="65" t="s">
        <v>131</v>
      </c>
      <c r="I12" s="71" t="s">
        <v>128</v>
      </c>
      <c r="L12"/>
    </row>
    <row r="13" spans="6:15" ht="15" thickBot="1" x14ac:dyDescent="0.35">
      <c r="L13"/>
      <c r="M13" s="3"/>
    </row>
    <row r="14" spans="6:15" ht="16.2" thickBot="1" x14ac:dyDescent="0.35">
      <c r="F14" s="406" t="s">
        <v>126</v>
      </c>
      <c r="G14" s="407"/>
      <c r="H14" s="407"/>
      <c r="I14" s="407"/>
      <c r="J14" s="408"/>
      <c r="L14" s="120"/>
      <c r="M14" s="121"/>
      <c r="N14" s="121"/>
      <c r="O14" s="12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62" t="s">
        <v>125</v>
      </c>
      <c r="J15" s="11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6</v>
      </c>
      <c r="H16" s="64">
        <v>16</v>
      </c>
      <c r="I16" s="69" t="s">
        <v>132</v>
      </c>
      <c r="J16" s="134">
        <v>4</v>
      </c>
      <c r="L16" s="47" t="s">
        <v>90</v>
      </c>
      <c r="M16" s="64">
        <v>6</v>
      </c>
      <c r="N16" s="64">
        <v>6</v>
      </c>
      <c r="O16" s="69"/>
    </row>
    <row r="17" spans="6:15" x14ac:dyDescent="0.3">
      <c r="F17" s="48" t="s">
        <v>91</v>
      </c>
      <c r="G17" s="63">
        <v>3</v>
      </c>
      <c r="H17" s="63">
        <v>8</v>
      </c>
      <c r="I17" s="70">
        <v>2.5</v>
      </c>
      <c r="J17" s="133">
        <v>4</v>
      </c>
      <c r="L17" s="48" t="s">
        <v>91</v>
      </c>
      <c r="M17" s="63">
        <v>6.125</v>
      </c>
      <c r="N17" s="63">
        <v>6.25</v>
      </c>
      <c r="O17" s="70"/>
    </row>
    <row r="18" spans="6:15" ht="15" thickBot="1" x14ac:dyDescent="0.35">
      <c r="F18" s="49" t="s">
        <v>92</v>
      </c>
      <c r="G18" s="65">
        <v>6</v>
      </c>
      <c r="H18" s="65">
        <v>8</v>
      </c>
      <c r="I18" s="71">
        <v>0.125</v>
      </c>
      <c r="J18" s="135">
        <v>4</v>
      </c>
      <c r="L18" s="49" t="s">
        <v>92</v>
      </c>
      <c r="M18" s="65">
        <v>6.25</v>
      </c>
      <c r="N18" s="65">
        <v>6.375</v>
      </c>
      <c r="O18" s="71"/>
    </row>
    <row r="19" spans="6:15" ht="15" thickBot="1" x14ac:dyDescent="0.35"/>
    <row r="20" spans="6:15" ht="16.2" thickBot="1" x14ac:dyDescent="0.35">
      <c r="F20" s="400" t="s">
        <v>137</v>
      </c>
      <c r="G20" s="401"/>
      <c r="H20" s="401"/>
      <c r="I20" s="401"/>
      <c r="J20" s="401"/>
      <c r="K20" s="401"/>
      <c r="L20" s="401"/>
      <c r="M20" s="401"/>
      <c r="N20" s="402"/>
    </row>
    <row r="21" spans="6:15" ht="15" thickBot="1" x14ac:dyDescent="0.35">
      <c r="F21" s="34" t="s">
        <v>78</v>
      </c>
      <c r="G21" s="34" t="s">
        <v>79</v>
      </c>
      <c r="H21" s="35" t="s">
        <v>80</v>
      </c>
      <c r="I21" s="35" t="s">
        <v>67</v>
      </c>
      <c r="J21" s="36" t="s">
        <v>68</v>
      </c>
      <c r="K21" s="35" t="s">
        <v>84</v>
      </c>
      <c r="L21" s="100" t="s">
        <v>169</v>
      </c>
      <c r="M21" s="35" t="s">
        <v>62</v>
      </c>
      <c r="N21" s="35" t="s">
        <v>170</v>
      </c>
    </row>
    <row r="22" spans="6:15" x14ac:dyDescent="0.3">
      <c r="F22" s="50" t="s">
        <v>81</v>
      </c>
      <c r="G22" s="64">
        <v>0.5</v>
      </c>
      <c r="H22" s="64">
        <v>1.75</v>
      </c>
      <c r="I22" s="64">
        <v>1.5</v>
      </c>
      <c r="J22" s="64" t="s">
        <v>132</v>
      </c>
      <c r="K22" s="73">
        <v>1.5</v>
      </c>
      <c r="L22" s="101">
        <v>0.75</v>
      </c>
      <c r="M22" s="39" t="s">
        <v>132</v>
      </c>
      <c r="N22" s="44"/>
    </row>
    <row r="23" spans="6:15" x14ac:dyDescent="0.3">
      <c r="F23" s="51" t="s">
        <v>82</v>
      </c>
      <c r="G23" s="63">
        <v>0.5</v>
      </c>
      <c r="H23" s="63">
        <v>1.5</v>
      </c>
      <c r="I23" s="63" t="s">
        <v>132</v>
      </c>
      <c r="J23" s="63">
        <v>1.5</v>
      </c>
      <c r="K23" s="74">
        <v>2.5</v>
      </c>
      <c r="L23" s="102">
        <v>0.75</v>
      </c>
      <c r="M23" s="63">
        <v>0.95</v>
      </c>
      <c r="N23" s="45"/>
    </row>
    <row r="24" spans="6:15" ht="15" thickBot="1" x14ac:dyDescent="0.35">
      <c r="F24" s="52" t="s">
        <v>83</v>
      </c>
      <c r="G24" s="65">
        <v>0.5</v>
      </c>
      <c r="H24" s="65">
        <v>1.5</v>
      </c>
      <c r="I24" s="65" t="s">
        <v>132</v>
      </c>
      <c r="J24" s="65">
        <v>1.5</v>
      </c>
      <c r="K24" s="75">
        <v>2.5</v>
      </c>
      <c r="L24" s="103">
        <v>0.75</v>
      </c>
      <c r="M24" s="42" t="s">
        <v>132</v>
      </c>
      <c r="N24" s="46"/>
    </row>
    <row r="25" spans="6:15" ht="15" thickBot="1" x14ac:dyDescent="0.35"/>
    <row r="26" spans="6:15" ht="16.2" thickBot="1" x14ac:dyDescent="0.35">
      <c r="F26" s="400" t="s">
        <v>136</v>
      </c>
      <c r="G26" s="401"/>
      <c r="H26" s="401"/>
      <c r="I26" s="401"/>
      <c r="J26" s="401"/>
      <c r="K26" s="402"/>
    </row>
    <row r="27" spans="6:15" ht="15" thickBot="1" x14ac:dyDescent="0.35">
      <c r="F27" s="34" t="s">
        <v>78</v>
      </c>
      <c r="G27" s="34" t="s">
        <v>79</v>
      </c>
      <c r="H27" s="35" t="s">
        <v>80</v>
      </c>
      <c r="I27" s="35" t="s">
        <v>67</v>
      </c>
      <c r="J27" s="36" t="s">
        <v>68</v>
      </c>
      <c r="K27" s="35" t="s">
        <v>84</v>
      </c>
    </row>
    <row r="28" spans="6:15" x14ac:dyDescent="0.3">
      <c r="F28" s="50" t="s">
        <v>81</v>
      </c>
      <c r="G28" s="64"/>
      <c r="H28" s="64">
        <v>2</v>
      </c>
      <c r="I28" s="76">
        <v>1</v>
      </c>
      <c r="J28" s="64"/>
      <c r="K28" s="73"/>
    </row>
    <row r="29" spans="6:15" x14ac:dyDescent="0.3">
      <c r="F29" s="51" t="s">
        <v>82</v>
      </c>
      <c r="G29" s="63"/>
      <c r="H29" s="63">
        <v>1</v>
      </c>
      <c r="I29" s="77" t="s">
        <v>132</v>
      </c>
      <c r="J29" s="63"/>
      <c r="K29" s="74"/>
    </row>
    <row r="30" spans="6:15" ht="15" thickBot="1" x14ac:dyDescent="0.35">
      <c r="F30" s="52" t="s">
        <v>83</v>
      </c>
      <c r="G30" s="65"/>
      <c r="H30" s="65">
        <v>1</v>
      </c>
      <c r="I30" s="78" t="s">
        <v>132</v>
      </c>
      <c r="J30" s="65"/>
      <c r="K30" s="75"/>
    </row>
    <row r="32" spans="6:15" ht="15" thickBot="1" x14ac:dyDescent="0.35"/>
    <row r="33" spans="6:9" ht="15" thickBot="1" x14ac:dyDescent="0.35">
      <c r="F33" s="34" t="s">
        <v>94</v>
      </c>
      <c r="G33" s="35" t="s">
        <v>85</v>
      </c>
      <c r="H33" s="37" t="s">
        <v>63</v>
      </c>
      <c r="I33" s="37" t="s">
        <v>63</v>
      </c>
    </row>
    <row r="34" spans="6:9" x14ac:dyDescent="0.3">
      <c r="F34" s="50" t="s">
        <v>81</v>
      </c>
      <c r="G34" s="39" t="s">
        <v>86</v>
      </c>
      <c r="H34" s="40" t="s">
        <v>99</v>
      </c>
      <c r="I34" s="40" t="s">
        <v>100</v>
      </c>
    </row>
    <row r="35" spans="6:9" x14ac:dyDescent="0.3">
      <c r="F35" s="51" t="s">
        <v>82</v>
      </c>
      <c r="G35" s="25" t="s">
        <v>87</v>
      </c>
      <c r="H35" s="41" t="s">
        <v>99</v>
      </c>
      <c r="I35" s="41" t="s">
        <v>100</v>
      </c>
    </row>
    <row r="36" spans="6:9" ht="15" thickBot="1" x14ac:dyDescent="0.35">
      <c r="F36" s="52" t="s">
        <v>83</v>
      </c>
      <c r="G36" s="42" t="s">
        <v>87</v>
      </c>
      <c r="H36" s="43" t="s">
        <v>99</v>
      </c>
      <c r="I36" s="43" t="s">
        <v>100</v>
      </c>
    </row>
    <row r="37" spans="6:9" ht="15" thickBot="1" x14ac:dyDescent="0.35">
      <c r="F37" s="4"/>
    </row>
    <row r="38" spans="6:9" ht="15" thickBot="1" x14ac:dyDescent="0.35">
      <c r="F38" s="34" t="s">
        <v>93</v>
      </c>
      <c r="G38" s="35" t="s">
        <v>85</v>
      </c>
      <c r="H38" s="38" t="s">
        <v>63</v>
      </c>
    </row>
    <row r="39" spans="6:9" x14ac:dyDescent="0.3">
      <c r="F39" s="50" t="s">
        <v>81</v>
      </c>
      <c r="G39" s="27"/>
      <c r="H39" s="44" t="s">
        <v>88</v>
      </c>
    </row>
    <row r="40" spans="6:9" x14ac:dyDescent="0.3">
      <c r="F40" s="51" t="s">
        <v>82</v>
      </c>
      <c r="G40" s="26"/>
      <c r="H40" s="45" t="s">
        <v>88</v>
      </c>
    </row>
    <row r="41" spans="6:9" ht="15" thickBot="1" x14ac:dyDescent="0.35">
      <c r="F41" s="52" t="s">
        <v>83</v>
      </c>
      <c r="G41" s="28"/>
      <c r="H41" s="46" t="s">
        <v>88</v>
      </c>
    </row>
    <row r="43" spans="6:9" ht="15" thickBot="1" x14ac:dyDescent="0.35"/>
    <row r="44" spans="6:9" ht="15" thickBot="1" x14ac:dyDescent="0.35">
      <c r="F44" s="123" t="s">
        <v>172</v>
      </c>
      <c r="G44" s="110" t="s">
        <v>174</v>
      </c>
      <c r="H44" s="110" t="s">
        <v>175</v>
      </c>
      <c r="I44" s="124" t="s">
        <v>173</v>
      </c>
    </row>
    <row r="45" spans="6:9" x14ac:dyDescent="0.3">
      <c r="F45" s="50" t="s">
        <v>97</v>
      </c>
      <c r="G45" s="39">
        <v>2</v>
      </c>
      <c r="H45" s="44">
        <v>16</v>
      </c>
      <c r="I45" s="44" t="s">
        <v>132</v>
      </c>
    </row>
    <row r="46" spans="6:9" ht="15" thickBot="1" x14ac:dyDescent="0.35">
      <c r="F46" s="52" t="s">
        <v>98</v>
      </c>
      <c r="G46" s="42" t="s">
        <v>132</v>
      </c>
      <c r="H46" s="46" t="s">
        <v>132</v>
      </c>
      <c r="I46" s="46" t="s">
        <v>176</v>
      </c>
    </row>
  </sheetData>
  <mergeCells count="6">
    <mergeCell ref="F2:L2"/>
    <mergeCell ref="F26:K26"/>
    <mergeCell ref="F20:N20"/>
    <mergeCell ref="F8:I8"/>
    <mergeCell ref="F14:J14"/>
    <mergeCell ref="L8:O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F7B56-3292-483F-AD34-53E9ABE85879}">
  <sheetPr codeName="Hoja13"/>
  <dimension ref="F1:O46"/>
  <sheetViews>
    <sheetView showGridLines="0" zoomScale="70" zoomScaleNormal="70" workbookViewId="0">
      <selection activeCell="L25" sqref="L25"/>
    </sheetView>
  </sheetViews>
  <sheetFormatPr baseColWidth="10" defaultRowHeight="14.4" x14ac:dyDescent="0.3"/>
  <cols>
    <col min="6" max="6" width="26.109375" customWidth="1"/>
    <col min="7" max="7" width="24.44140625" customWidth="1"/>
    <col min="8" max="8" width="29.109375" customWidth="1"/>
    <col min="9" max="9" width="24.109375" customWidth="1"/>
    <col min="10" max="10" width="22.88671875" customWidth="1"/>
    <col min="11" max="11" width="26.77734375" customWidth="1"/>
    <col min="12" max="12" width="20.88671875" style="3" customWidth="1"/>
    <col min="13" max="13" width="17.44140625" customWidth="1"/>
    <col min="14" max="14" width="15.88671875" customWidth="1"/>
  </cols>
  <sheetData>
    <row r="1" spans="6:15" ht="15" thickBot="1" x14ac:dyDescent="0.35"/>
    <row r="2" spans="6:15" ht="16.2" thickBot="1" x14ac:dyDescent="0.35">
      <c r="F2" s="397" t="s">
        <v>106</v>
      </c>
      <c r="G2" s="398"/>
      <c r="H2" s="398"/>
      <c r="I2" s="398"/>
      <c r="J2" s="398"/>
      <c r="K2" s="398"/>
      <c r="L2" s="399"/>
    </row>
    <row r="3" spans="6:15" ht="15" thickBot="1" x14ac:dyDescent="0.35"/>
    <row r="4" spans="6:15" ht="16.2" thickBot="1" x14ac:dyDescent="0.35">
      <c r="F4" s="57" t="s">
        <v>95</v>
      </c>
      <c r="G4" s="58" t="s">
        <v>96</v>
      </c>
      <c r="I4" s="57" t="s">
        <v>134</v>
      </c>
      <c r="L4" s="115" t="s">
        <v>143</v>
      </c>
      <c r="M4" s="116" t="s">
        <v>96</v>
      </c>
      <c r="N4" s="117" t="s">
        <v>79</v>
      </c>
    </row>
    <row r="5" spans="6:15" ht="16.2" thickBot="1" x14ac:dyDescent="0.35">
      <c r="F5" s="53" t="s">
        <v>97</v>
      </c>
      <c r="G5" s="54">
        <v>0.25</v>
      </c>
      <c r="I5" s="61">
        <v>10</v>
      </c>
      <c r="L5" s="109" t="s">
        <v>21</v>
      </c>
      <c r="M5" s="114">
        <v>0.5</v>
      </c>
      <c r="N5" s="118" t="s">
        <v>188</v>
      </c>
    </row>
    <row r="6" spans="6:15" ht="16.2" thickBot="1" x14ac:dyDescent="0.35">
      <c r="F6" s="55" t="s">
        <v>98</v>
      </c>
      <c r="G6" s="56">
        <v>0</v>
      </c>
      <c r="J6" s="3"/>
      <c r="L6" s="55" t="s">
        <v>20</v>
      </c>
      <c r="M6" s="96">
        <v>0.625</v>
      </c>
      <c r="N6" s="56" t="s">
        <v>189</v>
      </c>
    </row>
    <row r="7" spans="6:15" ht="16.2" thickBot="1" x14ac:dyDescent="0.35">
      <c r="F7" s="33"/>
      <c r="G7" s="8"/>
      <c r="L7"/>
      <c r="M7" s="3"/>
    </row>
    <row r="8" spans="6:15" ht="16.2" thickBot="1" x14ac:dyDescent="0.35">
      <c r="F8" s="403" t="s">
        <v>127</v>
      </c>
      <c r="G8" s="404"/>
      <c r="H8" s="404"/>
      <c r="I8" s="405"/>
      <c r="J8" s="84"/>
      <c r="L8" s="409" t="s">
        <v>183</v>
      </c>
      <c r="M8" s="410"/>
      <c r="N8" s="410"/>
      <c r="O8" s="411"/>
    </row>
    <row r="9" spans="6:15" ht="47.4" thickBot="1" x14ac:dyDescent="0.35">
      <c r="F9" s="82" t="s">
        <v>89</v>
      </c>
      <c r="G9" s="83" t="s">
        <v>120</v>
      </c>
      <c r="H9" s="83" t="s">
        <v>121</v>
      </c>
      <c r="I9" s="83" t="s">
        <v>122</v>
      </c>
      <c r="L9" s="83" t="s">
        <v>194</v>
      </c>
      <c r="M9" s="83" t="s">
        <v>195</v>
      </c>
      <c r="N9" s="62" t="s">
        <v>192</v>
      </c>
      <c r="O9" s="62" t="s">
        <v>193</v>
      </c>
    </row>
    <row r="10" spans="6:15" ht="15" thickBot="1" x14ac:dyDescent="0.35">
      <c r="F10" s="50" t="s">
        <v>90</v>
      </c>
      <c r="G10" s="64" t="s">
        <v>138</v>
      </c>
      <c r="H10" s="64" t="s">
        <v>141</v>
      </c>
      <c r="I10" s="69" t="s">
        <v>132</v>
      </c>
      <c r="L10" s="113">
        <v>6</v>
      </c>
      <c r="M10" s="119">
        <v>6</v>
      </c>
      <c r="N10" s="138">
        <v>0</v>
      </c>
      <c r="O10" s="139">
        <v>0</v>
      </c>
    </row>
    <row r="11" spans="6:15" x14ac:dyDescent="0.3">
      <c r="F11" s="51" t="s">
        <v>91</v>
      </c>
      <c r="G11" s="63" t="s">
        <v>139</v>
      </c>
      <c r="H11" s="63" t="s">
        <v>141</v>
      </c>
      <c r="I11" s="70" t="s">
        <v>140</v>
      </c>
      <c r="L11"/>
    </row>
    <row r="12" spans="6:15" ht="15" thickBot="1" x14ac:dyDescent="0.35">
      <c r="F12" s="52" t="s">
        <v>92</v>
      </c>
      <c r="G12" s="65" t="s">
        <v>139</v>
      </c>
      <c r="H12" s="65" t="s">
        <v>141</v>
      </c>
      <c r="I12" s="71" t="s">
        <v>132</v>
      </c>
      <c r="L12"/>
    </row>
    <row r="13" spans="6:15" ht="15" thickBot="1" x14ac:dyDescent="0.35">
      <c r="L13"/>
      <c r="M13" s="3"/>
    </row>
    <row r="14" spans="6:15" ht="16.2" thickBot="1" x14ac:dyDescent="0.35">
      <c r="F14" s="406" t="s">
        <v>126</v>
      </c>
      <c r="G14" s="407"/>
      <c r="H14" s="407"/>
      <c r="I14" s="408"/>
      <c r="L14" s="120"/>
      <c r="M14" s="121"/>
      <c r="N14" s="121"/>
      <c r="O14" s="122"/>
    </row>
    <row r="15" spans="6:15" ht="31.8" thickBot="1" x14ac:dyDescent="0.35">
      <c r="F15" s="60" t="s">
        <v>89</v>
      </c>
      <c r="G15" s="62" t="s">
        <v>123</v>
      </c>
      <c r="H15" s="62" t="s">
        <v>124</v>
      </c>
      <c r="I15" s="62" t="s">
        <v>125</v>
      </c>
      <c r="J15" s="132" t="s">
        <v>196</v>
      </c>
      <c r="L15" s="60" t="s">
        <v>89</v>
      </c>
      <c r="M15" s="62" t="s">
        <v>190</v>
      </c>
      <c r="N15" s="62" t="s">
        <v>191</v>
      </c>
      <c r="O15" s="62"/>
    </row>
    <row r="16" spans="6:15" x14ac:dyDescent="0.3">
      <c r="F16" s="47" t="s">
        <v>90</v>
      </c>
      <c r="G16" s="64">
        <v>8</v>
      </c>
      <c r="H16" s="64">
        <v>1</v>
      </c>
      <c r="I16" s="69">
        <v>0</v>
      </c>
      <c r="J16" s="134">
        <v>0.5</v>
      </c>
      <c r="L16" s="47" t="s">
        <v>90</v>
      </c>
      <c r="M16" s="64" t="s">
        <v>132</v>
      </c>
      <c r="N16" s="64" t="s">
        <v>132</v>
      </c>
      <c r="O16" s="69"/>
    </row>
    <row r="17" spans="6:15" x14ac:dyDescent="0.3">
      <c r="F17" s="48" t="s">
        <v>91</v>
      </c>
      <c r="G17" s="63">
        <v>4</v>
      </c>
      <c r="H17" s="63">
        <v>1</v>
      </c>
      <c r="I17" s="70">
        <v>3.5</v>
      </c>
      <c r="J17" s="133">
        <v>0.5</v>
      </c>
      <c r="L17" s="48" t="s">
        <v>91</v>
      </c>
      <c r="M17" s="63" t="s">
        <v>132</v>
      </c>
      <c r="N17" s="63" t="s">
        <v>132</v>
      </c>
      <c r="O17" s="70"/>
    </row>
    <row r="18" spans="6:15" ht="15" thickBot="1" x14ac:dyDescent="0.35">
      <c r="F18" s="49" t="s">
        <v>92</v>
      </c>
      <c r="G18" s="65">
        <v>4</v>
      </c>
      <c r="H18" s="65">
        <v>1</v>
      </c>
      <c r="I18" s="71">
        <v>-0.375</v>
      </c>
      <c r="J18" s="135">
        <v>0.5</v>
      </c>
      <c r="L18" s="49" t="s">
        <v>92</v>
      </c>
      <c r="M18" s="65" t="s">
        <v>132</v>
      </c>
      <c r="N18" s="65" t="s">
        <v>132</v>
      </c>
      <c r="O18" s="71"/>
    </row>
    <row r="19" spans="6:15" ht="15" thickBot="1" x14ac:dyDescent="0.35"/>
    <row r="20" spans="6:15" ht="16.2" thickBot="1" x14ac:dyDescent="0.35">
      <c r="F20" s="400" t="s">
        <v>137</v>
      </c>
      <c r="G20" s="401"/>
      <c r="H20" s="401"/>
      <c r="I20" s="401"/>
      <c r="J20" s="401"/>
      <c r="K20" s="401"/>
      <c r="L20" s="401"/>
      <c r="M20" s="401"/>
      <c r="N20" s="402"/>
    </row>
    <row r="21" spans="6:15" ht="15" thickBot="1" x14ac:dyDescent="0.35">
      <c r="F21" s="34" t="s">
        <v>78</v>
      </c>
      <c r="G21" s="34" t="s">
        <v>79</v>
      </c>
      <c r="H21" s="35" t="s">
        <v>80</v>
      </c>
      <c r="I21" s="35" t="s">
        <v>67</v>
      </c>
      <c r="J21" s="36" t="s">
        <v>68</v>
      </c>
      <c r="K21" s="35" t="s">
        <v>84</v>
      </c>
      <c r="L21" s="100" t="s">
        <v>169</v>
      </c>
      <c r="M21" s="35" t="s">
        <v>62</v>
      </c>
      <c r="N21" s="35" t="s">
        <v>170</v>
      </c>
    </row>
    <row r="22" spans="6:15" x14ac:dyDescent="0.3">
      <c r="F22" s="50" t="s">
        <v>81</v>
      </c>
      <c r="G22" s="64">
        <v>0.5</v>
      </c>
      <c r="H22" s="64">
        <v>1.75</v>
      </c>
      <c r="I22" s="64">
        <v>1.5</v>
      </c>
      <c r="J22" s="64" t="s">
        <v>132</v>
      </c>
      <c r="K22" s="73">
        <v>1.5</v>
      </c>
      <c r="L22" s="101">
        <v>0.75</v>
      </c>
      <c r="M22" s="39" t="s">
        <v>132</v>
      </c>
      <c r="N22" s="44"/>
    </row>
    <row r="23" spans="6:15" x14ac:dyDescent="0.3">
      <c r="F23" s="51" t="s">
        <v>82</v>
      </c>
      <c r="G23" s="63">
        <v>0.5</v>
      </c>
      <c r="H23" s="63">
        <v>1.5</v>
      </c>
      <c r="I23" s="63" t="s">
        <v>132</v>
      </c>
      <c r="J23" s="63">
        <v>1.5</v>
      </c>
      <c r="K23" s="74">
        <v>2.5</v>
      </c>
      <c r="L23" s="102">
        <v>0.75</v>
      </c>
      <c r="M23" s="63">
        <v>0.95</v>
      </c>
      <c r="N23" s="45"/>
    </row>
    <row r="24" spans="6:15" ht="15" thickBot="1" x14ac:dyDescent="0.35">
      <c r="F24" s="52" t="s">
        <v>83</v>
      </c>
      <c r="G24" s="65">
        <v>0.5</v>
      </c>
      <c r="H24" s="65">
        <v>1.5</v>
      </c>
      <c r="I24" s="65" t="s">
        <v>132</v>
      </c>
      <c r="J24" s="65">
        <v>1.5</v>
      </c>
      <c r="K24" s="75">
        <v>2.5</v>
      </c>
      <c r="L24" s="103">
        <v>0.75</v>
      </c>
      <c r="M24" s="42" t="s">
        <v>132</v>
      </c>
      <c r="N24" s="46"/>
    </row>
    <row r="25" spans="6:15" ht="15" thickBot="1" x14ac:dyDescent="0.35"/>
    <row r="26" spans="6:15" ht="16.2" thickBot="1" x14ac:dyDescent="0.35">
      <c r="F26" s="400" t="s">
        <v>136</v>
      </c>
      <c r="G26" s="401"/>
      <c r="H26" s="401"/>
      <c r="I26" s="401"/>
      <c r="J26" s="401"/>
      <c r="K26" s="402"/>
    </row>
    <row r="27" spans="6:15" ht="15" thickBot="1" x14ac:dyDescent="0.35">
      <c r="F27" s="34" t="s">
        <v>78</v>
      </c>
      <c r="G27" s="34" t="s">
        <v>79</v>
      </c>
      <c r="H27" s="35" t="s">
        <v>80</v>
      </c>
      <c r="I27" s="35" t="s">
        <v>67</v>
      </c>
      <c r="J27" s="36" t="s">
        <v>68</v>
      </c>
      <c r="K27" s="35" t="s">
        <v>84</v>
      </c>
    </row>
    <row r="28" spans="6:15" x14ac:dyDescent="0.3">
      <c r="F28" s="50" t="s">
        <v>81</v>
      </c>
      <c r="G28" s="64"/>
      <c r="H28" s="64">
        <v>2</v>
      </c>
      <c r="I28" s="76">
        <v>1</v>
      </c>
      <c r="J28" s="64"/>
      <c r="K28" s="73"/>
    </row>
    <row r="29" spans="6:15" x14ac:dyDescent="0.3">
      <c r="F29" s="51" t="s">
        <v>82</v>
      </c>
      <c r="G29" s="63"/>
      <c r="H29" s="63">
        <v>1</v>
      </c>
      <c r="I29" s="77" t="str">
        <f>""</f>
        <v/>
      </c>
      <c r="J29" s="63"/>
      <c r="K29" s="74"/>
    </row>
    <row r="30" spans="6:15" ht="15" thickBot="1" x14ac:dyDescent="0.35">
      <c r="F30" s="52" t="s">
        <v>83</v>
      </c>
      <c r="G30" s="65"/>
      <c r="H30" s="65">
        <v>1</v>
      </c>
      <c r="I30" s="78" t="str">
        <f>""</f>
        <v/>
      </c>
      <c r="J30" s="65"/>
      <c r="K30" s="75"/>
    </row>
    <row r="32" spans="6:15" ht="15" thickBot="1" x14ac:dyDescent="0.35"/>
    <row r="33" spans="6:9" ht="15" thickBot="1" x14ac:dyDescent="0.35">
      <c r="F33" s="34" t="s">
        <v>94</v>
      </c>
      <c r="G33" s="35" t="s">
        <v>85</v>
      </c>
      <c r="H33" s="37" t="s">
        <v>63</v>
      </c>
      <c r="I33" s="37" t="s">
        <v>63</v>
      </c>
    </row>
    <row r="34" spans="6:9" x14ac:dyDescent="0.3">
      <c r="F34" s="50" t="s">
        <v>81</v>
      </c>
      <c r="G34" s="39" t="s">
        <v>86</v>
      </c>
      <c r="H34" s="40" t="s">
        <v>99</v>
      </c>
      <c r="I34" s="40" t="s">
        <v>100</v>
      </c>
    </row>
    <row r="35" spans="6:9" x14ac:dyDescent="0.3">
      <c r="F35" s="51" t="s">
        <v>82</v>
      </c>
      <c r="G35" s="25" t="s">
        <v>87</v>
      </c>
      <c r="H35" s="41" t="s">
        <v>99</v>
      </c>
      <c r="I35" s="41" t="s">
        <v>100</v>
      </c>
    </row>
    <row r="36" spans="6:9" ht="15" thickBot="1" x14ac:dyDescent="0.35">
      <c r="F36" s="52" t="s">
        <v>83</v>
      </c>
      <c r="G36" s="42" t="s">
        <v>87</v>
      </c>
      <c r="H36" s="43" t="s">
        <v>99</v>
      </c>
      <c r="I36" s="43" t="s">
        <v>100</v>
      </c>
    </row>
    <row r="37" spans="6:9" ht="15" thickBot="1" x14ac:dyDescent="0.35">
      <c r="F37" s="4"/>
    </row>
    <row r="38" spans="6:9" ht="15" thickBot="1" x14ac:dyDescent="0.35">
      <c r="F38" s="34" t="s">
        <v>93</v>
      </c>
      <c r="G38" s="35" t="s">
        <v>85</v>
      </c>
      <c r="H38" s="38" t="s">
        <v>63</v>
      </c>
    </row>
    <row r="39" spans="6:9" x14ac:dyDescent="0.3">
      <c r="F39" s="50" t="s">
        <v>81</v>
      </c>
      <c r="G39" s="27"/>
      <c r="H39" s="44" t="s">
        <v>88</v>
      </c>
    </row>
    <row r="40" spans="6:9" x14ac:dyDescent="0.3">
      <c r="F40" s="51" t="s">
        <v>82</v>
      </c>
      <c r="G40" s="26"/>
      <c r="H40" s="45" t="s">
        <v>88</v>
      </c>
    </row>
    <row r="41" spans="6:9" ht="15" thickBot="1" x14ac:dyDescent="0.35">
      <c r="F41" s="52" t="s">
        <v>83</v>
      </c>
      <c r="G41" s="28"/>
      <c r="H41" s="46" t="s">
        <v>88</v>
      </c>
    </row>
    <row r="43" spans="6:9" ht="15" thickBot="1" x14ac:dyDescent="0.35"/>
    <row r="44" spans="6:9" ht="15" thickBot="1" x14ac:dyDescent="0.35">
      <c r="F44" s="123" t="s">
        <v>172</v>
      </c>
      <c r="G44" s="110" t="s">
        <v>174</v>
      </c>
      <c r="H44" s="110" t="s">
        <v>175</v>
      </c>
      <c r="I44" s="124" t="s">
        <v>173</v>
      </c>
    </row>
    <row r="45" spans="6:9" x14ac:dyDescent="0.3">
      <c r="F45" s="50" t="s">
        <v>97</v>
      </c>
      <c r="G45" s="39">
        <v>2</v>
      </c>
      <c r="H45" s="44">
        <v>16</v>
      </c>
      <c r="I45" s="44" t="s">
        <v>132</v>
      </c>
    </row>
    <row r="46" spans="6:9" ht="15" thickBot="1" x14ac:dyDescent="0.35">
      <c r="F46" s="52" t="s">
        <v>98</v>
      </c>
      <c r="G46" s="42" t="s">
        <v>132</v>
      </c>
      <c r="H46" s="46" t="s">
        <v>132</v>
      </c>
      <c r="I46" s="46" t="s">
        <v>176</v>
      </c>
    </row>
  </sheetData>
  <mergeCells count="6">
    <mergeCell ref="F2:L2"/>
    <mergeCell ref="F14:I14"/>
    <mergeCell ref="F26:K26"/>
    <mergeCell ref="F8:I8"/>
    <mergeCell ref="F20:N20"/>
    <mergeCell ref="L8:O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8AAD4-7B95-4675-A23A-85829D525604}">
  <sheetPr codeName="Hoja17"/>
  <dimension ref="A1:F129"/>
  <sheetViews>
    <sheetView workbookViewId="0">
      <selection activeCell="B109" sqref="B109"/>
    </sheetView>
  </sheetViews>
  <sheetFormatPr baseColWidth="10" defaultRowHeight="14.4" x14ac:dyDescent="0.3"/>
  <cols>
    <col min="1" max="1" width="11.5546875" style="4"/>
    <col min="2" max="2" width="23" customWidth="1"/>
    <col min="3" max="3" width="83.109375" customWidth="1"/>
  </cols>
  <sheetData>
    <row r="1" spans="1:6" ht="24" thickBot="1" x14ac:dyDescent="0.35">
      <c r="A1" s="226"/>
      <c r="B1" s="222"/>
      <c r="C1" s="223" t="s">
        <v>511</v>
      </c>
      <c r="D1" s="224"/>
      <c r="E1" s="224"/>
      <c r="F1" s="225"/>
    </row>
    <row r="2" spans="1:6" ht="28.8" x14ac:dyDescent="0.3">
      <c r="A2" s="217" t="s">
        <v>18</v>
      </c>
      <c r="B2" s="218" t="s">
        <v>252</v>
      </c>
      <c r="C2" s="218" t="s">
        <v>253</v>
      </c>
      <c r="D2" s="218" t="s">
        <v>254</v>
      </c>
      <c r="E2" s="219" t="s">
        <v>255</v>
      </c>
      <c r="F2" s="220" t="s">
        <v>256</v>
      </c>
    </row>
    <row r="3" spans="1:6" x14ac:dyDescent="0.3">
      <c r="A3" s="25">
        <v>1</v>
      </c>
      <c r="B3" s="25" t="s">
        <v>257</v>
      </c>
      <c r="C3" s="25" t="s">
        <v>258</v>
      </c>
      <c r="D3" s="25">
        <v>6</v>
      </c>
      <c r="E3" s="25" t="s">
        <v>259</v>
      </c>
      <c r="F3" s="25">
        <v>54</v>
      </c>
    </row>
    <row r="4" spans="1:6" x14ac:dyDescent="0.3">
      <c r="A4" s="25">
        <v>2</v>
      </c>
      <c r="B4" s="25" t="s">
        <v>260</v>
      </c>
      <c r="C4" s="25" t="s">
        <v>261</v>
      </c>
      <c r="D4" s="25">
        <v>0</v>
      </c>
      <c r="E4" s="25" t="s">
        <v>259</v>
      </c>
      <c r="F4" s="25">
        <v>55</v>
      </c>
    </row>
    <row r="5" spans="1:6" x14ac:dyDescent="0.3">
      <c r="A5" s="25">
        <v>3</v>
      </c>
      <c r="B5" s="25" t="s">
        <v>262</v>
      </c>
      <c r="C5" s="25" t="s">
        <v>263</v>
      </c>
      <c r="D5" s="25">
        <v>0</v>
      </c>
      <c r="E5" s="25" t="s">
        <v>259</v>
      </c>
      <c r="F5" s="25">
        <v>54</v>
      </c>
    </row>
    <row r="6" spans="1:6" x14ac:dyDescent="0.3">
      <c r="A6" s="67">
        <v>4</v>
      </c>
      <c r="B6" s="67" t="s">
        <v>264</v>
      </c>
      <c r="C6" s="67"/>
      <c r="D6" s="67">
        <v>0</v>
      </c>
      <c r="E6" s="67" t="s">
        <v>259</v>
      </c>
      <c r="F6" s="67">
        <v>0</v>
      </c>
    </row>
    <row r="7" spans="1:6" x14ac:dyDescent="0.3">
      <c r="A7" s="25">
        <v>5</v>
      </c>
      <c r="B7" s="25" t="s">
        <v>265</v>
      </c>
      <c r="C7" s="25" t="s">
        <v>266</v>
      </c>
      <c r="D7" s="25">
        <v>10</v>
      </c>
      <c r="E7" s="25" t="s">
        <v>259</v>
      </c>
      <c r="F7" s="25">
        <v>59</v>
      </c>
    </row>
    <row r="8" spans="1:6" x14ac:dyDescent="0.3">
      <c r="A8" s="25">
        <v>6</v>
      </c>
      <c r="B8" s="25" t="s">
        <v>267</v>
      </c>
      <c r="C8" s="25" t="s">
        <v>268</v>
      </c>
      <c r="D8" s="25">
        <v>25</v>
      </c>
      <c r="E8" s="25" t="s">
        <v>259</v>
      </c>
      <c r="F8" s="25">
        <v>58</v>
      </c>
    </row>
    <row r="9" spans="1:6" x14ac:dyDescent="0.3">
      <c r="A9" s="25">
        <v>7</v>
      </c>
      <c r="B9" s="25" t="s">
        <v>269</v>
      </c>
      <c r="C9" s="25" t="s">
        <v>270</v>
      </c>
      <c r="D9" s="25">
        <v>3</v>
      </c>
      <c r="E9" s="25" t="s">
        <v>259</v>
      </c>
      <c r="F9" s="25">
        <v>54</v>
      </c>
    </row>
    <row r="10" spans="1:6" x14ac:dyDescent="0.3">
      <c r="A10" s="25">
        <v>8</v>
      </c>
      <c r="B10" s="25" t="s">
        <v>271</v>
      </c>
      <c r="C10" s="25" t="s">
        <v>272</v>
      </c>
      <c r="D10" s="25">
        <v>3.4</v>
      </c>
      <c r="E10" s="25" t="s">
        <v>259</v>
      </c>
      <c r="F10" s="25">
        <v>128</v>
      </c>
    </row>
    <row r="11" spans="1:6" x14ac:dyDescent="0.3">
      <c r="A11" s="25">
        <v>9</v>
      </c>
      <c r="B11" s="25" t="s">
        <v>273</v>
      </c>
      <c r="C11" s="25" t="s">
        <v>274</v>
      </c>
      <c r="D11" s="25">
        <v>0</v>
      </c>
      <c r="E11" s="25" t="s">
        <v>259</v>
      </c>
      <c r="F11" s="25">
        <v>55</v>
      </c>
    </row>
    <row r="12" spans="1:6" x14ac:dyDescent="0.3">
      <c r="A12" s="25">
        <v>10</v>
      </c>
      <c r="B12" s="25" t="s">
        <v>275</v>
      </c>
      <c r="C12" s="25" t="s">
        <v>276</v>
      </c>
      <c r="D12" s="25">
        <v>3.5</v>
      </c>
      <c r="E12" s="25" t="s">
        <v>259</v>
      </c>
      <c r="F12" s="25">
        <v>58</v>
      </c>
    </row>
    <row r="13" spans="1:6" x14ac:dyDescent="0.3">
      <c r="A13" s="25">
        <v>11</v>
      </c>
      <c r="B13" s="25" t="s">
        <v>277</v>
      </c>
      <c r="C13" s="25" t="s">
        <v>278</v>
      </c>
      <c r="D13" s="25">
        <v>0</v>
      </c>
      <c r="E13" s="25" t="s">
        <v>259</v>
      </c>
      <c r="F13" s="25">
        <v>56</v>
      </c>
    </row>
    <row r="14" spans="1:6" x14ac:dyDescent="0.3">
      <c r="A14" s="25">
        <v>12</v>
      </c>
      <c r="B14" s="25" t="s">
        <v>279</v>
      </c>
      <c r="C14" s="25" t="s">
        <v>280</v>
      </c>
      <c r="D14" s="25">
        <v>0</v>
      </c>
      <c r="E14" s="25" t="s">
        <v>259</v>
      </c>
      <c r="F14" s="25">
        <v>56</v>
      </c>
    </row>
    <row r="15" spans="1:6" x14ac:dyDescent="0.3">
      <c r="A15" s="25">
        <v>13</v>
      </c>
      <c r="B15" s="25" t="s">
        <v>281</v>
      </c>
      <c r="C15" s="25" t="s">
        <v>282</v>
      </c>
      <c r="D15" s="25">
        <v>0</v>
      </c>
      <c r="E15" s="25" t="s">
        <v>259</v>
      </c>
      <c r="F15" s="25">
        <v>118</v>
      </c>
    </row>
    <row r="16" spans="1:6" x14ac:dyDescent="0.3">
      <c r="A16" s="25">
        <v>14</v>
      </c>
      <c r="B16" s="25" t="s">
        <v>283</v>
      </c>
      <c r="C16" s="25" t="s">
        <v>284</v>
      </c>
      <c r="D16" s="25">
        <v>0</v>
      </c>
      <c r="E16" s="25" t="s">
        <v>259</v>
      </c>
      <c r="F16" s="25">
        <v>114</v>
      </c>
    </row>
    <row r="17" spans="1:6" x14ac:dyDescent="0.3">
      <c r="A17" s="25">
        <v>15</v>
      </c>
      <c r="B17" s="25" t="s">
        <v>285</v>
      </c>
      <c r="C17" s="25" t="s">
        <v>286</v>
      </c>
      <c r="D17" s="25">
        <v>0</v>
      </c>
      <c r="E17" s="25" t="s">
        <v>259</v>
      </c>
      <c r="F17" s="25">
        <v>56</v>
      </c>
    </row>
    <row r="18" spans="1:6" x14ac:dyDescent="0.3">
      <c r="A18" s="25">
        <v>16</v>
      </c>
      <c r="B18" s="25" t="s">
        <v>287</v>
      </c>
      <c r="C18" s="25" t="s">
        <v>288</v>
      </c>
      <c r="D18" s="25">
        <v>0</v>
      </c>
      <c r="E18" s="25" t="s">
        <v>259</v>
      </c>
      <c r="F18" s="25">
        <v>60</v>
      </c>
    </row>
    <row r="19" spans="1:6" x14ac:dyDescent="0.3">
      <c r="A19" s="25">
        <v>17</v>
      </c>
      <c r="B19" s="25" t="s">
        <v>289</v>
      </c>
      <c r="C19" s="25" t="s">
        <v>290</v>
      </c>
      <c r="D19" s="25">
        <v>3</v>
      </c>
      <c r="E19" s="25" t="s">
        <v>259</v>
      </c>
      <c r="F19" s="25">
        <v>118</v>
      </c>
    </row>
    <row r="20" spans="1:6" x14ac:dyDescent="0.3">
      <c r="A20" s="25">
        <v>18</v>
      </c>
      <c r="B20" s="25" t="s">
        <v>291</v>
      </c>
      <c r="C20" s="25" t="s">
        <v>292</v>
      </c>
      <c r="D20" s="25">
        <v>0</v>
      </c>
      <c r="E20" s="25" t="s">
        <v>259</v>
      </c>
      <c r="F20" s="25">
        <v>57</v>
      </c>
    </row>
    <row r="21" spans="1:6" x14ac:dyDescent="0.3">
      <c r="A21" s="25">
        <v>19</v>
      </c>
      <c r="B21" s="25" t="s">
        <v>293</v>
      </c>
      <c r="C21" s="25" t="s">
        <v>294</v>
      </c>
      <c r="D21" s="25">
        <v>0</v>
      </c>
      <c r="E21" s="25" t="s">
        <v>259</v>
      </c>
      <c r="F21" s="25">
        <v>118</v>
      </c>
    </row>
    <row r="22" spans="1:6" x14ac:dyDescent="0.3">
      <c r="A22" s="25">
        <v>20</v>
      </c>
      <c r="B22" s="25" t="s">
        <v>295</v>
      </c>
      <c r="C22" s="25" t="s">
        <v>296</v>
      </c>
      <c r="D22" s="25">
        <v>0</v>
      </c>
      <c r="E22" s="25" t="s">
        <v>259</v>
      </c>
      <c r="F22" s="25">
        <v>56</v>
      </c>
    </row>
    <row r="23" spans="1:6" x14ac:dyDescent="0.3">
      <c r="A23" s="25">
        <v>21</v>
      </c>
      <c r="B23" s="25" t="s">
        <v>297</v>
      </c>
      <c r="C23" s="25" t="s">
        <v>298</v>
      </c>
      <c r="D23" s="25">
        <v>9</v>
      </c>
      <c r="E23" s="25" t="s">
        <v>259</v>
      </c>
      <c r="F23" s="25">
        <v>56</v>
      </c>
    </row>
    <row r="24" spans="1:6" x14ac:dyDescent="0.3">
      <c r="A24" s="25">
        <v>22</v>
      </c>
      <c r="B24" s="25" t="s">
        <v>299</v>
      </c>
      <c r="C24" s="25" t="s">
        <v>300</v>
      </c>
      <c r="D24" s="25">
        <v>0</v>
      </c>
      <c r="E24" s="25" t="s">
        <v>259</v>
      </c>
      <c r="F24" s="25">
        <v>56</v>
      </c>
    </row>
    <row r="25" spans="1:6" x14ac:dyDescent="0.3">
      <c r="A25" s="25">
        <v>23</v>
      </c>
      <c r="B25" s="25" t="s">
        <v>301</v>
      </c>
      <c r="C25" s="25" t="s">
        <v>302</v>
      </c>
      <c r="D25" s="25">
        <v>2</v>
      </c>
      <c r="E25" s="25" t="s">
        <v>259</v>
      </c>
      <c r="F25" s="25">
        <v>59</v>
      </c>
    </row>
    <row r="26" spans="1:6" x14ac:dyDescent="0.3">
      <c r="A26" s="25">
        <v>24</v>
      </c>
      <c r="B26" s="25" t="s">
        <v>303</v>
      </c>
      <c r="C26" s="25" t="s">
        <v>304</v>
      </c>
      <c r="D26" s="25">
        <v>4</v>
      </c>
      <c r="E26" s="25" t="s">
        <v>259</v>
      </c>
      <c r="F26" s="25">
        <v>54</v>
      </c>
    </row>
    <row r="27" spans="1:6" x14ac:dyDescent="0.3">
      <c r="A27" s="25">
        <v>25</v>
      </c>
      <c r="B27" s="25" t="s">
        <v>305</v>
      </c>
      <c r="C27" s="25" t="s">
        <v>306</v>
      </c>
      <c r="D27" s="25">
        <v>45.81</v>
      </c>
      <c r="E27" s="25" t="s">
        <v>259</v>
      </c>
      <c r="F27" s="25">
        <v>58</v>
      </c>
    </row>
    <row r="28" spans="1:6" x14ac:dyDescent="0.3">
      <c r="A28" s="25">
        <v>26</v>
      </c>
      <c r="B28" s="25" t="s">
        <v>307</v>
      </c>
      <c r="C28" s="25" t="s">
        <v>308</v>
      </c>
      <c r="D28" s="25">
        <v>0</v>
      </c>
      <c r="E28" s="25" t="s">
        <v>259</v>
      </c>
      <c r="F28" s="25">
        <v>56</v>
      </c>
    </row>
    <row r="29" spans="1:6" x14ac:dyDescent="0.3">
      <c r="A29" s="25">
        <v>27</v>
      </c>
      <c r="B29" s="25" t="s">
        <v>309</v>
      </c>
      <c r="C29" s="25" t="s">
        <v>310</v>
      </c>
      <c r="D29" s="25">
        <v>2</v>
      </c>
      <c r="E29" s="25" t="s">
        <v>259</v>
      </c>
      <c r="F29" s="25">
        <v>118</v>
      </c>
    </row>
    <row r="30" spans="1:6" x14ac:dyDescent="0.3">
      <c r="A30" s="25">
        <v>28</v>
      </c>
      <c r="B30" s="25" t="s">
        <v>311</v>
      </c>
      <c r="C30" s="25" t="s">
        <v>312</v>
      </c>
      <c r="D30" s="25">
        <v>0</v>
      </c>
      <c r="E30" s="25" t="s">
        <v>259</v>
      </c>
      <c r="F30" s="25">
        <v>116</v>
      </c>
    </row>
    <row r="31" spans="1:6" x14ac:dyDescent="0.3">
      <c r="A31" s="25">
        <v>29</v>
      </c>
      <c r="B31" s="25" t="s">
        <v>313</v>
      </c>
      <c r="C31" s="25" t="s">
        <v>314</v>
      </c>
      <c r="D31" s="25">
        <v>5</v>
      </c>
      <c r="E31" s="25" t="s">
        <v>259</v>
      </c>
      <c r="F31" s="25">
        <v>56</v>
      </c>
    </row>
    <row r="32" spans="1:6" x14ac:dyDescent="0.3">
      <c r="A32" s="25">
        <v>30</v>
      </c>
      <c r="B32" s="25" t="s">
        <v>315</v>
      </c>
      <c r="C32" s="25" t="s">
        <v>316</v>
      </c>
      <c r="D32" s="25">
        <v>0</v>
      </c>
      <c r="E32" s="25" t="s">
        <v>259</v>
      </c>
      <c r="F32" s="25">
        <v>118</v>
      </c>
    </row>
    <row r="33" spans="1:6" x14ac:dyDescent="0.3">
      <c r="A33" s="25">
        <v>31</v>
      </c>
      <c r="B33" s="25" t="s">
        <v>317</v>
      </c>
      <c r="C33" s="25" t="s">
        <v>318</v>
      </c>
      <c r="D33" s="25">
        <v>0</v>
      </c>
      <c r="E33" s="25" t="s">
        <v>259</v>
      </c>
      <c r="F33" s="25">
        <v>56</v>
      </c>
    </row>
    <row r="34" spans="1:6" x14ac:dyDescent="0.3">
      <c r="A34" s="25">
        <v>32</v>
      </c>
      <c r="B34" s="25" t="s">
        <v>319</v>
      </c>
      <c r="C34" s="25" t="s">
        <v>320</v>
      </c>
      <c r="D34" s="25">
        <v>10</v>
      </c>
      <c r="E34" s="25" t="s">
        <v>259</v>
      </c>
      <c r="F34" s="25">
        <v>56</v>
      </c>
    </row>
    <row r="35" spans="1:6" x14ac:dyDescent="0.3">
      <c r="A35" s="25">
        <v>33</v>
      </c>
      <c r="B35" s="25" t="s">
        <v>321</v>
      </c>
      <c r="C35" s="25" t="s">
        <v>322</v>
      </c>
      <c r="D35" s="25">
        <v>6</v>
      </c>
      <c r="E35" s="25" t="s">
        <v>259</v>
      </c>
      <c r="F35" s="25">
        <v>59</v>
      </c>
    </row>
    <row r="36" spans="1:6" x14ac:dyDescent="0.3">
      <c r="A36" s="25">
        <v>34</v>
      </c>
      <c r="B36" s="25" t="s">
        <v>323</v>
      </c>
      <c r="C36" s="25" t="s">
        <v>324</v>
      </c>
      <c r="D36" s="25">
        <v>7</v>
      </c>
      <c r="E36" s="25" t="s">
        <v>259</v>
      </c>
      <c r="F36" s="25">
        <v>59</v>
      </c>
    </row>
    <row r="37" spans="1:6" x14ac:dyDescent="0.3">
      <c r="A37" s="25">
        <v>35</v>
      </c>
      <c r="B37" s="25" t="s">
        <v>325</v>
      </c>
      <c r="C37" s="25" t="s">
        <v>326</v>
      </c>
      <c r="D37" s="25">
        <v>0</v>
      </c>
      <c r="E37" s="25" t="s">
        <v>259</v>
      </c>
      <c r="F37" s="25">
        <v>56</v>
      </c>
    </row>
    <row r="38" spans="1:6" x14ac:dyDescent="0.3">
      <c r="A38" s="25">
        <v>36</v>
      </c>
      <c r="B38" s="25" t="s">
        <v>327</v>
      </c>
      <c r="C38" s="25" t="s">
        <v>328</v>
      </c>
      <c r="D38" s="25">
        <v>0</v>
      </c>
      <c r="E38" s="25" t="s">
        <v>259</v>
      </c>
      <c r="F38" s="25">
        <v>57</v>
      </c>
    </row>
    <row r="39" spans="1:6" x14ac:dyDescent="0.3">
      <c r="A39" s="25">
        <v>37</v>
      </c>
      <c r="B39" s="25" t="s">
        <v>329</v>
      </c>
      <c r="C39" s="25" t="s">
        <v>330</v>
      </c>
      <c r="D39" s="25">
        <v>3</v>
      </c>
      <c r="E39" s="25" t="s">
        <v>259</v>
      </c>
      <c r="F39" s="25">
        <v>58</v>
      </c>
    </row>
    <row r="40" spans="1:6" x14ac:dyDescent="0.3">
      <c r="A40" s="25">
        <v>38</v>
      </c>
      <c r="B40" s="25" t="s">
        <v>331</v>
      </c>
      <c r="C40" s="25" t="s">
        <v>332</v>
      </c>
      <c r="D40" s="25">
        <v>0</v>
      </c>
      <c r="E40" s="25" t="s">
        <v>259</v>
      </c>
      <c r="F40" s="25">
        <v>58</v>
      </c>
    </row>
    <row r="41" spans="1:6" x14ac:dyDescent="0.3">
      <c r="A41" s="25">
        <v>39</v>
      </c>
      <c r="B41" s="25" t="s">
        <v>333</v>
      </c>
      <c r="C41" s="25" t="s">
        <v>334</v>
      </c>
      <c r="D41" s="25">
        <v>0</v>
      </c>
      <c r="E41" s="25" t="s">
        <v>259</v>
      </c>
      <c r="F41" s="25">
        <v>55</v>
      </c>
    </row>
    <row r="42" spans="1:6" x14ac:dyDescent="0.3">
      <c r="A42" s="25">
        <v>40</v>
      </c>
      <c r="B42" s="25" t="s">
        <v>335</v>
      </c>
      <c r="C42" s="25" t="s">
        <v>336</v>
      </c>
      <c r="D42" s="25">
        <v>0</v>
      </c>
      <c r="E42" s="25" t="s">
        <v>259</v>
      </c>
      <c r="F42" s="25">
        <v>57</v>
      </c>
    </row>
    <row r="43" spans="1:6" x14ac:dyDescent="0.3">
      <c r="A43" s="25">
        <v>41</v>
      </c>
      <c r="B43" s="25" t="s">
        <v>337</v>
      </c>
      <c r="C43" s="25" t="s">
        <v>338</v>
      </c>
      <c r="D43" s="25">
        <v>0</v>
      </c>
      <c r="E43" s="25" t="s">
        <v>259</v>
      </c>
      <c r="F43" s="25">
        <v>56</v>
      </c>
    </row>
    <row r="44" spans="1:6" x14ac:dyDescent="0.3">
      <c r="A44" s="25">
        <v>42</v>
      </c>
      <c r="B44" s="25" t="s">
        <v>339</v>
      </c>
      <c r="C44" s="25" t="s">
        <v>340</v>
      </c>
      <c r="D44" s="25">
        <v>3</v>
      </c>
      <c r="E44" s="25" t="s">
        <v>259</v>
      </c>
      <c r="F44" s="25">
        <v>56</v>
      </c>
    </row>
    <row r="45" spans="1:6" x14ac:dyDescent="0.3">
      <c r="A45" s="25">
        <v>43</v>
      </c>
      <c r="B45" s="25" t="s">
        <v>341</v>
      </c>
      <c r="C45" s="25" t="s">
        <v>342</v>
      </c>
      <c r="D45" s="25">
        <v>163.35</v>
      </c>
      <c r="E45" s="25" t="s">
        <v>259</v>
      </c>
      <c r="F45" s="25">
        <v>55</v>
      </c>
    </row>
    <row r="46" spans="1:6" x14ac:dyDescent="0.3">
      <c r="A46" s="25">
        <v>44</v>
      </c>
      <c r="B46" s="25" t="s">
        <v>343</v>
      </c>
      <c r="C46" s="25" t="s">
        <v>344</v>
      </c>
      <c r="D46" s="25">
        <v>181.91</v>
      </c>
      <c r="E46" s="25" t="s">
        <v>259</v>
      </c>
      <c r="F46" s="25">
        <v>55</v>
      </c>
    </row>
    <row r="47" spans="1:6" x14ac:dyDescent="0.3">
      <c r="A47" s="25">
        <v>45</v>
      </c>
      <c r="B47" s="25" t="s">
        <v>345</v>
      </c>
      <c r="C47" s="25" t="s">
        <v>346</v>
      </c>
      <c r="D47" s="25">
        <v>170.56</v>
      </c>
      <c r="E47" s="25" t="s">
        <v>259</v>
      </c>
      <c r="F47" s="25">
        <v>55</v>
      </c>
    </row>
    <row r="48" spans="1:6" x14ac:dyDescent="0.3">
      <c r="A48" s="25">
        <v>46</v>
      </c>
      <c r="B48" s="25" t="s">
        <v>347</v>
      </c>
      <c r="C48" s="25" t="s">
        <v>348</v>
      </c>
      <c r="D48" s="25">
        <v>140.43</v>
      </c>
      <c r="E48" s="25" t="s">
        <v>259</v>
      </c>
      <c r="F48" s="25">
        <v>55</v>
      </c>
    </row>
    <row r="49" spans="1:6" x14ac:dyDescent="0.3">
      <c r="A49" s="25">
        <v>47</v>
      </c>
      <c r="B49" s="25" t="s">
        <v>349</v>
      </c>
      <c r="C49" s="25" t="s">
        <v>350</v>
      </c>
      <c r="D49" s="25">
        <v>156.69999999999999</v>
      </c>
      <c r="E49" s="25" t="s">
        <v>259</v>
      </c>
      <c r="F49" s="25">
        <v>55</v>
      </c>
    </row>
    <row r="50" spans="1:6" x14ac:dyDescent="0.3">
      <c r="A50" s="25">
        <v>48</v>
      </c>
      <c r="B50" s="25" t="s">
        <v>351</v>
      </c>
      <c r="C50" s="25" t="s">
        <v>352</v>
      </c>
      <c r="D50" s="25">
        <v>189.9</v>
      </c>
      <c r="E50" s="25" t="s">
        <v>259</v>
      </c>
      <c r="F50" s="25">
        <v>55</v>
      </c>
    </row>
    <row r="51" spans="1:6" x14ac:dyDescent="0.3">
      <c r="A51" s="25">
        <v>49</v>
      </c>
      <c r="B51" s="25" t="s">
        <v>353</v>
      </c>
      <c r="C51" s="25" t="s">
        <v>354</v>
      </c>
      <c r="D51" s="25">
        <v>306.95999999999998</v>
      </c>
      <c r="E51" s="25" t="s">
        <v>259</v>
      </c>
      <c r="F51" s="25">
        <v>55</v>
      </c>
    </row>
    <row r="52" spans="1:6" x14ac:dyDescent="0.3">
      <c r="A52" s="25">
        <v>50</v>
      </c>
      <c r="B52" s="25" t="s">
        <v>355</v>
      </c>
      <c r="C52" s="25" t="s">
        <v>356</v>
      </c>
      <c r="D52" s="25">
        <v>265.10000000000002</v>
      </c>
      <c r="E52" s="25" t="s">
        <v>259</v>
      </c>
      <c r="F52" s="25">
        <v>55</v>
      </c>
    </row>
    <row r="53" spans="1:6" x14ac:dyDescent="0.3">
      <c r="A53" s="25">
        <v>51</v>
      </c>
      <c r="B53" s="25" t="s">
        <v>357</v>
      </c>
      <c r="C53" s="25" t="s">
        <v>358</v>
      </c>
      <c r="D53" s="25">
        <v>68.5</v>
      </c>
      <c r="E53" s="25" t="s">
        <v>259</v>
      </c>
      <c r="F53" s="25">
        <v>55</v>
      </c>
    </row>
    <row r="54" spans="1:6" x14ac:dyDescent="0.3">
      <c r="A54" s="25">
        <v>52</v>
      </c>
      <c r="B54" s="25" t="s">
        <v>359</v>
      </c>
      <c r="C54" s="25" t="s">
        <v>360</v>
      </c>
      <c r="D54" s="25">
        <v>47.9</v>
      </c>
      <c r="E54" s="25" t="s">
        <v>259</v>
      </c>
      <c r="F54" s="25">
        <v>55</v>
      </c>
    </row>
    <row r="55" spans="1:6" x14ac:dyDescent="0.3">
      <c r="A55" s="25">
        <v>53</v>
      </c>
      <c r="B55" s="25" t="s">
        <v>361</v>
      </c>
      <c r="C55" s="25" t="s">
        <v>362</v>
      </c>
      <c r="D55" s="25">
        <v>39.1</v>
      </c>
      <c r="E55" s="25" t="s">
        <v>259</v>
      </c>
      <c r="F55" s="25">
        <v>55</v>
      </c>
    </row>
    <row r="56" spans="1:6" x14ac:dyDescent="0.3">
      <c r="A56" s="25">
        <v>54</v>
      </c>
      <c r="B56" s="25" t="s">
        <v>363</v>
      </c>
      <c r="C56" s="25" t="s">
        <v>364</v>
      </c>
      <c r="D56" s="25">
        <v>8</v>
      </c>
      <c r="E56" s="25" t="s">
        <v>259</v>
      </c>
      <c r="F56" s="25">
        <v>126</v>
      </c>
    </row>
    <row r="57" spans="1:6" x14ac:dyDescent="0.3">
      <c r="A57" s="25">
        <v>55</v>
      </c>
      <c r="B57" s="25" t="s">
        <v>365</v>
      </c>
      <c r="C57" s="25" t="s">
        <v>366</v>
      </c>
      <c r="D57" s="25">
        <v>0</v>
      </c>
      <c r="E57" s="25" t="s">
        <v>259</v>
      </c>
      <c r="F57" s="25">
        <v>116</v>
      </c>
    </row>
    <row r="58" spans="1:6" x14ac:dyDescent="0.3">
      <c r="A58" s="25">
        <v>56</v>
      </c>
      <c r="B58" s="25" t="s">
        <v>367</v>
      </c>
      <c r="C58" s="63" t="s">
        <v>368</v>
      </c>
      <c r="D58" s="25">
        <v>8</v>
      </c>
      <c r="E58" s="25" t="s">
        <v>259</v>
      </c>
      <c r="F58" s="25">
        <v>118</v>
      </c>
    </row>
    <row r="59" spans="1:6" x14ac:dyDescent="0.3">
      <c r="A59" s="25">
        <v>57</v>
      </c>
      <c r="B59" s="25" t="s">
        <v>369</v>
      </c>
      <c r="C59" s="63" t="s">
        <v>370</v>
      </c>
      <c r="D59" s="25">
        <v>2</v>
      </c>
      <c r="E59" s="25" t="s">
        <v>259</v>
      </c>
      <c r="F59" s="25">
        <v>58</v>
      </c>
    </row>
    <row r="60" spans="1:6" x14ac:dyDescent="0.3">
      <c r="A60" s="25">
        <v>58</v>
      </c>
      <c r="B60" s="25" t="s">
        <v>371</v>
      </c>
      <c r="C60" s="63" t="s">
        <v>372</v>
      </c>
      <c r="D60" s="25">
        <v>0.02</v>
      </c>
      <c r="E60" s="25" t="s">
        <v>259</v>
      </c>
      <c r="F60" s="25">
        <v>118</v>
      </c>
    </row>
    <row r="61" spans="1:6" x14ac:dyDescent="0.3">
      <c r="A61" s="25">
        <v>59</v>
      </c>
      <c r="B61" s="25" t="s">
        <v>373</v>
      </c>
      <c r="C61" s="63" t="s">
        <v>374</v>
      </c>
      <c r="D61" s="25">
        <v>0</v>
      </c>
      <c r="E61" s="25" t="s">
        <v>259</v>
      </c>
      <c r="F61" s="25">
        <v>56</v>
      </c>
    </row>
    <row r="62" spans="1:6" x14ac:dyDescent="0.3">
      <c r="A62" s="25">
        <v>60</v>
      </c>
      <c r="B62" s="25" t="s">
        <v>375</v>
      </c>
      <c r="C62" s="63" t="s">
        <v>376</v>
      </c>
      <c r="D62" s="25">
        <v>0</v>
      </c>
      <c r="E62" s="25" t="s">
        <v>259</v>
      </c>
      <c r="F62" s="25">
        <v>56</v>
      </c>
    </row>
    <row r="63" spans="1:6" x14ac:dyDescent="0.3">
      <c r="A63" s="25">
        <v>61</v>
      </c>
      <c r="B63" s="25" t="s">
        <v>377</v>
      </c>
      <c r="C63" s="63" t="s">
        <v>378</v>
      </c>
      <c r="D63" s="25">
        <v>4</v>
      </c>
      <c r="E63" s="25" t="s">
        <v>259</v>
      </c>
      <c r="F63" s="25">
        <v>58</v>
      </c>
    </row>
    <row r="64" spans="1:6" x14ac:dyDescent="0.3">
      <c r="A64" s="25">
        <v>62</v>
      </c>
      <c r="B64" s="25" t="s">
        <v>379</v>
      </c>
      <c r="C64" s="63" t="s">
        <v>380</v>
      </c>
      <c r="D64" s="25">
        <v>3</v>
      </c>
      <c r="E64" s="25" t="s">
        <v>259</v>
      </c>
      <c r="F64" s="25">
        <v>118</v>
      </c>
    </row>
    <row r="65" spans="1:6" x14ac:dyDescent="0.3">
      <c r="A65" s="25">
        <v>63</v>
      </c>
      <c r="B65" s="25" t="s">
        <v>381</v>
      </c>
      <c r="C65" s="63" t="s">
        <v>382</v>
      </c>
      <c r="D65" s="25">
        <v>3</v>
      </c>
      <c r="E65" s="25" t="s">
        <v>259</v>
      </c>
      <c r="F65" s="25">
        <v>55</v>
      </c>
    </row>
    <row r="66" spans="1:6" x14ac:dyDescent="0.3">
      <c r="A66" s="25">
        <v>64</v>
      </c>
      <c r="B66" s="25" t="s">
        <v>383</v>
      </c>
      <c r="C66" s="63" t="s">
        <v>384</v>
      </c>
      <c r="D66" s="25">
        <v>1</v>
      </c>
      <c r="E66" s="25" t="s">
        <v>259</v>
      </c>
      <c r="F66" s="25">
        <v>55</v>
      </c>
    </row>
    <row r="67" spans="1:6" x14ac:dyDescent="0.3">
      <c r="A67" s="25">
        <v>65</v>
      </c>
      <c r="B67" s="25" t="s">
        <v>385</v>
      </c>
      <c r="C67" s="63" t="s">
        <v>386</v>
      </c>
      <c r="D67" s="25">
        <v>2</v>
      </c>
      <c r="E67" s="25" t="s">
        <v>259</v>
      </c>
      <c r="F67" s="25">
        <v>56</v>
      </c>
    </row>
    <row r="68" spans="1:6" x14ac:dyDescent="0.3">
      <c r="A68" s="25">
        <v>66</v>
      </c>
      <c r="B68" s="25" t="s">
        <v>387</v>
      </c>
      <c r="C68" s="63" t="s">
        <v>388</v>
      </c>
      <c r="D68" s="25">
        <v>1</v>
      </c>
      <c r="E68" s="25" t="s">
        <v>259</v>
      </c>
      <c r="F68" s="25">
        <v>53</v>
      </c>
    </row>
    <row r="69" spans="1:6" x14ac:dyDescent="0.3">
      <c r="A69" s="25">
        <v>67</v>
      </c>
      <c r="B69" s="25" t="s">
        <v>389</v>
      </c>
      <c r="C69" s="63" t="s">
        <v>390</v>
      </c>
      <c r="D69" s="25">
        <v>0</v>
      </c>
      <c r="E69" s="25" t="s">
        <v>259</v>
      </c>
      <c r="F69" s="25">
        <v>56</v>
      </c>
    </row>
    <row r="70" spans="1:6" x14ac:dyDescent="0.3">
      <c r="A70" s="25">
        <v>68</v>
      </c>
      <c r="B70" s="25" t="s">
        <v>391</v>
      </c>
      <c r="C70" s="63" t="s">
        <v>392</v>
      </c>
      <c r="D70" s="25">
        <v>0</v>
      </c>
      <c r="E70" s="25" t="s">
        <v>259</v>
      </c>
      <c r="F70" s="25">
        <v>54</v>
      </c>
    </row>
    <row r="71" spans="1:6" x14ac:dyDescent="0.3">
      <c r="A71" s="25">
        <v>69</v>
      </c>
      <c r="B71" s="25" t="s">
        <v>393</v>
      </c>
      <c r="C71" s="63" t="s">
        <v>394</v>
      </c>
      <c r="D71" s="25">
        <v>0</v>
      </c>
      <c r="E71" s="25" t="s">
        <v>259</v>
      </c>
      <c r="F71" s="25">
        <v>58</v>
      </c>
    </row>
    <row r="72" spans="1:6" x14ac:dyDescent="0.3">
      <c r="A72" s="25">
        <v>70</v>
      </c>
      <c r="B72" s="25" t="s">
        <v>395</v>
      </c>
      <c r="C72" s="63" t="s">
        <v>396</v>
      </c>
      <c r="D72" s="25">
        <v>4.5</v>
      </c>
      <c r="E72" s="25" t="s">
        <v>259</v>
      </c>
      <c r="F72" s="25">
        <v>54</v>
      </c>
    </row>
    <row r="73" spans="1:6" x14ac:dyDescent="0.3">
      <c r="A73" s="25">
        <v>71</v>
      </c>
      <c r="B73" s="25" t="s">
        <v>397</v>
      </c>
      <c r="C73" s="63" t="s">
        <v>398</v>
      </c>
      <c r="D73" s="25">
        <v>2</v>
      </c>
      <c r="E73" s="25" t="s">
        <v>259</v>
      </c>
      <c r="F73" s="25">
        <v>55</v>
      </c>
    </row>
    <row r="74" spans="1:6" x14ac:dyDescent="0.3">
      <c r="A74" s="25">
        <v>72</v>
      </c>
      <c r="B74" s="25" t="s">
        <v>399</v>
      </c>
      <c r="C74" s="63" t="s">
        <v>400</v>
      </c>
      <c r="D74" s="25">
        <v>0</v>
      </c>
      <c r="E74" s="25" t="s">
        <v>259</v>
      </c>
      <c r="F74" s="25">
        <v>118</v>
      </c>
    </row>
    <row r="75" spans="1:6" x14ac:dyDescent="0.3">
      <c r="A75" s="25">
        <v>73</v>
      </c>
      <c r="B75" s="25" t="s">
        <v>401</v>
      </c>
      <c r="C75" s="63" t="s">
        <v>402</v>
      </c>
      <c r="D75" s="25">
        <v>5</v>
      </c>
      <c r="E75" s="25" t="s">
        <v>259</v>
      </c>
      <c r="F75" s="25">
        <v>60</v>
      </c>
    </row>
    <row r="76" spans="1:6" x14ac:dyDescent="0.3">
      <c r="A76" s="25">
        <v>74</v>
      </c>
      <c r="B76" s="25" t="s">
        <v>403</v>
      </c>
      <c r="C76" s="63" t="s">
        <v>404</v>
      </c>
      <c r="D76" s="25">
        <v>0</v>
      </c>
      <c r="E76" s="25" t="s">
        <v>259</v>
      </c>
      <c r="F76" s="25">
        <v>120</v>
      </c>
    </row>
    <row r="77" spans="1:6" x14ac:dyDescent="0.3">
      <c r="A77" s="25">
        <v>75</v>
      </c>
      <c r="B77" s="25" t="s">
        <v>405</v>
      </c>
      <c r="C77" s="63" t="s">
        <v>406</v>
      </c>
      <c r="D77" s="25">
        <v>0</v>
      </c>
      <c r="E77" s="25" t="s">
        <v>259</v>
      </c>
      <c r="F77" s="25">
        <v>120</v>
      </c>
    </row>
    <row r="78" spans="1:6" x14ac:dyDescent="0.3">
      <c r="A78" s="25">
        <v>76</v>
      </c>
      <c r="B78" s="25" t="s">
        <v>407</v>
      </c>
      <c r="C78" s="63" t="s">
        <v>408</v>
      </c>
      <c r="D78" s="25">
        <v>5.9</v>
      </c>
      <c r="E78" s="25" t="s">
        <v>259</v>
      </c>
      <c r="F78" s="25">
        <v>58</v>
      </c>
    </row>
    <row r="79" spans="1:6" x14ac:dyDescent="0.3">
      <c r="A79" s="25">
        <v>77</v>
      </c>
      <c r="B79" s="25" t="s">
        <v>409</v>
      </c>
      <c r="C79" s="63" t="s">
        <v>410</v>
      </c>
      <c r="D79" s="25">
        <v>5</v>
      </c>
      <c r="E79" s="25" t="s">
        <v>259</v>
      </c>
      <c r="F79" s="25">
        <v>118</v>
      </c>
    </row>
    <row r="80" spans="1:6" x14ac:dyDescent="0.3">
      <c r="A80" s="25">
        <v>78</v>
      </c>
      <c r="B80" s="25" t="s">
        <v>411</v>
      </c>
      <c r="C80" s="63" t="s">
        <v>412</v>
      </c>
      <c r="D80" s="25">
        <v>0</v>
      </c>
      <c r="E80" s="25" t="s">
        <v>259</v>
      </c>
      <c r="F80" s="25">
        <v>57</v>
      </c>
    </row>
    <row r="81" spans="1:6" x14ac:dyDescent="0.3">
      <c r="A81" s="25">
        <v>79</v>
      </c>
      <c r="B81" s="25" t="s">
        <v>413</v>
      </c>
      <c r="C81" s="63" t="s">
        <v>414</v>
      </c>
      <c r="D81" s="25">
        <v>1</v>
      </c>
      <c r="E81" s="25" t="s">
        <v>259</v>
      </c>
      <c r="F81" s="25">
        <v>56</v>
      </c>
    </row>
    <row r="82" spans="1:6" x14ac:dyDescent="0.3">
      <c r="A82" s="25">
        <v>80</v>
      </c>
      <c r="B82" s="25" t="s">
        <v>415</v>
      </c>
      <c r="C82" s="63" t="s">
        <v>416</v>
      </c>
      <c r="D82" s="25">
        <v>0</v>
      </c>
      <c r="E82" s="25" t="s">
        <v>259</v>
      </c>
      <c r="F82" s="25">
        <v>120</v>
      </c>
    </row>
    <row r="83" spans="1:6" x14ac:dyDescent="0.3">
      <c r="A83" s="25">
        <v>81</v>
      </c>
      <c r="B83" s="25" t="s">
        <v>417</v>
      </c>
      <c r="C83" s="63" t="s">
        <v>418</v>
      </c>
      <c r="D83" s="25">
        <v>0</v>
      </c>
      <c r="E83" s="25" t="s">
        <v>259</v>
      </c>
      <c r="F83" s="25">
        <v>120</v>
      </c>
    </row>
    <row r="84" spans="1:6" x14ac:dyDescent="0.3">
      <c r="A84" s="25">
        <v>82</v>
      </c>
      <c r="B84" s="25" t="s">
        <v>419</v>
      </c>
      <c r="C84" s="63" t="s">
        <v>420</v>
      </c>
      <c r="D84" s="25">
        <v>0</v>
      </c>
      <c r="E84" s="25" t="s">
        <v>259</v>
      </c>
      <c r="F84" s="25">
        <v>120</v>
      </c>
    </row>
    <row r="85" spans="1:6" x14ac:dyDescent="0.3">
      <c r="A85" s="25">
        <v>83</v>
      </c>
      <c r="B85" s="25" t="s">
        <v>421</v>
      </c>
      <c r="C85" s="63" t="s">
        <v>422</v>
      </c>
      <c r="D85" s="25">
        <v>0</v>
      </c>
      <c r="E85" s="25" t="s">
        <v>259</v>
      </c>
      <c r="F85" s="25">
        <v>55</v>
      </c>
    </row>
    <row r="86" spans="1:6" x14ac:dyDescent="0.3">
      <c r="A86" s="25">
        <v>84</v>
      </c>
      <c r="B86" s="25" t="s">
        <v>423</v>
      </c>
      <c r="C86" s="63" t="s">
        <v>424</v>
      </c>
      <c r="D86" s="25">
        <v>0</v>
      </c>
      <c r="E86" s="25" t="s">
        <v>259</v>
      </c>
      <c r="F86" s="25">
        <v>55</v>
      </c>
    </row>
    <row r="87" spans="1:6" x14ac:dyDescent="0.3">
      <c r="A87" s="25">
        <v>85</v>
      </c>
      <c r="B87" s="25" t="s">
        <v>425</v>
      </c>
      <c r="C87" s="63" t="s">
        <v>426</v>
      </c>
      <c r="D87" s="25">
        <v>30</v>
      </c>
      <c r="E87" s="25" t="s">
        <v>259</v>
      </c>
      <c r="F87" s="25">
        <v>59</v>
      </c>
    </row>
    <row r="88" spans="1:6" x14ac:dyDescent="0.3">
      <c r="A88" s="25">
        <v>86</v>
      </c>
      <c r="B88" s="25" t="s">
        <v>427</v>
      </c>
      <c r="C88" s="63" t="s">
        <v>428</v>
      </c>
      <c r="D88" s="25">
        <v>93.65</v>
      </c>
      <c r="E88" s="25" t="s">
        <v>259</v>
      </c>
      <c r="F88" s="25">
        <v>59</v>
      </c>
    </row>
    <row r="89" spans="1:6" x14ac:dyDescent="0.3">
      <c r="A89" s="25">
        <v>87</v>
      </c>
      <c r="B89" s="25" t="s">
        <v>429</v>
      </c>
      <c r="C89" s="63" t="s">
        <v>430</v>
      </c>
      <c r="D89" s="25">
        <v>59.45</v>
      </c>
      <c r="E89" s="25" t="s">
        <v>259</v>
      </c>
      <c r="F89" s="25">
        <v>118</v>
      </c>
    </row>
    <row r="90" spans="1:6" x14ac:dyDescent="0.3">
      <c r="A90" s="25">
        <v>88</v>
      </c>
      <c r="B90" s="25" t="s">
        <v>431</v>
      </c>
      <c r="C90" s="63" t="s">
        <v>432</v>
      </c>
      <c r="D90" s="25">
        <v>77.5</v>
      </c>
      <c r="E90" s="25" t="s">
        <v>259</v>
      </c>
      <c r="F90" s="25">
        <v>110</v>
      </c>
    </row>
    <row r="91" spans="1:6" x14ac:dyDescent="0.3">
      <c r="A91" s="25">
        <v>89</v>
      </c>
      <c r="B91" s="25" t="s">
        <v>433</v>
      </c>
      <c r="C91" s="63" t="s">
        <v>434</v>
      </c>
      <c r="D91" s="25">
        <v>94</v>
      </c>
      <c r="E91" s="25" t="s">
        <v>259</v>
      </c>
      <c r="F91" s="25">
        <v>110</v>
      </c>
    </row>
    <row r="92" spans="1:6" x14ac:dyDescent="0.3">
      <c r="A92" s="25">
        <v>90</v>
      </c>
      <c r="B92" s="25" t="s">
        <v>435</v>
      </c>
      <c r="C92" s="63" t="s">
        <v>436</v>
      </c>
      <c r="D92" s="25">
        <v>14</v>
      </c>
      <c r="E92" s="25" t="s">
        <v>259</v>
      </c>
      <c r="F92" s="25">
        <v>110</v>
      </c>
    </row>
    <row r="93" spans="1:6" x14ac:dyDescent="0.3">
      <c r="A93" s="25">
        <v>91</v>
      </c>
      <c r="B93" s="25" t="s">
        <v>437</v>
      </c>
      <c r="C93" s="63" t="s">
        <v>438</v>
      </c>
      <c r="D93" s="25">
        <v>4</v>
      </c>
      <c r="E93" s="25" t="s">
        <v>259</v>
      </c>
      <c r="F93" s="25">
        <v>55</v>
      </c>
    </row>
    <row r="94" spans="1:6" x14ac:dyDescent="0.3">
      <c r="A94" s="25">
        <v>92</v>
      </c>
      <c r="B94" s="25" t="s">
        <v>439</v>
      </c>
      <c r="C94" s="63" t="s">
        <v>440</v>
      </c>
      <c r="D94" s="25">
        <v>4</v>
      </c>
      <c r="E94" s="25" t="s">
        <v>259</v>
      </c>
      <c r="F94" s="25">
        <v>110</v>
      </c>
    </row>
    <row r="95" spans="1:6" x14ac:dyDescent="0.3">
      <c r="A95" s="25">
        <v>93</v>
      </c>
      <c r="B95" s="25" t="s">
        <v>441</v>
      </c>
      <c r="C95" s="63" t="s">
        <v>442</v>
      </c>
      <c r="D95" s="25">
        <v>6</v>
      </c>
      <c r="E95" s="25" t="s">
        <v>259</v>
      </c>
      <c r="F95" s="25">
        <v>110</v>
      </c>
    </row>
    <row r="96" spans="1:6" x14ac:dyDescent="0.3">
      <c r="A96" s="25">
        <v>94</v>
      </c>
      <c r="B96" s="25" t="s">
        <v>443</v>
      </c>
      <c r="C96" s="63" t="s">
        <v>444</v>
      </c>
      <c r="D96" s="25">
        <v>4.7</v>
      </c>
      <c r="E96" s="25" t="s">
        <v>259</v>
      </c>
      <c r="F96" s="25">
        <v>118</v>
      </c>
    </row>
    <row r="97" spans="1:6" x14ac:dyDescent="0.3">
      <c r="A97" s="67">
        <v>95</v>
      </c>
      <c r="B97" s="67" t="s">
        <v>445</v>
      </c>
      <c r="C97" s="67" t="s">
        <v>446</v>
      </c>
      <c r="D97" s="67">
        <v>72</v>
      </c>
      <c r="E97" s="67" t="s">
        <v>259</v>
      </c>
      <c r="F97" s="67">
        <v>0</v>
      </c>
    </row>
    <row r="98" spans="1:6" x14ac:dyDescent="0.3">
      <c r="A98" s="25">
        <v>96</v>
      </c>
      <c r="B98" s="25" t="s">
        <v>447</v>
      </c>
      <c r="C98" s="63" t="s">
        <v>448</v>
      </c>
      <c r="D98" s="25">
        <v>4.5</v>
      </c>
      <c r="E98" s="25" t="s">
        <v>259</v>
      </c>
      <c r="F98" s="25">
        <v>118</v>
      </c>
    </row>
    <row r="99" spans="1:6" x14ac:dyDescent="0.3">
      <c r="A99" s="25">
        <v>97</v>
      </c>
      <c r="B99" s="25" t="s">
        <v>449</v>
      </c>
      <c r="C99" s="63" t="s">
        <v>450</v>
      </c>
      <c r="D99" s="25">
        <v>0</v>
      </c>
      <c r="E99" s="25" t="s">
        <v>259</v>
      </c>
      <c r="F99" s="25">
        <v>110</v>
      </c>
    </row>
    <row r="100" spans="1:6" x14ac:dyDescent="0.3">
      <c r="A100" s="25">
        <v>98</v>
      </c>
      <c r="B100" s="25" t="s">
        <v>451</v>
      </c>
      <c r="C100" s="63" t="s">
        <v>452</v>
      </c>
      <c r="D100" s="25">
        <v>36.340000000000003</v>
      </c>
      <c r="E100" s="25" t="s">
        <v>259</v>
      </c>
      <c r="F100" s="25">
        <v>118</v>
      </c>
    </row>
    <row r="101" spans="1:6" x14ac:dyDescent="0.3">
      <c r="A101" s="25">
        <v>99</v>
      </c>
      <c r="B101" s="25" t="s">
        <v>453</v>
      </c>
      <c r="C101" s="63" t="s">
        <v>454</v>
      </c>
      <c r="D101" s="25">
        <v>32.229999999999997</v>
      </c>
      <c r="E101" s="25" t="s">
        <v>259</v>
      </c>
      <c r="F101" s="25">
        <v>118</v>
      </c>
    </row>
    <row r="102" spans="1:6" x14ac:dyDescent="0.3">
      <c r="A102" s="25">
        <v>100</v>
      </c>
      <c r="B102" s="25" t="s">
        <v>455</v>
      </c>
      <c r="C102" s="63" t="s">
        <v>456</v>
      </c>
      <c r="D102" s="25">
        <v>54.81</v>
      </c>
      <c r="E102" s="25" t="s">
        <v>259</v>
      </c>
      <c r="F102" s="25">
        <v>118</v>
      </c>
    </row>
    <row r="103" spans="1:6" x14ac:dyDescent="0.3">
      <c r="A103" s="25">
        <v>101</v>
      </c>
      <c r="B103" s="25" t="s">
        <v>457</v>
      </c>
      <c r="C103" s="63" t="s">
        <v>458</v>
      </c>
      <c r="D103" s="25">
        <v>16.02</v>
      </c>
      <c r="E103" s="25" t="s">
        <v>259</v>
      </c>
      <c r="F103" s="25">
        <v>118</v>
      </c>
    </row>
    <row r="104" spans="1:6" x14ac:dyDescent="0.3">
      <c r="A104" s="25">
        <v>102</v>
      </c>
      <c r="B104" s="25" t="s">
        <v>459</v>
      </c>
      <c r="C104" s="63" t="s">
        <v>460</v>
      </c>
      <c r="D104" s="25">
        <v>115.02</v>
      </c>
      <c r="E104" s="25" t="s">
        <v>259</v>
      </c>
      <c r="F104" s="25">
        <v>59</v>
      </c>
    </row>
    <row r="105" spans="1:6" x14ac:dyDescent="0.3">
      <c r="A105" s="25">
        <v>103</v>
      </c>
      <c r="B105" s="25" t="s">
        <v>461</v>
      </c>
      <c r="C105" s="63" t="s">
        <v>462</v>
      </c>
      <c r="D105" s="25">
        <v>0</v>
      </c>
      <c r="E105" s="25" t="s">
        <v>259</v>
      </c>
      <c r="F105" s="25">
        <v>61</v>
      </c>
    </row>
    <row r="106" spans="1:6" x14ac:dyDescent="0.3">
      <c r="A106" s="25">
        <v>104</v>
      </c>
      <c r="B106" s="25" t="s">
        <v>463</v>
      </c>
      <c r="C106" s="63" t="s">
        <v>464</v>
      </c>
      <c r="D106" s="25">
        <v>412.89</v>
      </c>
      <c r="E106" s="25" t="s">
        <v>259</v>
      </c>
      <c r="F106" s="25">
        <v>59</v>
      </c>
    </row>
    <row r="107" spans="1:6" x14ac:dyDescent="0.3">
      <c r="A107" s="25">
        <v>105</v>
      </c>
      <c r="B107" s="25" t="s">
        <v>465</v>
      </c>
      <c r="C107" s="63" t="s">
        <v>466</v>
      </c>
      <c r="D107" s="25">
        <v>33</v>
      </c>
      <c r="E107" s="25" t="s">
        <v>259</v>
      </c>
      <c r="F107" s="25">
        <v>55</v>
      </c>
    </row>
    <row r="108" spans="1:6" x14ac:dyDescent="0.3">
      <c r="A108" s="25">
        <v>106</v>
      </c>
      <c r="B108" s="25" t="s">
        <v>467</v>
      </c>
      <c r="C108" s="63" t="s">
        <v>468</v>
      </c>
      <c r="D108" s="25">
        <v>0</v>
      </c>
      <c r="E108" s="25" t="s">
        <v>259</v>
      </c>
      <c r="F108" s="25">
        <v>55</v>
      </c>
    </row>
    <row r="109" spans="1:6" x14ac:dyDescent="0.3">
      <c r="A109" s="25">
        <v>107</v>
      </c>
      <c r="B109" s="25" t="s">
        <v>469</v>
      </c>
      <c r="C109" s="63" t="s">
        <v>470</v>
      </c>
      <c r="D109" s="25">
        <v>472.14</v>
      </c>
      <c r="E109" s="25" t="s">
        <v>259</v>
      </c>
      <c r="F109" s="25">
        <v>59</v>
      </c>
    </row>
    <row r="110" spans="1:6" x14ac:dyDescent="0.3">
      <c r="A110" s="25">
        <v>108</v>
      </c>
      <c r="B110" s="25" t="s">
        <v>471</v>
      </c>
      <c r="C110" s="63" t="s">
        <v>472</v>
      </c>
      <c r="D110" s="25">
        <v>2.6</v>
      </c>
      <c r="E110" s="25" t="s">
        <v>259</v>
      </c>
      <c r="F110" s="25">
        <v>122</v>
      </c>
    </row>
    <row r="111" spans="1:6" x14ac:dyDescent="0.3">
      <c r="A111" s="25">
        <v>109</v>
      </c>
      <c r="B111" s="25" t="s">
        <v>473</v>
      </c>
      <c r="C111" s="63" t="s">
        <v>474</v>
      </c>
      <c r="D111" s="25">
        <v>35.28</v>
      </c>
      <c r="E111" s="25" t="s">
        <v>259</v>
      </c>
      <c r="F111" s="25">
        <v>79</v>
      </c>
    </row>
    <row r="112" spans="1:6" x14ac:dyDescent="0.3">
      <c r="A112" s="25">
        <v>110</v>
      </c>
      <c r="B112" s="25" t="s">
        <v>475</v>
      </c>
      <c r="C112" s="63" t="s">
        <v>476</v>
      </c>
      <c r="D112" s="25">
        <v>0</v>
      </c>
      <c r="E112" s="25" t="s">
        <v>259</v>
      </c>
      <c r="F112" s="25">
        <v>79</v>
      </c>
    </row>
    <row r="113" spans="1:6" x14ac:dyDescent="0.3">
      <c r="A113" s="25">
        <v>111</v>
      </c>
      <c r="B113" s="25" t="s">
        <v>477</v>
      </c>
      <c r="C113" s="63" t="s">
        <v>478</v>
      </c>
      <c r="D113" s="25">
        <v>35</v>
      </c>
      <c r="E113" s="25" t="s">
        <v>259</v>
      </c>
      <c r="F113" s="25">
        <v>79</v>
      </c>
    </row>
    <row r="114" spans="1:6" x14ac:dyDescent="0.3">
      <c r="A114" s="25">
        <v>112</v>
      </c>
      <c r="B114" s="25" t="s">
        <v>479</v>
      </c>
      <c r="C114" s="63" t="s">
        <v>480</v>
      </c>
      <c r="D114" s="25">
        <v>1.5</v>
      </c>
      <c r="E114" s="25" t="s">
        <v>259</v>
      </c>
      <c r="F114" s="25">
        <v>94.5</v>
      </c>
    </row>
    <row r="115" spans="1:6" x14ac:dyDescent="0.3">
      <c r="A115" s="25">
        <v>113</v>
      </c>
      <c r="B115" s="25" t="s">
        <v>481</v>
      </c>
      <c r="C115" s="63" t="s">
        <v>482</v>
      </c>
      <c r="D115" s="25">
        <v>39</v>
      </c>
      <c r="E115" s="25" t="s">
        <v>259</v>
      </c>
      <c r="F115" s="25">
        <v>94.5</v>
      </c>
    </row>
    <row r="116" spans="1:6" x14ac:dyDescent="0.3">
      <c r="A116" s="25">
        <v>114</v>
      </c>
      <c r="B116" s="25" t="s">
        <v>483</v>
      </c>
      <c r="C116" s="63" t="s">
        <v>484</v>
      </c>
      <c r="D116" s="25">
        <v>43.28</v>
      </c>
      <c r="E116" s="25" t="s">
        <v>259</v>
      </c>
      <c r="F116" s="25">
        <v>94.5</v>
      </c>
    </row>
    <row r="117" spans="1:6" x14ac:dyDescent="0.3">
      <c r="A117" s="25">
        <v>115</v>
      </c>
      <c r="B117" s="25" t="s">
        <v>485</v>
      </c>
      <c r="C117" s="63" t="s">
        <v>486</v>
      </c>
      <c r="D117" s="25">
        <v>34.6</v>
      </c>
      <c r="E117" s="25" t="s">
        <v>259</v>
      </c>
      <c r="F117" s="25">
        <v>94.5</v>
      </c>
    </row>
    <row r="118" spans="1:6" x14ac:dyDescent="0.3">
      <c r="A118" s="25">
        <v>116</v>
      </c>
      <c r="B118" s="25" t="s">
        <v>487</v>
      </c>
      <c r="C118" s="63" t="s">
        <v>488</v>
      </c>
      <c r="D118" s="25">
        <v>31.5</v>
      </c>
      <c r="E118" s="25" t="s">
        <v>259</v>
      </c>
      <c r="F118" s="25">
        <v>79</v>
      </c>
    </row>
    <row r="119" spans="1:6" x14ac:dyDescent="0.3">
      <c r="A119" s="25">
        <v>117</v>
      </c>
      <c r="B119" s="25" t="s">
        <v>489</v>
      </c>
      <c r="C119" s="63" t="s">
        <v>490</v>
      </c>
      <c r="D119" s="25">
        <v>25</v>
      </c>
      <c r="E119" s="25" t="s">
        <v>259</v>
      </c>
      <c r="F119" s="25">
        <v>94</v>
      </c>
    </row>
    <row r="120" spans="1:6" x14ac:dyDescent="0.3">
      <c r="A120" s="25">
        <v>118</v>
      </c>
      <c r="B120" s="25" t="s">
        <v>491</v>
      </c>
      <c r="C120" s="63" t="s">
        <v>492</v>
      </c>
      <c r="D120" s="25">
        <v>30</v>
      </c>
      <c r="E120" s="25" t="s">
        <v>259</v>
      </c>
      <c r="F120" s="25">
        <v>94</v>
      </c>
    </row>
    <row r="121" spans="1:6" x14ac:dyDescent="0.3">
      <c r="A121" s="25">
        <v>119</v>
      </c>
      <c r="B121" s="25" t="s">
        <v>493</v>
      </c>
      <c r="C121" s="63" t="s">
        <v>494</v>
      </c>
      <c r="D121" s="25">
        <v>16</v>
      </c>
      <c r="E121" s="25" t="s">
        <v>259</v>
      </c>
      <c r="F121" s="25">
        <v>94</v>
      </c>
    </row>
    <row r="122" spans="1:6" x14ac:dyDescent="0.3">
      <c r="A122" s="25">
        <v>120</v>
      </c>
      <c r="B122" s="25" t="s">
        <v>495</v>
      </c>
      <c r="C122" s="63" t="s">
        <v>496</v>
      </c>
      <c r="D122" s="25">
        <v>32.81</v>
      </c>
      <c r="E122" s="25" t="s">
        <v>259</v>
      </c>
      <c r="F122" s="25">
        <v>96</v>
      </c>
    </row>
    <row r="123" spans="1:6" x14ac:dyDescent="0.3">
      <c r="A123" s="25">
        <v>121</v>
      </c>
      <c r="B123" s="25" t="s">
        <v>497</v>
      </c>
      <c r="C123" s="63" t="s">
        <v>498</v>
      </c>
      <c r="D123" s="25">
        <v>61.81</v>
      </c>
      <c r="E123" s="25" t="s">
        <v>259</v>
      </c>
      <c r="F123" s="25">
        <v>94.5</v>
      </c>
    </row>
    <row r="124" spans="1:6" x14ac:dyDescent="0.3">
      <c r="A124" s="25">
        <v>122</v>
      </c>
      <c r="B124" s="25" t="s">
        <v>499</v>
      </c>
      <c r="C124" s="63" t="s">
        <v>500</v>
      </c>
      <c r="D124" s="25">
        <v>60.18</v>
      </c>
      <c r="E124" s="25" t="s">
        <v>259</v>
      </c>
      <c r="F124" s="25">
        <v>59</v>
      </c>
    </row>
    <row r="125" spans="1:6" x14ac:dyDescent="0.3">
      <c r="A125" s="25">
        <v>123</v>
      </c>
      <c r="B125" s="25" t="s">
        <v>501</v>
      </c>
      <c r="C125" s="63" t="s">
        <v>502</v>
      </c>
      <c r="D125" s="25">
        <v>0</v>
      </c>
      <c r="E125" s="25" t="s">
        <v>259</v>
      </c>
      <c r="F125" s="25">
        <v>118</v>
      </c>
    </row>
    <row r="126" spans="1:6" x14ac:dyDescent="0.3">
      <c r="A126" s="25">
        <v>124</v>
      </c>
      <c r="B126" s="25" t="s">
        <v>503</v>
      </c>
      <c r="C126" s="63" t="s">
        <v>504</v>
      </c>
      <c r="D126" s="25">
        <v>0</v>
      </c>
      <c r="E126" s="25" t="s">
        <v>259</v>
      </c>
      <c r="F126" s="25">
        <v>118</v>
      </c>
    </row>
    <row r="127" spans="1:6" x14ac:dyDescent="0.3">
      <c r="A127" s="25">
        <v>125</v>
      </c>
      <c r="B127" s="25" t="s">
        <v>505</v>
      </c>
      <c r="C127" s="63" t="s">
        <v>506</v>
      </c>
      <c r="D127" s="25">
        <v>0</v>
      </c>
      <c r="E127" s="25" t="s">
        <v>259</v>
      </c>
      <c r="F127" s="25">
        <v>118</v>
      </c>
    </row>
    <row r="128" spans="1:6" x14ac:dyDescent="0.3">
      <c r="A128" s="25">
        <v>126</v>
      </c>
      <c r="B128" s="25" t="s">
        <v>507</v>
      </c>
      <c r="C128" s="63" t="s">
        <v>508</v>
      </c>
      <c r="D128" s="25">
        <v>251.02</v>
      </c>
      <c r="E128" s="25" t="s">
        <v>259</v>
      </c>
      <c r="F128" s="25">
        <v>59</v>
      </c>
    </row>
    <row r="129" spans="1:6" x14ac:dyDescent="0.3">
      <c r="A129" s="25">
        <v>127</v>
      </c>
      <c r="B129" s="25" t="s">
        <v>509</v>
      </c>
      <c r="C129" s="63" t="s">
        <v>510</v>
      </c>
      <c r="D129" s="25">
        <v>14</v>
      </c>
      <c r="E129" s="25" t="s">
        <v>259</v>
      </c>
      <c r="F129" s="25">
        <v>55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43A05-4D7B-471D-998C-174A8BAA98EB}">
  <sheetPr codeName="Hoja18"/>
  <dimension ref="A1:F129"/>
  <sheetViews>
    <sheetView topLeftCell="A115" zoomScaleNormal="100" workbookViewId="0">
      <selection activeCell="C133" sqref="C133"/>
    </sheetView>
  </sheetViews>
  <sheetFormatPr baseColWidth="10" defaultRowHeight="14.4" x14ac:dyDescent="0.3"/>
  <cols>
    <col min="1" max="1" width="4" bestFit="1" customWidth="1"/>
    <col min="2" max="2" width="25.6640625" bestFit="1" customWidth="1"/>
    <col min="3" max="3" width="80.109375" bestFit="1" customWidth="1"/>
    <col min="4" max="5" width="8.88671875" style="4"/>
    <col min="6" max="6" width="7.44140625" style="4" customWidth="1"/>
  </cols>
  <sheetData>
    <row r="1" spans="1:6" ht="24" thickBot="1" x14ac:dyDescent="0.35">
      <c r="A1" s="221"/>
      <c r="B1" s="222"/>
      <c r="C1" s="223"/>
      <c r="D1" s="224"/>
      <c r="E1" s="224"/>
      <c r="F1" s="225"/>
    </row>
    <row r="2" spans="1:6" x14ac:dyDescent="0.3">
      <c r="A2" s="217"/>
      <c r="B2" s="218"/>
      <c r="C2" s="218"/>
      <c r="D2" s="218"/>
      <c r="E2" s="219"/>
      <c r="F2" s="220"/>
    </row>
    <row r="3" spans="1:6" x14ac:dyDescent="0.3">
      <c r="A3" s="5"/>
      <c r="B3" s="25"/>
      <c r="C3" s="25"/>
      <c r="D3" s="25"/>
      <c r="E3" s="25"/>
      <c r="F3" s="25"/>
    </row>
    <row r="4" spans="1:6" x14ac:dyDescent="0.3">
      <c r="A4" s="5"/>
      <c r="B4" s="25"/>
      <c r="C4" s="25"/>
      <c r="D4" s="25"/>
      <c r="E4" s="25"/>
      <c r="F4" s="25"/>
    </row>
    <row r="5" spans="1:6" x14ac:dyDescent="0.3">
      <c r="A5" s="5"/>
      <c r="B5" s="25"/>
      <c r="C5" s="25"/>
      <c r="D5" s="25"/>
      <c r="E5" s="25"/>
      <c r="F5" s="25"/>
    </row>
    <row r="6" spans="1:6" x14ac:dyDescent="0.3">
      <c r="A6" s="5"/>
      <c r="B6" s="25"/>
      <c r="C6" s="25"/>
      <c r="D6" s="25"/>
      <c r="E6" s="25"/>
      <c r="F6" s="25"/>
    </row>
    <row r="7" spans="1:6" x14ac:dyDescent="0.3">
      <c r="A7" s="5"/>
      <c r="B7" s="25"/>
      <c r="C7" s="25"/>
      <c r="D7" s="25"/>
      <c r="E7" s="25"/>
      <c r="F7" s="25"/>
    </row>
    <row r="8" spans="1:6" x14ac:dyDescent="0.3">
      <c r="A8" s="5"/>
      <c r="B8" s="25"/>
      <c r="C8" s="25"/>
      <c r="D8" s="25"/>
      <c r="E8" s="25"/>
      <c r="F8" s="25"/>
    </row>
    <row r="9" spans="1:6" x14ac:dyDescent="0.3">
      <c r="A9" s="5"/>
      <c r="B9" s="25"/>
      <c r="C9" s="25"/>
      <c r="D9" s="25"/>
      <c r="E9" s="25"/>
      <c r="F9" s="25"/>
    </row>
    <row r="10" spans="1:6" x14ac:dyDescent="0.3">
      <c r="A10" s="5"/>
      <c r="B10" s="25"/>
      <c r="C10" s="25"/>
      <c r="D10" s="25"/>
      <c r="E10" s="25"/>
      <c r="F10" s="25"/>
    </row>
    <row r="11" spans="1:6" x14ac:dyDescent="0.3">
      <c r="A11" s="5"/>
      <c r="B11" s="25"/>
      <c r="C11" s="25"/>
      <c r="D11" s="25"/>
      <c r="E11" s="25"/>
      <c r="F11" s="25"/>
    </row>
    <row r="12" spans="1:6" x14ac:dyDescent="0.3">
      <c r="A12" s="5"/>
      <c r="B12" s="25"/>
      <c r="C12" s="25"/>
      <c r="D12" s="25"/>
      <c r="E12" s="25"/>
      <c r="F12" s="25"/>
    </row>
    <row r="13" spans="1:6" x14ac:dyDescent="0.3">
      <c r="A13" s="5"/>
      <c r="B13" s="25"/>
      <c r="C13" s="25"/>
      <c r="D13" s="25"/>
      <c r="E13" s="25"/>
      <c r="F13" s="25"/>
    </row>
    <row r="14" spans="1:6" x14ac:dyDescent="0.3">
      <c r="A14" s="5"/>
      <c r="B14" s="25"/>
      <c r="C14" s="25"/>
      <c r="D14" s="25"/>
      <c r="E14" s="25"/>
      <c r="F14" s="25"/>
    </row>
    <row r="15" spans="1:6" x14ac:dyDescent="0.3">
      <c r="A15" s="5"/>
      <c r="B15" s="25"/>
      <c r="C15" s="25"/>
      <c r="D15" s="25"/>
      <c r="E15" s="25"/>
      <c r="F15" s="25"/>
    </row>
    <row r="16" spans="1:6" x14ac:dyDescent="0.3">
      <c r="A16" s="5"/>
      <c r="B16" s="25"/>
      <c r="C16" s="25"/>
      <c r="D16" s="25"/>
      <c r="E16" s="25"/>
      <c r="F16" s="25"/>
    </row>
    <row r="17" spans="1:6" x14ac:dyDescent="0.3">
      <c r="A17" s="5"/>
      <c r="B17" s="25"/>
      <c r="C17" s="25"/>
      <c r="D17" s="25"/>
      <c r="E17" s="25"/>
      <c r="F17" s="25"/>
    </row>
    <row r="18" spans="1:6" x14ac:dyDescent="0.3">
      <c r="A18" s="5"/>
      <c r="B18" s="25"/>
      <c r="C18" s="25"/>
      <c r="D18" s="25"/>
      <c r="E18" s="25"/>
      <c r="F18" s="25"/>
    </row>
    <row r="19" spans="1:6" x14ac:dyDescent="0.3">
      <c r="A19" s="5"/>
      <c r="B19" s="25"/>
      <c r="C19" s="25"/>
      <c r="D19" s="25"/>
      <c r="E19" s="25"/>
      <c r="F19" s="25"/>
    </row>
    <row r="20" spans="1:6" x14ac:dyDescent="0.3">
      <c r="A20" s="5"/>
      <c r="B20" s="25"/>
      <c r="C20" s="25"/>
      <c r="D20" s="25"/>
      <c r="E20" s="25"/>
      <c r="F20" s="25"/>
    </row>
    <row r="21" spans="1:6" x14ac:dyDescent="0.3">
      <c r="A21" s="5"/>
      <c r="B21" s="25"/>
      <c r="C21" s="25"/>
      <c r="D21" s="25"/>
      <c r="E21" s="25"/>
      <c r="F21" s="25"/>
    </row>
    <row r="22" spans="1:6" x14ac:dyDescent="0.3">
      <c r="A22" s="5"/>
      <c r="B22" s="25"/>
      <c r="C22" s="25"/>
      <c r="D22" s="25"/>
      <c r="E22" s="25"/>
      <c r="F22" s="25"/>
    </row>
    <row r="23" spans="1:6" x14ac:dyDescent="0.3">
      <c r="A23" s="5"/>
      <c r="B23" s="25"/>
      <c r="C23" s="25"/>
      <c r="D23" s="25"/>
      <c r="E23" s="25"/>
      <c r="F23" s="25"/>
    </row>
    <row r="24" spans="1:6" x14ac:dyDescent="0.3">
      <c r="A24" s="5"/>
      <c r="B24" s="25"/>
      <c r="C24" s="25"/>
      <c r="D24" s="25"/>
      <c r="E24" s="25"/>
      <c r="F24" s="25"/>
    </row>
    <row r="25" spans="1:6" x14ac:dyDescent="0.3">
      <c r="A25" s="5"/>
      <c r="B25" s="25"/>
      <c r="C25" s="25"/>
      <c r="D25" s="25"/>
      <c r="E25" s="25"/>
      <c r="F25" s="25"/>
    </row>
    <row r="26" spans="1:6" x14ac:dyDescent="0.3">
      <c r="A26" s="5"/>
      <c r="B26" s="25"/>
      <c r="C26" s="25"/>
      <c r="D26" s="25"/>
      <c r="E26" s="25"/>
      <c r="F26" s="25"/>
    </row>
    <row r="27" spans="1:6" x14ac:dyDescent="0.3">
      <c r="A27" s="5"/>
      <c r="B27" s="25"/>
      <c r="C27" s="25"/>
      <c r="D27" s="25"/>
      <c r="E27" s="25"/>
      <c r="F27" s="25"/>
    </row>
    <row r="28" spans="1:6" x14ac:dyDescent="0.3">
      <c r="A28" s="5"/>
      <c r="B28" s="25"/>
      <c r="C28" s="25"/>
      <c r="D28" s="25"/>
      <c r="E28" s="25"/>
      <c r="F28" s="25"/>
    </row>
    <row r="29" spans="1:6" x14ac:dyDescent="0.3">
      <c r="A29" s="5"/>
      <c r="B29" s="25"/>
      <c r="C29" s="25"/>
      <c r="D29" s="25"/>
      <c r="E29" s="25"/>
      <c r="F29" s="25"/>
    </row>
    <row r="30" spans="1:6" x14ac:dyDescent="0.3">
      <c r="A30" s="5"/>
      <c r="B30" s="25"/>
      <c r="C30" s="25"/>
      <c r="D30" s="25"/>
      <c r="E30" s="25"/>
      <c r="F30" s="25"/>
    </row>
    <row r="31" spans="1:6" x14ac:dyDescent="0.3">
      <c r="A31" s="5"/>
      <c r="B31" s="25"/>
      <c r="C31" s="25"/>
      <c r="D31" s="25"/>
      <c r="E31" s="25"/>
      <c r="F31" s="25"/>
    </row>
    <row r="32" spans="1:6" x14ac:dyDescent="0.3">
      <c r="A32" s="5"/>
      <c r="B32" s="25"/>
      <c r="C32" s="25"/>
      <c r="D32" s="25"/>
      <c r="E32" s="25"/>
      <c r="F32" s="25"/>
    </row>
    <row r="33" spans="1:6" x14ac:dyDescent="0.3">
      <c r="A33" s="5"/>
      <c r="B33" s="25"/>
      <c r="C33" s="25"/>
      <c r="D33" s="25"/>
      <c r="E33" s="25"/>
      <c r="F33" s="25"/>
    </row>
    <row r="34" spans="1:6" x14ac:dyDescent="0.3">
      <c r="A34" s="5"/>
      <c r="B34" s="25"/>
      <c r="C34" s="25"/>
      <c r="D34" s="25"/>
      <c r="E34" s="25"/>
      <c r="F34" s="25"/>
    </row>
    <row r="35" spans="1:6" x14ac:dyDescent="0.3">
      <c r="A35" s="5"/>
      <c r="B35" s="25"/>
      <c r="C35" s="25"/>
      <c r="D35" s="25"/>
      <c r="E35" s="25"/>
      <c r="F35" s="25"/>
    </row>
    <row r="36" spans="1:6" x14ac:dyDescent="0.3">
      <c r="A36" s="5"/>
      <c r="B36" s="25"/>
      <c r="C36" s="25"/>
      <c r="D36" s="25"/>
      <c r="E36" s="25"/>
      <c r="F36" s="25"/>
    </row>
    <row r="37" spans="1:6" x14ac:dyDescent="0.3">
      <c r="A37" s="5"/>
      <c r="B37" s="25"/>
      <c r="C37" s="25"/>
      <c r="D37" s="25"/>
      <c r="E37" s="25"/>
      <c r="F37" s="25"/>
    </row>
    <row r="38" spans="1:6" x14ac:dyDescent="0.3">
      <c r="A38" s="5"/>
      <c r="B38" s="25"/>
      <c r="C38" s="25"/>
      <c r="D38" s="25"/>
      <c r="E38" s="25"/>
      <c r="F38" s="25"/>
    </row>
    <row r="39" spans="1:6" x14ac:dyDescent="0.3">
      <c r="A39" s="5"/>
      <c r="B39" s="25"/>
      <c r="C39" s="25"/>
      <c r="D39" s="25"/>
      <c r="E39" s="25"/>
      <c r="F39" s="25"/>
    </row>
    <row r="40" spans="1:6" x14ac:dyDescent="0.3">
      <c r="A40" s="5"/>
      <c r="B40" s="25"/>
      <c r="C40" s="25"/>
      <c r="D40" s="25"/>
      <c r="E40" s="25"/>
      <c r="F40" s="25"/>
    </row>
    <row r="41" spans="1:6" x14ac:dyDescent="0.3">
      <c r="A41" s="5"/>
      <c r="B41" s="25"/>
      <c r="C41" s="25"/>
      <c r="D41" s="25"/>
      <c r="E41" s="25"/>
      <c r="F41" s="25"/>
    </row>
    <row r="42" spans="1:6" x14ac:dyDescent="0.3">
      <c r="A42" s="5"/>
      <c r="B42" s="25"/>
      <c r="C42" s="25"/>
      <c r="D42" s="25"/>
      <c r="E42" s="25"/>
      <c r="F42" s="25"/>
    </row>
    <row r="43" spans="1:6" x14ac:dyDescent="0.3">
      <c r="A43" s="5"/>
      <c r="B43" s="25"/>
      <c r="C43" s="25"/>
      <c r="D43" s="25"/>
      <c r="E43" s="25"/>
      <c r="F43" s="25"/>
    </row>
    <row r="44" spans="1:6" x14ac:dyDescent="0.3">
      <c r="A44" s="5"/>
      <c r="B44" s="25"/>
      <c r="C44" s="25"/>
      <c r="D44" s="25"/>
      <c r="E44" s="25"/>
      <c r="F44" s="25"/>
    </row>
    <row r="45" spans="1:6" x14ac:dyDescent="0.3">
      <c r="A45" s="5"/>
      <c r="B45" s="25"/>
      <c r="C45" s="25"/>
      <c r="D45" s="25"/>
      <c r="E45" s="25"/>
      <c r="F45" s="25"/>
    </row>
    <row r="46" spans="1:6" x14ac:dyDescent="0.3">
      <c r="A46" s="5"/>
      <c r="B46" s="25"/>
      <c r="C46" s="25"/>
      <c r="D46" s="25"/>
      <c r="E46" s="25"/>
      <c r="F46" s="25"/>
    </row>
    <row r="47" spans="1:6" x14ac:dyDescent="0.3">
      <c r="A47" s="5"/>
      <c r="B47" s="25"/>
      <c r="C47" s="25"/>
      <c r="D47" s="25"/>
      <c r="E47" s="25"/>
      <c r="F47" s="25"/>
    </row>
    <row r="48" spans="1:6" x14ac:dyDescent="0.3">
      <c r="A48" s="5"/>
      <c r="B48" s="25"/>
      <c r="C48" s="25"/>
      <c r="D48" s="25"/>
      <c r="E48" s="25"/>
      <c r="F48" s="25"/>
    </row>
    <row r="49" spans="1:6" x14ac:dyDescent="0.3">
      <c r="A49" s="5"/>
      <c r="B49" s="25"/>
      <c r="C49" s="25"/>
      <c r="D49" s="25"/>
      <c r="E49" s="25"/>
      <c r="F49" s="25"/>
    </row>
    <row r="50" spans="1:6" x14ac:dyDescent="0.3">
      <c r="A50" s="5"/>
      <c r="B50" s="25"/>
      <c r="C50" s="25"/>
      <c r="D50" s="25"/>
      <c r="E50" s="25"/>
      <c r="F50" s="25"/>
    </row>
    <row r="51" spans="1:6" x14ac:dyDescent="0.3">
      <c r="A51" s="5"/>
      <c r="B51" s="25"/>
      <c r="C51" s="25"/>
      <c r="D51" s="25"/>
      <c r="E51" s="25"/>
      <c r="F51" s="25"/>
    </row>
    <row r="52" spans="1:6" x14ac:dyDescent="0.3">
      <c r="A52" s="5"/>
      <c r="B52" s="25"/>
      <c r="C52" s="25"/>
      <c r="D52" s="25"/>
      <c r="E52" s="25"/>
      <c r="F52" s="25"/>
    </row>
    <row r="53" spans="1:6" x14ac:dyDescent="0.3">
      <c r="A53" s="5"/>
      <c r="B53" s="25"/>
      <c r="C53" s="25"/>
      <c r="D53" s="25"/>
      <c r="E53" s="25"/>
      <c r="F53" s="25"/>
    </row>
    <row r="54" spans="1:6" x14ac:dyDescent="0.3">
      <c r="A54" s="5"/>
      <c r="B54" s="25"/>
      <c r="C54" s="25"/>
      <c r="D54" s="25"/>
      <c r="E54" s="25"/>
      <c r="F54" s="25"/>
    </row>
    <row r="55" spans="1:6" x14ac:dyDescent="0.3">
      <c r="A55" s="5"/>
      <c r="B55" s="25"/>
      <c r="C55" s="25"/>
      <c r="D55" s="25"/>
      <c r="E55" s="25"/>
      <c r="F55" s="25"/>
    </row>
    <row r="56" spans="1:6" x14ac:dyDescent="0.3">
      <c r="A56" s="5"/>
      <c r="B56" s="25"/>
      <c r="C56" s="25"/>
      <c r="D56" s="25"/>
      <c r="E56" s="25"/>
      <c r="F56" s="25"/>
    </row>
    <row r="57" spans="1:6" x14ac:dyDescent="0.3">
      <c r="A57" s="5"/>
      <c r="B57" s="25"/>
      <c r="C57" s="25"/>
      <c r="D57" s="25"/>
      <c r="E57" s="25"/>
      <c r="F57" s="25"/>
    </row>
    <row r="58" spans="1:6" x14ac:dyDescent="0.3">
      <c r="A58" s="5"/>
      <c r="B58" s="25"/>
      <c r="C58" s="63"/>
      <c r="D58" s="25"/>
      <c r="E58" s="25"/>
      <c r="F58" s="25"/>
    </row>
    <row r="59" spans="1:6" x14ac:dyDescent="0.3">
      <c r="A59" s="5"/>
      <c r="B59" s="25"/>
      <c r="C59" s="63"/>
      <c r="D59" s="25"/>
      <c r="E59" s="25"/>
      <c r="F59" s="25"/>
    </row>
    <row r="60" spans="1:6" x14ac:dyDescent="0.3">
      <c r="A60" s="5"/>
      <c r="B60" s="25"/>
      <c r="C60" s="63"/>
      <c r="D60" s="25"/>
      <c r="E60" s="25"/>
      <c r="F60" s="25"/>
    </row>
    <row r="61" spans="1:6" x14ac:dyDescent="0.3">
      <c r="A61" s="5"/>
      <c r="B61" s="25"/>
      <c r="C61" s="63"/>
      <c r="D61" s="25"/>
      <c r="E61" s="25"/>
      <c r="F61" s="25"/>
    </row>
    <row r="62" spans="1:6" x14ac:dyDescent="0.3">
      <c r="A62" s="5"/>
      <c r="B62" s="25"/>
      <c r="C62" s="63"/>
      <c r="D62" s="25"/>
      <c r="E62" s="25"/>
      <c r="F62" s="25"/>
    </row>
    <row r="63" spans="1:6" x14ac:dyDescent="0.3">
      <c r="A63" s="5"/>
      <c r="B63" s="25"/>
      <c r="C63" s="63"/>
      <c r="D63" s="25"/>
      <c r="E63" s="25"/>
      <c r="F63" s="25"/>
    </row>
    <row r="64" spans="1:6" x14ac:dyDescent="0.3">
      <c r="A64" s="5"/>
      <c r="B64" s="25"/>
      <c r="C64" s="63"/>
      <c r="D64" s="25"/>
      <c r="E64" s="25"/>
      <c r="F64" s="25"/>
    </row>
    <row r="65" spans="1:6" x14ac:dyDescent="0.3">
      <c r="A65" s="5"/>
      <c r="B65" s="25"/>
      <c r="C65" s="63"/>
      <c r="D65" s="25"/>
      <c r="E65" s="25"/>
      <c r="F65" s="25"/>
    </row>
    <row r="66" spans="1:6" x14ac:dyDescent="0.3">
      <c r="A66" s="5"/>
      <c r="B66" s="25"/>
      <c r="C66" s="63"/>
      <c r="D66" s="25"/>
      <c r="E66" s="25"/>
      <c r="F66" s="25"/>
    </row>
    <row r="67" spans="1:6" x14ac:dyDescent="0.3">
      <c r="A67" s="5"/>
      <c r="B67" s="25"/>
      <c r="C67" s="63"/>
      <c r="D67" s="25"/>
      <c r="E67" s="25"/>
      <c r="F67" s="25"/>
    </row>
    <row r="68" spans="1:6" x14ac:dyDescent="0.3">
      <c r="A68" s="5"/>
      <c r="B68" s="25"/>
      <c r="C68" s="63"/>
      <c r="D68" s="25"/>
      <c r="E68" s="25"/>
      <c r="F68" s="25"/>
    </row>
    <row r="69" spans="1:6" x14ac:dyDescent="0.3">
      <c r="A69" s="5"/>
      <c r="B69" s="25"/>
      <c r="C69" s="63"/>
      <c r="D69" s="25"/>
      <c r="E69" s="25"/>
      <c r="F69" s="25"/>
    </row>
    <row r="70" spans="1:6" x14ac:dyDescent="0.3">
      <c r="A70" s="5"/>
      <c r="B70" s="25"/>
      <c r="C70" s="63"/>
      <c r="D70" s="25"/>
      <c r="E70" s="25"/>
      <c r="F70" s="25"/>
    </row>
    <row r="71" spans="1:6" x14ac:dyDescent="0.3">
      <c r="A71" s="5"/>
      <c r="B71" s="25"/>
      <c r="C71" s="63"/>
      <c r="D71" s="25"/>
      <c r="E71" s="25"/>
      <c r="F71" s="25"/>
    </row>
    <row r="72" spans="1:6" x14ac:dyDescent="0.3">
      <c r="A72" s="5"/>
      <c r="B72" s="25"/>
      <c r="C72" s="63"/>
      <c r="D72" s="25"/>
      <c r="E72" s="25"/>
      <c r="F72" s="25"/>
    </row>
    <row r="73" spans="1:6" x14ac:dyDescent="0.3">
      <c r="A73" s="5"/>
      <c r="B73" s="25"/>
      <c r="C73" s="63"/>
      <c r="D73" s="25"/>
      <c r="E73" s="25"/>
      <c r="F73" s="25"/>
    </row>
    <row r="74" spans="1:6" x14ac:dyDescent="0.3">
      <c r="A74" s="5"/>
      <c r="B74" s="25"/>
      <c r="C74" s="63"/>
      <c r="D74" s="25"/>
      <c r="E74" s="25"/>
      <c r="F74" s="25"/>
    </row>
    <row r="75" spans="1:6" x14ac:dyDescent="0.3">
      <c r="A75" s="5"/>
      <c r="B75" s="25"/>
      <c r="C75" s="63"/>
      <c r="D75" s="25"/>
      <c r="E75" s="25"/>
      <c r="F75" s="25"/>
    </row>
    <row r="76" spans="1:6" x14ac:dyDescent="0.3">
      <c r="A76" s="5"/>
      <c r="B76" s="25"/>
      <c r="C76" s="63"/>
      <c r="D76" s="25"/>
      <c r="E76" s="25"/>
      <c r="F76" s="25"/>
    </row>
    <row r="77" spans="1:6" x14ac:dyDescent="0.3">
      <c r="A77" s="5"/>
      <c r="B77" s="25"/>
      <c r="C77" s="63"/>
      <c r="D77" s="25"/>
      <c r="E77" s="25"/>
      <c r="F77" s="25"/>
    </row>
    <row r="78" spans="1:6" x14ac:dyDescent="0.3">
      <c r="A78" s="5"/>
      <c r="B78" s="25"/>
      <c r="C78" s="63"/>
      <c r="D78" s="25"/>
      <c r="E78" s="25"/>
      <c r="F78" s="25"/>
    </row>
    <row r="79" spans="1:6" x14ac:dyDescent="0.3">
      <c r="A79" s="5"/>
      <c r="B79" s="25"/>
      <c r="C79" s="63"/>
      <c r="D79" s="25"/>
      <c r="E79" s="25"/>
      <c r="F79" s="25"/>
    </row>
    <row r="80" spans="1:6" x14ac:dyDescent="0.3">
      <c r="A80" s="5"/>
      <c r="B80" s="25"/>
      <c r="C80" s="63"/>
      <c r="D80" s="25"/>
      <c r="E80" s="25"/>
      <c r="F80" s="25"/>
    </row>
    <row r="81" spans="1:6" x14ac:dyDescent="0.3">
      <c r="A81" s="5"/>
      <c r="B81" s="25"/>
      <c r="C81" s="63"/>
      <c r="D81" s="25"/>
      <c r="E81" s="25"/>
      <c r="F81" s="25"/>
    </row>
    <row r="82" spans="1:6" x14ac:dyDescent="0.3">
      <c r="A82" s="5"/>
      <c r="B82" s="25"/>
      <c r="C82" s="63"/>
      <c r="D82" s="25"/>
      <c r="E82" s="25"/>
      <c r="F82" s="25"/>
    </row>
    <row r="83" spans="1:6" x14ac:dyDescent="0.3">
      <c r="A83" s="5"/>
      <c r="B83" s="25"/>
      <c r="C83" s="63"/>
      <c r="D83" s="25"/>
      <c r="E83" s="25"/>
      <c r="F83" s="25"/>
    </row>
    <row r="84" spans="1:6" x14ac:dyDescent="0.3">
      <c r="A84" s="5"/>
      <c r="B84" s="25"/>
      <c r="C84" s="63"/>
      <c r="D84" s="25"/>
      <c r="E84" s="25"/>
      <c r="F84" s="25"/>
    </row>
    <row r="85" spans="1:6" x14ac:dyDescent="0.3">
      <c r="A85" s="5"/>
      <c r="B85" s="25"/>
      <c r="C85" s="63"/>
      <c r="D85" s="25"/>
      <c r="E85" s="25"/>
      <c r="F85" s="25"/>
    </row>
    <row r="86" spans="1:6" x14ac:dyDescent="0.3">
      <c r="A86" s="5"/>
      <c r="B86" s="25"/>
      <c r="C86" s="63"/>
      <c r="D86" s="25"/>
      <c r="E86" s="25"/>
      <c r="F86" s="25"/>
    </row>
    <row r="87" spans="1:6" x14ac:dyDescent="0.3">
      <c r="A87" s="5"/>
      <c r="B87" s="25"/>
      <c r="C87" s="63"/>
      <c r="D87" s="25"/>
      <c r="E87" s="25"/>
      <c r="F87" s="25"/>
    </row>
    <row r="88" spans="1:6" x14ac:dyDescent="0.3">
      <c r="A88" s="5"/>
      <c r="B88" s="25"/>
      <c r="C88" s="63"/>
      <c r="D88" s="25"/>
      <c r="E88" s="25"/>
      <c r="F88" s="25"/>
    </row>
    <row r="89" spans="1:6" x14ac:dyDescent="0.3">
      <c r="A89" s="5"/>
      <c r="B89" s="25"/>
      <c r="C89" s="63"/>
      <c r="D89" s="25"/>
      <c r="E89" s="25"/>
      <c r="F89" s="25"/>
    </row>
    <row r="90" spans="1:6" x14ac:dyDescent="0.3">
      <c r="A90" s="5"/>
      <c r="B90" s="25"/>
      <c r="C90" s="63"/>
      <c r="D90" s="25"/>
      <c r="E90" s="25"/>
      <c r="F90" s="25"/>
    </row>
    <row r="91" spans="1:6" x14ac:dyDescent="0.3">
      <c r="A91" s="5"/>
      <c r="B91" s="25"/>
      <c r="C91" s="63"/>
      <c r="D91" s="25"/>
      <c r="E91" s="25"/>
      <c r="F91" s="25"/>
    </row>
    <row r="92" spans="1:6" x14ac:dyDescent="0.3">
      <c r="A92" s="5"/>
      <c r="B92" s="25"/>
      <c r="C92" s="63"/>
      <c r="D92" s="25"/>
      <c r="E92" s="25"/>
      <c r="F92" s="25"/>
    </row>
    <row r="93" spans="1:6" x14ac:dyDescent="0.3">
      <c r="A93" s="5"/>
      <c r="B93" s="25"/>
      <c r="C93" s="63"/>
      <c r="D93" s="25"/>
      <c r="E93" s="25"/>
      <c r="F93" s="25"/>
    </row>
    <row r="94" spans="1:6" x14ac:dyDescent="0.3">
      <c r="A94" s="5"/>
      <c r="B94" s="25"/>
      <c r="C94" s="63"/>
      <c r="D94" s="25"/>
      <c r="E94" s="25"/>
      <c r="F94" s="25"/>
    </row>
    <row r="95" spans="1:6" x14ac:dyDescent="0.3">
      <c r="A95" s="5"/>
      <c r="B95" s="25"/>
      <c r="C95" s="63"/>
      <c r="D95" s="25"/>
      <c r="E95" s="25"/>
      <c r="F95" s="25"/>
    </row>
    <row r="96" spans="1:6" x14ac:dyDescent="0.3">
      <c r="A96" s="5"/>
      <c r="B96" s="25"/>
      <c r="C96" s="63"/>
      <c r="D96" s="25"/>
      <c r="E96" s="25"/>
      <c r="F96" s="25"/>
    </row>
    <row r="97" spans="1:6" x14ac:dyDescent="0.3">
      <c r="A97" s="216"/>
      <c r="B97" s="67"/>
      <c r="C97" s="67"/>
      <c r="D97" s="67"/>
      <c r="E97" s="67"/>
      <c r="F97" s="67"/>
    </row>
    <row r="98" spans="1:6" x14ac:dyDescent="0.3">
      <c r="A98" s="5"/>
      <c r="B98" s="25"/>
      <c r="C98" s="63"/>
      <c r="D98" s="25"/>
      <c r="E98" s="25"/>
      <c r="F98" s="25"/>
    </row>
    <row r="99" spans="1:6" x14ac:dyDescent="0.3">
      <c r="A99" s="5"/>
      <c r="B99" s="25"/>
      <c r="C99" s="63"/>
      <c r="D99" s="25"/>
      <c r="E99" s="25"/>
      <c r="F99" s="25"/>
    </row>
    <row r="100" spans="1:6" x14ac:dyDescent="0.3">
      <c r="A100" s="5"/>
      <c r="B100" s="25"/>
      <c r="C100" s="63"/>
      <c r="D100" s="25"/>
      <c r="E100" s="25"/>
      <c r="F100" s="25"/>
    </row>
    <row r="101" spans="1:6" x14ac:dyDescent="0.3">
      <c r="A101" s="5"/>
      <c r="B101" s="25"/>
      <c r="C101" s="63"/>
      <c r="D101" s="25"/>
      <c r="E101" s="25"/>
      <c r="F101" s="25"/>
    </row>
    <row r="102" spans="1:6" x14ac:dyDescent="0.3">
      <c r="A102" s="5"/>
      <c r="B102" s="25"/>
      <c r="C102" s="63"/>
      <c r="D102" s="25"/>
      <c r="E102" s="25"/>
      <c r="F102" s="25"/>
    </row>
    <row r="103" spans="1:6" x14ac:dyDescent="0.3">
      <c r="A103" s="5"/>
      <c r="B103" s="25"/>
      <c r="C103" s="63"/>
      <c r="D103" s="25"/>
      <c r="E103" s="25"/>
      <c r="F103" s="25"/>
    </row>
    <row r="104" spans="1:6" x14ac:dyDescent="0.3">
      <c r="A104" s="5"/>
      <c r="B104" s="25"/>
      <c r="C104" s="63"/>
      <c r="D104" s="25"/>
      <c r="E104" s="25"/>
      <c r="F104" s="25"/>
    </row>
    <row r="105" spans="1:6" x14ac:dyDescent="0.3">
      <c r="A105" s="5"/>
      <c r="B105" s="25"/>
      <c r="C105" s="63"/>
      <c r="D105" s="25"/>
      <c r="E105" s="25"/>
      <c r="F105" s="25"/>
    </row>
    <row r="106" spans="1:6" x14ac:dyDescent="0.3">
      <c r="A106" s="5"/>
      <c r="B106" s="25"/>
      <c r="C106" s="63"/>
      <c r="D106" s="25"/>
      <c r="E106" s="25"/>
      <c r="F106" s="25"/>
    </row>
    <row r="107" spans="1:6" x14ac:dyDescent="0.3">
      <c r="A107" s="5"/>
      <c r="B107" s="25"/>
      <c r="C107" s="63"/>
      <c r="D107" s="25"/>
      <c r="E107" s="25"/>
      <c r="F107" s="25"/>
    </row>
    <row r="108" spans="1:6" x14ac:dyDescent="0.3">
      <c r="A108" s="5"/>
      <c r="B108" s="25"/>
      <c r="C108" s="63"/>
      <c r="D108" s="25"/>
      <c r="E108" s="25"/>
      <c r="F108" s="25"/>
    </row>
    <row r="109" spans="1:6" x14ac:dyDescent="0.3">
      <c r="A109" s="5"/>
      <c r="B109" s="25"/>
      <c r="C109" s="63"/>
      <c r="D109" s="25"/>
      <c r="E109" s="25"/>
      <c r="F109" s="25"/>
    </row>
    <row r="110" spans="1:6" x14ac:dyDescent="0.3">
      <c r="A110" s="5"/>
      <c r="B110" s="25"/>
      <c r="C110" s="63"/>
      <c r="D110" s="25"/>
      <c r="E110" s="25"/>
      <c r="F110" s="25"/>
    </row>
    <row r="111" spans="1:6" x14ac:dyDescent="0.3">
      <c r="A111" s="5"/>
      <c r="B111" s="25"/>
      <c r="C111" s="63"/>
      <c r="D111" s="25"/>
      <c r="E111" s="25"/>
      <c r="F111" s="25"/>
    </row>
    <row r="112" spans="1:6" x14ac:dyDescent="0.3">
      <c r="A112" s="5"/>
      <c r="B112" s="25"/>
      <c r="C112" s="63"/>
      <c r="D112" s="25"/>
      <c r="E112" s="25"/>
      <c r="F112" s="25"/>
    </row>
    <row r="113" spans="1:6" x14ac:dyDescent="0.3">
      <c r="A113" s="5"/>
      <c r="B113" s="25"/>
      <c r="C113" s="63"/>
      <c r="D113" s="25"/>
      <c r="E113" s="25"/>
      <c r="F113" s="25"/>
    </row>
    <row r="114" spans="1:6" x14ac:dyDescent="0.3">
      <c r="A114" s="5"/>
      <c r="B114" s="25"/>
      <c r="C114" s="63"/>
      <c r="D114" s="25"/>
      <c r="E114" s="25"/>
      <c r="F114" s="25"/>
    </row>
    <row r="115" spans="1:6" x14ac:dyDescent="0.3">
      <c r="A115" s="5"/>
      <c r="B115" s="25"/>
      <c r="C115" s="63"/>
      <c r="D115" s="25"/>
      <c r="E115" s="25"/>
      <c r="F115" s="25"/>
    </row>
    <row r="116" spans="1:6" x14ac:dyDescent="0.3">
      <c r="A116" s="5"/>
      <c r="B116" s="25"/>
      <c r="C116" s="63"/>
      <c r="D116" s="25"/>
      <c r="E116" s="25"/>
      <c r="F116" s="25"/>
    </row>
    <row r="117" spans="1:6" x14ac:dyDescent="0.3">
      <c r="A117" s="5"/>
      <c r="B117" s="25"/>
      <c r="C117" s="63"/>
      <c r="D117" s="25"/>
      <c r="E117" s="25"/>
      <c r="F117" s="25"/>
    </row>
    <row r="118" spans="1:6" x14ac:dyDescent="0.3">
      <c r="A118" s="5"/>
      <c r="B118" s="25"/>
      <c r="C118" s="63"/>
      <c r="D118" s="25"/>
      <c r="E118" s="25"/>
      <c r="F118" s="25"/>
    </row>
    <row r="119" spans="1:6" x14ac:dyDescent="0.3">
      <c r="A119" s="5"/>
      <c r="B119" s="25"/>
      <c r="C119" s="63"/>
      <c r="D119" s="25"/>
      <c r="E119" s="25"/>
      <c r="F119" s="25"/>
    </row>
    <row r="120" spans="1:6" x14ac:dyDescent="0.3">
      <c r="A120" s="5"/>
      <c r="B120" s="25"/>
      <c r="C120" s="63"/>
      <c r="D120" s="25"/>
      <c r="E120" s="25"/>
      <c r="F120" s="25"/>
    </row>
    <row r="121" spans="1:6" x14ac:dyDescent="0.3">
      <c r="A121" s="5"/>
      <c r="B121" s="25"/>
      <c r="C121" s="63"/>
      <c r="D121" s="25"/>
      <c r="E121" s="25"/>
      <c r="F121" s="25"/>
    </row>
    <row r="122" spans="1:6" x14ac:dyDescent="0.3">
      <c r="A122" s="5"/>
      <c r="B122" s="25"/>
      <c r="C122" s="63"/>
      <c r="D122" s="25"/>
      <c r="E122" s="25"/>
      <c r="F122" s="25"/>
    </row>
    <row r="123" spans="1:6" x14ac:dyDescent="0.3">
      <c r="A123" s="5"/>
      <c r="B123" s="25"/>
      <c r="C123" s="63"/>
      <c r="D123" s="25"/>
      <c r="E123" s="25"/>
      <c r="F123" s="25"/>
    </row>
    <row r="124" spans="1:6" x14ac:dyDescent="0.3">
      <c r="A124" s="5"/>
      <c r="B124" s="25"/>
      <c r="C124" s="63"/>
      <c r="D124" s="25"/>
      <c r="E124" s="25"/>
      <c r="F124" s="25"/>
    </row>
    <row r="125" spans="1:6" x14ac:dyDescent="0.3">
      <c r="A125" s="5"/>
      <c r="B125" s="25"/>
      <c r="C125" s="63"/>
      <c r="D125" s="25"/>
      <c r="E125" s="25"/>
      <c r="F125" s="25"/>
    </row>
    <row r="126" spans="1:6" x14ac:dyDescent="0.3">
      <c r="A126" s="5"/>
      <c r="B126" s="25"/>
      <c r="C126" s="63"/>
      <c r="D126" s="25"/>
      <c r="E126" s="25"/>
      <c r="F126" s="25"/>
    </row>
    <row r="127" spans="1:6" x14ac:dyDescent="0.3">
      <c r="A127" s="5"/>
      <c r="B127" s="25"/>
      <c r="C127" s="63"/>
      <c r="D127" s="25"/>
      <c r="E127" s="25"/>
      <c r="F127" s="25"/>
    </row>
    <row r="128" spans="1:6" x14ac:dyDescent="0.3">
      <c r="A128" s="5"/>
      <c r="B128" s="25"/>
      <c r="C128" s="63"/>
      <c r="D128" s="25"/>
      <c r="E128" s="25"/>
      <c r="F128" s="25"/>
    </row>
    <row r="129" spans="1:6" x14ac:dyDescent="0.3">
      <c r="A129" s="5"/>
      <c r="B129" s="25"/>
      <c r="C129" s="63"/>
      <c r="D129" s="25"/>
      <c r="E129" s="25"/>
      <c r="F129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0426C-AAAB-41B9-9908-952B10063ADC}">
  <sheetPr codeName="Hoja2"/>
  <dimension ref="D3:U313"/>
  <sheetViews>
    <sheetView showGridLines="0" zoomScale="55" zoomScaleNormal="55" workbookViewId="0">
      <selection activeCell="E14" sqref="E14:N33"/>
    </sheetView>
  </sheetViews>
  <sheetFormatPr baseColWidth="10" defaultRowHeight="14.4" x14ac:dyDescent="0.3"/>
  <cols>
    <col min="4" max="4" width="7.77734375" style="4" customWidth="1"/>
    <col min="5" max="5" width="18.109375" style="16" customWidth="1"/>
    <col min="6" max="6" width="17.21875" style="17" customWidth="1"/>
    <col min="7" max="7" width="16.6640625" style="17" customWidth="1"/>
    <col min="10" max="10" width="12.77734375" customWidth="1"/>
    <col min="11" max="11" width="13.21875" customWidth="1"/>
    <col min="12" max="12" width="14.109375" style="17" customWidth="1"/>
    <col min="13" max="13" width="13.88671875" customWidth="1"/>
    <col min="14" max="15" width="18.5546875" style="17" customWidth="1"/>
    <col min="16" max="17" width="18.5546875" customWidth="1"/>
    <col min="18" max="18" width="39" style="17" customWidth="1"/>
    <col min="19" max="19" width="14.77734375" style="17" customWidth="1"/>
    <col min="20" max="20" width="18.109375" customWidth="1"/>
    <col min="21" max="21" width="17.109375" customWidth="1"/>
  </cols>
  <sheetData>
    <row r="3" spans="4:21" ht="15.6" x14ac:dyDescent="0.3">
      <c r="E3" s="127" t="s">
        <v>23</v>
      </c>
    </row>
    <row r="4" spans="4:21" ht="15" thickBot="1" x14ac:dyDescent="0.35"/>
    <row r="5" spans="4:21" ht="28.2" thickBot="1" x14ac:dyDescent="0.35">
      <c r="E5" s="80" t="s">
        <v>22</v>
      </c>
      <c r="F5" s="269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70"/>
    </row>
    <row r="6" spans="4:21" ht="15" thickBot="1" x14ac:dyDescent="0.35">
      <c r="E6" s="80" t="s">
        <v>0</v>
      </c>
      <c r="F6" s="81"/>
      <c r="G6" s="79"/>
      <c r="H6" s="1"/>
      <c r="I6" s="1"/>
      <c r="J6" s="1"/>
      <c r="K6" s="1"/>
      <c r="L6" s="79"/>
      <c r="M6" s="1"/>
      <c r="N6" s="79"/>
      <c r="O6" s="79"/>
      <c r="P6" s="1"/>
      <c r="Q6" s="1"/>
      <c r="R6" s="79"/>
      <c r="S6" s="79"/>
      <c r="T6" s="2"/>
    </row>
    <row r="7" spans="4:21" ht="15" thickBot="1" x14ac:dyDescent="0.35">
      <c r="E7" s="80" t="s">
        <v>1</v>
      </c>
      <c r="F7" s="81"/>
      <c r="G7" s="79"/>
      <c r="H7" s="1"/>
      <c r="I7" s="1"/>
      <c r="J7" s="1"/>
      <c r="K7" s="1"/>
      <c r="L7" s="79"/>
      <c r="M7" s="1"/>
      <c r="N7" s="79"/>
      <c r="O7" s="79"/>
      <c r="P7" s="1"/>
      <c r="Q7" s="1"/>
      <c r="R7" s="79"/>
      <c r="S7" s="79"/>
      <c r="T7" s="2"/>
    </row>
    <row r="8" spans="4:21" ht="15" thickBot="1" x14ac:dyDescent="0.35">
      <c r="E8" s="80" t="s">
        <v>2</v>
      </c>
      <c r="F8" s="81"/>
      <c r="G8" s="79"/>
      <c r="H8" s="1"/>
      <c r="I8" s="1"/>
      <c r="J8" s="1"/>
      <c r="K8" s="1"/>
      <c r="L8" s="79"/>
      <c r="M8" s="1"/>
      <c r="N8" s="79"/>
      <c r="O8" s="79"/>
      <c r="P8" s="1"/>
      <c r="Q8" s="1"/>
      <c r="R8" s="79"/>
      <c r="S8" s="79"/>
      <c r="T8" s="2"/>
    </row>
    <row r="9" spans="4:21" ht="15" thickBot="1" x14ac:dyDescent="0.35">
      <c r="E9" s="80" t="s">
        <v>3</v>
      </c>
      <c r="F9" s="81"/>
      <c r="G9" s="79"/>
      <c r="H9" s="1"/>
      <c r="I9" s="1"/>
      <c r="J9" s="1"/>
      <c r="K9" s="1"/>
      <c r="L9" s="79"/>
      <c r="M9" s="1"/>
      <c r="N9" s="79"/>
      <c r="O9" s="79"/>
      <c r="P9" s="1"/>
      <c r="Q9" s="1"/>
      <c r="R9" s="79"/>
      <c r="S9" s="79"/>
      <c r="T9" s="2"/>
    </row>
    <row r="10" spans="4:21" ht="15" thickBot="1" x14ac:dyDescent="0.35">
      <c r="E10" s="18" t="s">
        <v>19</v>
      </c>
      <c r="F10" s="278" t="s">
        <v>21</v>
      </c>
      <c r="G10" s="279"/>
    </row>
    <row r="12" spans="4:21" ht="15" thickBot="1" x14ac:dyDescent="0.35">
      <c r="E12" s="16">
        <v>5</v>
      </c>
      <c r="F12" s="17">
        <v>6</v>
      </c>
      <c r="G12" s="17">
        <v>7</v>
      </c>
      <c r="H12">
        <v>8</v>
      </c>
      <c r="I12">
        <v>9</v>
      </c>
      <c r="J12">
        <v>10</v>
      </c>
      <c r="K12">
        <v>11</v>
      </c>
      <c r="L12" s="17">
        <v>12</v>
      </c>
      <c r="M12">
        <v>13</v>
      </c>
      <c r="N12" s="17">
        <v>14</v>
      </c>
    </row>
    <row r="13" spans="4:21" ht="35.4" customHeight="1" thickBot="1" x14ac:dyDescent="0.35">
      <c r="D13" s="147" t="s">
        <v>18</v>
      </c>
      <c r="E13" s="141" t="s">
        <v>4</v>
      </c>
      <c r="F13" s="141" t="s">
        <v>5</v>
      </c>
      <c r="G13" s="141" t="s">
        <v>6</v>
      </c>
      <c r="H13" s="142" t="s">
        <v>7</v>
      </c>
      <c r="I13" s="142" t="s">
        <v>8</v>
      </c>
      <c r="J13" s="142" t="s">
        <v>9</v>
      </c>
      <c r="K13" s="142" t="s">
        <v>10</v>
      </c>
      <c r="L13" s="141" t="s">
        <v>11</v>
      </c>
      <c r="M13" s="142" t="s">
        <v>12</v>
      </c>
      <c r="N13" s="141" t="s">
        <v>15</v>
      </c>
      <c r="O13" s="143" t="s">
        <v>17</v>
      </c>
      <c r="P13" s="141" t="s">
        <v>13</v>
      </c>
      <c r="Q13" s="141" t="s">
        <v>14</v>
      </c>
      <c r="R13" s="144" t="s">
        <v>16</v>
      </c>
      <c r="S13" s="144" t="s">
        <v>142</v>
      </c>
      <c r="T13" s="145" t="s">
        <v>77</v>
      </c>
      <c r="U13" s="146" t="s">
        <v>171</v>
      </c>
    </row>
    <row r="14" spans="4:21" x14ac:dyDescent="0.3">
      <c r="D14" s="228">
        <v>1</v>
      </c>
      <c r="E14" s="271" t="s">
        <v>110</v>
      </c>
      <c r="F14" s="272" t="s">
        <v>469</v>
      </c>
      <c r="G14" s="272" t="s">
        <v>519</v>
      </c>
      <c r="H14" s="273">
        <v>28.625</v>
      </c>
      <c r="I14" s="273">
        <v>69.75</v>
      </c>
      <c r="J14" s="271" t="s">
        <v>91</v>
      </c>
      <c r="K14" s="273" t="s">
        <v>97</v>
      </c>
      <c r="L14" s="273" t="s">
        <v>81</v>
      </c>
      <c r="M14" s="273" t="s">
        <v>520</v>
      </c>
      <c r="N14" t="s">
        <v>521</v>
      </c>
      <c r="O14" s="254"/>
      <c r="P14" s="253"/>
      <c r="Q14" s="253"/>
      <c r="R14" s="253"/>
      <c r="S14" s="253"/>
      <c r="T14" s="253"/>
      <c r="U14" s="253"/>
    </row>
    <row r="15" spans="4:21" x14ac:dyDescent="0.3">
      <c r="D15" s="229">
        <v>2</v>
      </c>
      <c r="E15" s="271" t="s">
        <v>110</v>
      </c>
      <c r="F15" s="272" t="s">
        <v>469</v>
      </c>
      <c r="G15" s="272" t="s">
        <v>519</v>
      </c>
      <c r="H15" s="273">
        <v>28.625</v>
      </c>
      <c r="I15" s="273">
        <v>69.75</v>
      </c>
      <c r="J15" s="271" t="s">
        <v>91</v>
      </c>
      <c r="K15" s="273" t="s">
        <v>97</v>
      </c>
      <c r="L15" s="273" t="s">
        <v>81</v>
      </c>
      <c r="M15" s="273" t="s">
        <v>520</v>
      </c>
      <c r="N15" t="s">
        <v>522</v>
      </c>
      <c r="O15" s="254"/>
      <c r="P15" s="253"/>
      <c r="Q15" s="253"/>
      <c r="R15" s="254"/>
      <c r="S15" s="254"/>
      <c r="T15" s="253"/>
      <c r="U15" s="253"/>
    </row>
    <row r="16" spans="4:21" x14ac:dyDescent="0.3">
      <c r="D16" s="230">
        <v>3</v>
      </c>
      <c r="E16" s="271" t="s">
        <v>110</v>
      </c>
      <c r="F16" s="274" t="s">
        <v>523</v>
      </c>
      <c r="G16" s="274" t="s">
        <v>524</v>
      </c>
      <c r="H16" s="273">
        <v>28.625</v>
      </c>
      <c r="I16" s="273">
        <v>45.75</v>
      </c>
      <c r="J16" s="271" t="s">
        <v>91</v>
      </c>
      <c r="K16" s="273" t="s">
        <v>97</v>
      </c>
      <c r="L16" s="273" t="s">
        <v>81</v>
      </c>
      <c r="M16" s="273" t="s">
        <v>520</v>
      </c>
      <c r="N16" t="s">
        <v>525</v>
      </c>
      <c r="O16" s="254"/>
      <c r="P16" s="253"/>
      <c r="Q16" s="253"/>
      <c r="R16" s="254"/>
      <c r="S16" s="254"/>
      <c r="T16" s="253"/>
      <c r="U16" s="253"/>
    </row>
    <row r="17" spans="4:21" x14ac:dyDescent="0.3">
      <c r="D17" s="229">
        <v>4</v>
      </c>
      <c r="E17" s="275" t="s">
        <v>113</v>
      </c>
      <c r="F17" s="274" t="s">
        <v>523</v>
      </c>
      <c r="G17" s="274" t="s">
        <v>524</v>
      </c>
      <c r="H17" s="273">
        <v>28.625</v>
      </c>
      <c r="I17" s="273">
        <v>57.75</v>
      </c>
      <c r="J17" s="271" t="s">
        <v>91</v>
      </c>
      <c r="K17" s="273" t="s">
        <v>97</v>
      </c>
      <c r="L17" s="276" t="s">
        <v>82</v>
      </c>
      <c r="M17" s="273" t="s">
        <v>526</v>
      </c>
      <c r="N17" t="s">
        <v>527</v>
      </c>
      <c r="O17" s="254"/>
      <c r="P17" s="253"/>
      <c r="Q17" s="253"/>
      <c r="R17" s="254"/>
      <c r="S17" s="254"/>
      <c r="T17" s="253"/>
      <c r="U17" s="253"/>
    </row>
    <row r="18" spans="4:21" x14ac:dyDescent="0.3">
      <c r="D18" s="230">
        <v>5</v>
      </c>
      <c r="E18" s="275" t="s">
        <v>113</v>
      </c>
      <c r="F18" s="274" t="s">
        <v>523</v>
      </c>
      <c r="G18" s="274" t="s">
        <v>524</v>
      </c>
      <c r="H18" s="273">
        <v>28.625</v>
      </c>
      <c r="I18" s="273">
        <v>57.875</v>
      </c>
      <c r="J18" s="271" t="s">
        <v>91</v>
      </c>
      <c r="K18" s="273" t="s">
        <v>97</v>
      </c>
      <c r="L18" s="276" t="s">
        <v>82</v>
      </c>
      <c r="M18" s="273" t="s">
        <v>528</v>
      </c>
      <c r="N18" t="s">
        <v>529</v>
      </c>
      <c r="O18" s="254"/>
      <c r="P18" s="253"/>
      <c r="Q18" s="253"/>
      <c r="R18" s="254"/>
      <c r="S18" s="254"/>
      <c r="T18" s="253"/>
      <c r="U18" s="253"/>
    </row>
    <row r="19" spans="4:21" x14ac:dyDescent="0.3">
      <c r="D19" s="229">
        <v>6</v>
      </c>
      <c r="E19" s="271" t="s">
        <v>110</v>
      </c>
      <c r="F19" s="273" t="s">
        <v>463</v>
      </c>
      <c r="G19" s="273" t="s">
        <v>530</v>
      </c>
      <c r="H19" s="273">
        <v>28.625</v>
      </c>
      <c r="I19" s="273">
        <v>45.875</v>
      </c>
      <c r="J19" s="271" t="s">
        <v>91</v>
      </c>
      <c r="K19" s="273" t="s">
        <v>97</v>
      </c>
      <c r="L19" s="273" t="s">
        <v>81</v>
      </c>
      <c r="M19" s="273" t="s">
        <v>520</v>
      </c>
      <c r="N19" t="s">
        <v>531</v>
      </c>
      <c r="O19" s="254"/>
      <c r="P19" s="253"/>
      <c r="Q19" s="253"/>
      <c r="R19" s="254"/>
      <c r="S19" s="254"/>
      <c r="T19" s="253"/>
      <c r="U19" s="253"/>
    </row>
    <row r="20" spans="4:21" x14ac:dyDescent="0.3">
      <c r="D20" s="230">
        <v>7</v>
      </c>
      <c r="E20" s="271" t="s">
        <v>110</v>
      </c>
      <c r="F20" s="273" t="s">
        <v>463</v>
      </c>
      <c r="G20" s="273" t="s">
        <v>530</v>
      </c>
      <c r="H20" s="273">
        <v>28.625</v>
      </c>
      <c r="I20" s="273">
        <v>53.875</v>
      </c>
      <c r="J20" s="277" t="s">
        <v>92</v>
      </c>
      <c r="K20" s="273" t="s">
        <v>97</v>
      </c>
      <c r="L20" s="273" t="s">
        <v>81</v>
      </c>
      <c r="M20" s="273" t="s">
        <v>520</v>
      </c>
      <c r="N20" t="s">
        <v>532</v>
      </c>
      <c r="O20" s="254"/>
      <c r="P20" s="253"/>
      <c r="Q20" s="253"/>
      <c r="R20" s="254"/>
      <c r="S20" s="254"/>
      <c r="T20" s="253"/>
      <c r="U20" s="253"/>
    </row>
    <row r="21" spans="4:21" x14ac:dyDescent="0.3">
      <c r="D21" s="229">
        <v>8</v>
      </c>
      <c r="E21" s="271" t="s">
        <v>110</v>
      </c>
      <c r="F21" s="273" t="s">
        <v>463</v>
      </c>
      <c r="G21" s="273" t="s">
        <v>530</v>
      </c>
      <c r="H21" s="273">
        <v>28.625</v>
      </c>
      <c r="I21" s="273">
        <v>53.875</v>
      </c>
      <c r="J21" s="277" t="s">
        <v>92</v>
      </c>
      <c r="K21" s="273" t="s">
        <v>97</v>
      </c>
      <c r="L21" s="273" t="s">
        <v>81</v>
      </c>
      <c r="M21" s="273" t="s">
        <v>520</v>
      </c>
      <c r="N21" t="s">
        <v>533</v>
      </c>
      <c r="O21" s="254"/>
      <c r="P21" s="253"/>
      <c r="Q21" s="253"/>
      <c r="R21" s="254"/>
      <c r="S21" s="254"/>
      <c r="T21" s="253"/>
      <c r="U21" s="253"/>
    </row>
    <row r="22" spans="4:21" x14ac:dyDescent="0.3">
      <c r="D22" s="230">
        <v>9</v>
      </c>
      <c r="E22" s="271" t="s">
        <v>110</v>
      </c>
      <c r="F22" s="273" t="s">
        <v>463</v>
      </c>
      <c r="G22" s="273" t="s">
        <v>530</v>
      </c>
      <c r="H22" s="273">
        <v>28.625</v>
      </c>
      <c r="I22" s="273">
        <v>45.75</v>
      </c>
      <c r="J22" s="271" t="s">
        <v>91</v>
      </c>
      <c r="K22" s="273" t="s">
        <v>97</v>
      </c>
      <c r="L22" s="273" t="s">
        <v>81</v>
      </c>
      <c r="M22" s="273" t="s">
        <v>520</v>
      </c>
      <c r="N22" t="s">
        <v>534</v>
      </c>
      <c r="O22" s="254"/>
      <c r="P22" s="253"/>
      <c r="Q22" s="253"/>
      <c r="R22" s="254"/>
      <c r="S22" s="254"/>
      <c r="T22" s="253"/>
      <c r="U22" s="253"/>
    </row>
    <row r="23" spans="4:21" x14ac:dyDescent="0.3">
      <c r="D23" s="229">
        <v>10</v>
      </c>
      <c r="E23" s="271" t="s">
        <v>110</v>
      </c>
      <c r="F23" s="273" t="s">
        <v>463</v>
      </c>
      <c r="G23" s="273" t="s">
        <v>530</v>
      </c>
      <c r="H23" s="273">
        <v>28.625</v>
      </c>
      <c r="I23" s="273">
        <v>53.875</v>
      </c>
      <c r="J23" s="277" t="s">
        <v>92</v>
      </c>
      <c r="K23" s="273" t="s">
        <v>97</v>
      </c>
      <c r="L23" s="273" t="s">
        <v>81</v>
      </c>
      <c r="M23" s="273" t="s">
        <v>520</v>
      </c>
      <c r="N23" t="s">
        <v>535</v>
      </c>
      <c r="O23" s="254"/>
      <c r="P23" s="253"/>
      <c r="Q23" s="253"/>
      <c r="R23" s="254"/>
      <c r="S23" s="254"/>
      <c r="T23" s="253"/>
      <c r="U23" s="253"/>
    </row>
    <row r="24" spans="4:21" x14ac:dyDescent="0.3">
      <c r="D24" s="230">
        <v>11</v>
      </c>
      <c r="E24" s="271" t="s">
        <v>110</v>
      </c>
      <c r="F24" s="273" t="s">
        <v>463</v>
      </c>
      <c r="G24" s="273" t="s">
        <v>530</v>
      </c>
      <c r="H24" s="273">
        <v>28.875</v>
      </c>
      <c r="I24" s="273">
        <v>53.75</v>
      </c>
      <c r="J24" s="277" t="s">
        <v>92</v>
      </c>
      <c r="K24" s="273" t="s">
        <v>97</v>
      </c>
      <c r="L24" s="273" t="s">
        <v>81</v>
      </c>
      <c r="M24" s="273" t="s">
        <v>520</v>
      </c>
      <c r="N24" t="s">
        <v>536</v>
      </c>
      <c r="O24" s="254"/>
      <c r="P24" s="253"/>
      <c r="Q24" s="253"/>
      <c r="R24" s="254"/>
      <c r="S24" s="254"/>
      <c r="T24" s="253"/>
      <c r="U24" s="253"/>
    </row>
    <row r="25" spans="4:21" x14ac:dyDescent="0.3">
      <c r="D25" s="229">
        <v>12</v>
      </c>
      <c r="E25" s="271" t="s">
        <v>110</v>
      </c>
      <c r="F25" s="273" t="s">
        <v>463</v>
      </c>
      <c r="G25" s="273" t="s">
        <v>530</v>
      </c>
      <c r="H25" s="273">
        <v>28.75</v>
      </c>
      <c r="I25" s="273">
        <v>53.75</v>
      </c>
      <c r="J25" s="271" t="s">
        <v>91</v>
      </c>
      <c r="K25" s="273" t="s">
        <v>97</v>
      </c>
      <c r="L25" s="273" t="s">
        <v>81</v>
      </c>
      <c r="M25" s="273" t="s">
        <v>520</v>
      </c>
      <c r="N25" t="s">
        <v>537</v>
      </c>
      <c r="O25" s="254"/>
      <c r="P25" s="253"/>
      <c r="Q25" s="253"/>
      <c r="R25" s="254"/>
      <c r="S25" s="254"/>
      <c r="T25" s="253"/>
      <c r="U25" s="253"/>
    </row>
    <row r="26" spans="4:21" x14ac:dyDescent="0.3">
      <c r="D26" s="230">
        <v>13</v>
      </c>
      <c r="E26" s="271" t="s">
        <v>110</v>
      </c>
      <c r="F26" s="273" t="s">
        <v>463</v>
      </c>
      <c r="G26" s="273" t="s">
        <v>530</v>
      </c>
      <c r="H26" s="273">
        <v>28.625</v>
      </c>
      <c r="I26" s="273">
        <v>53.75</v>
      </c>
      <c r="J26" s="277" t="s">
        <v>92</v>
      </c>
      <c r="K26" s="273" t="s">
        <v>97</v>
      </c>
      <c r="L26" s="273" t="s">
        <v>81</v>
      </c>
      <c r="M26" s="273" t="s">
        <v>520</v>
      </c>
      <c r="N26" t="s">
        <v>538</v>
      </c>
      <c r="O26" s="254"/>
      <c r="P26" s="253"/>
      <c r="Q26" s="253"/>
      <c r="R26" s="254"/>
      <c r="S26" s="254"/>
      <c r="T26" s="253"/>
      <c r="U26" s="253"/>
    </row>
    <row r="27" spans="4:21" x14ac:dyDescent="0.3">
      <c r="D27" s="229">
        <v>14</v>
      </c>
      <c r="E27" s="271" t="s">
        <v>110</v>
      </c>
      <c r="F27" s="273" t="s">
        <v>463</v>
      </c>
      <c r="G27" s="273" t="s">
        <v>530</v>
      </c>
      <c r="H27" s="273">
        <v>28.625</v>
      </c>
      <c r="I27" s="273">
        <v>53.75</v>
      </c>
      <c r="J27" s="277" t="s">
        <v>92</v>
      </c>
      <c r="K27" s="273" t="s">
        <v>97</v>
      </c>
      <c r="L27" s="273" t="s">
        <v>81</v>
      </c>
      <c r="M27" s="273" t="s">
        <v>520</v>
      </c>
      <c r="N27" t="s">
        <v>539</v>
      </c>
      <c r="O27" s="254"/>
      <c r="P27" s="253"/>
      <c r="Q27" s="253"/>
      <c r="R27" s="254"/>
      <c r="S27" s="254"/>
      <c r="T27" s="253"/>
      <c r="U27" s="253"/>
    </row>
    <row r="28" spans="4:21" x14ac:dyDescent="0.3">
      <c r="D28" s="230">
        <v>15</v>
      </c>
      <c r="E28" s="271" t="s">
        <v>110</v>
      </c>
      <c r="F28" s="273" t="s">
        <v>463</v>
      </c>
      <c r="G28" s="273" t="s">
        <v>530</v>
      </c>
      <c r="H28" s="273">
        <v>28.625</v>
      </c>
      <c r="I28" s="273">
        <v>45.75</v>
      </c>
      <c r="J28" s="271" t="s">
        <v>91</v>
      </c>
      <c r="K28" s="273" t="s">
        <v>97</v>
      </c>
      <c r="L28" s="273" t="s">
        <v>81</v>
      </c>
      <c r="M28" s="273" t="s">
        <v>520</v>
      </c>
      <c r="N28" t="s">
        <v>540</v>
      </c>
      <c r="O28" s="254"/>
      <c r="P28" s="253"/>
      <c r="Q28" s="253"/>
      <c r="R28" s="254"/>
      <c r="S28" s="254"/>
      <c r="T28" s="253"/>
      <c r="U28" s="253"/>
    </row>
    <row r="29" spans="4:21" x14ac:dyDescent="0.3">
      <c r="D29" s="229">
        <v>16</v>
      </c>
      <c r="E29" s="271" t="s">
        <v>110</v>
      </c>
      <c r="F29" s="272" t="s">
        <v>469</v>
      </c>
      <c r="G29" s="272" t="s">
        <v>519</v>
      </c>
      <c r="H29" s="273">
        <v>28.625</v>
      </c>
      <c r="I29" s="273">
        <v>53.75</v>
      </c>
      <c r="J29" s="277" t="s">
        <v>92</v>
      </c>
      <c r="K29" s="273" t="s">
        <v>97</v>
      </c>
      <c r="L29" s="273" t="s">
        <v>81</v>
      </c>
      <c r="M29" s="273" t="s">
        <v>520</v>
      </c>
      <c r="N29" t="s">
        <v>541</v>
      </c>
      <c r="O29" s="254"/>
      <c r="P29" s="253"/>
      <c r="Q29" s="253"/>
      <c r="R29" s="254"/>
      <c r="S29" s="254"/>
      <c r="T29" s="253"/>
      <c r="U29" s="253"/>
    </row>
    <row r="30" spans="4:21" x14ac:dyDescent="0.3">
      <c r="D30" s="230">
        <v>17</v>
      </c>
      <c r="E30" s="271" t="s">
        <v>110</v>
      </c>
      <c r="F30" s="272" t="s">
        <v>469</v>
      </c>
      <c r="G30" s="272" t="s">
        <v>519</v>
      </c>
      <c r="H30" s="273">
        <v>28.625</v>
      </c>
      <c r="I30" s="273">
        <v>53.75</v>
      </c>
      <c r="J30" s="277" t="s">
        <v>92</v>
      </c>
      <c r="K30" s="273" t="s">
        <v>97</v>
      </c>
      <c r="L30" s="273" t="s">
        <v>81</v>
      </c>
      <c r="M30" s="273" t="s">
        <v>520</v>
      </c>
      <c r="N30" t="s">
        <v>542</v>
      </c>
      <c r="O30" s="254"/>
      <c r="P30" s="253"/>
      <c r="Q30" s="253"/>
      <c r="R30" s="254"/>
      <c r="S30" s="254"/>
      <c r="T30" s="253"/>
      <c r="U30" s="253"/>
    </row>
    <row r="31" spans="4:21" x14ac:dyDescent="0.3">
      <c r="D31" s="229">
        <v>18</v>
      </c>
      <c r="E31" s="275" t="s">
        <v>113</v>
      </c>
      <c r="F31" s="274" t="s">
        <v>523</v>
      </c>
      <c r="G31" s="274" t="s">
        <v>524</v>
      </c>
      <c r="H31" s="273">
        <v>54.625</v>
      </c>
      <c r="I31" s="273">
        <v>53.75</v>
      </c>
      <c r="J31" s="271" t="s">
        <v>91</v>
      </c>
      <c r="K31" s="273" t="s">
        <v>97</v>
      </c>
      <c r="L31" s="276" t="s">
        <v>82</v>
      </c>
      <c r="M31" s="273" t="s">
        <v>528</v>
      </c>
      <c r="N31" t="s">
        <v>543</v>
      </c>
      <c r="O31" s="254"/>
      <c r="P31" s="253"/>
      <c r="Q31" s="253"/>
      <c r="R31" s="254"/>
      <c r="S31" s="254"/>
      <c r="T31" s="253"/>
      <c r="U31" s="253"/>
    </row>
    <row r="32" spans="4:21" x14ac:dyDescent="0.3">
      <c r="D32" s="230">
        <v>19</v>
      </c>
      <c r="E32" s="271" t="s">
        <v>110</v>
      </c>
      <c r="F32" s="273" t="s">
        <v>463</v>
      </c>
      <c r="G32" s="273" t="s">
        <v>530</v>
      </c>
      <c r="H32" s="273">
        <v>27.625</v>
      </c>
      <c r="I32" s="273">
        <v>50.75</v>
      </c>
      <c r="J32" s="271" t="s">
        <v>91</v>
      </c>
      <c r="K32" s="273" t="s">
        <v>97</v>
      </c>
      <c r="L32" s="273" t="s">
        <v>81</v>
      </c>
      <c r="M32" s="273" t="s">
        <v>520</v>
      </c>
      <c r="N32" t="s">
        <v>544</v>
      </c>
      <c r="O32" s="254"/>
      <c r="P32" s="253"/>
      <c r="Q32" s="253"/>
      <c r="R32" s="254"/>
      <c r="S32" s="254"/>
      <c r="T32" s="253"/>
      <c r="U32" s="253"/>
    </row>
    <row r="33" spans="4:21" x14ac:dyDescent="0.3">
      <c r="D33" s="229">
        <v>20</v>
      </c>
      <c r="E33" s="255"/>
      <c r="F33" s="254"/>
      <c r="G33" s="254"/>
      <c r="H33" s="253"/>
      <c r="I33" s="253"/>
      <c r="J33" s="253"/>
      <c r="K33" s="253"/>
      <c r="L33" s="254"/>
      <c r="M33" s="253"/>
      <c r="N33" s="254"/>
      <c r="O33" s="254"/>
      <c r="P33" s="253"/>
      <c r="Q33" s="253"/>
      <c r="R33" s="254"/>
      <c r="S33" s="254"/>
      <c r="T33" s="253"/>
      <c r="U33" s="253"/>
    </row>
    <row r="34" spans="4:21" x14ac:dyDescent="0.3">
      <c r="D34" s="230">
        <v>21</v>
      </c>
      <c r="E34" s="255"/>
      <c r="F34" s="254"/>
      <c r="G34" s="254"/>
      <c r="H34" s="253"/>
      <c r="I34" s="253"/>
      <c r="J34" s="253"/>
      <c r="K34" s="253"/>
      <c r="L34" s="254"/>
      <c r="M34" s="253"/>
      <c r="N34" s="254"/>
      <c r="O34" s="254"/>
      <c r="P34" s="253"/>
      <c r="Q34" s="253"/>
      <c r="R34" s="254"/>
      <c r="S34" s="254"/>
      <c r="T34" s="253"/>
      <c r="U34" s="253"/>
    </row>
    <row r="35" spans="4:21" x14ac:dyDescent="0.3">
      <c r="D35" s="229">
        <v>22</v>
      </c>
      <c r="E35" s="255"/>
      <c r="F35" s="254"/>
      <c r="G35" s="254"/>
      <c r="H35" s="253"/>
      <c r="I35" s="253"/>
      <c r="J35" s="253"/>
      <c r="K35" s="253"/>
      <c r="L35" s="254"/>
      <c r="M35" s="253"/>
      <c r="N35" s="254"/>
      <c r="O35" s="254"/>
      <c r="P35" s="253"/>
      <c r="Q35" s="253"/>
      <c r="R35" s="254"/>
      <c r="S35" s="254"/>
      <c r="T35" s="253"/>
      <c r="U35" s="253"/>
    </row>
    <row r="36" spans="4:21" x14ac:dyDescent="0.3">
      <c r="D36" s="230">
        <v>23</v>
      </c>
      <c r="E36" s="255"/>
      <c r="F36" s="254"/>
      <c r="G36" s="254"/>
      <c r="H36" s="253"/>
      <c r="I36" s="253"/>
      <c r="J36" s="253"/>
      <c r="K36" s="253"/>
      <c r="L36" s="254"/>
      <c r="M36" s="253"/>
      <c r="N36" s="254"/>
      <c r="O36" s="254"/>
      <c r="P36" s="253"/>
      <c r="Q36" s="253"/>
      <c r="R36" s="254"/>
      <c r="S36" s="254"/>
      <c r="T36" s="253"/>
      <c r="U36" s="253"/>
    </row>
    <row r="37" spans="4:21" x14ac:dyDescent="0.3">
      <c r="D37" s="229">
        <v>24</v>
      </c>
      <c r="E37" s="255"/>
      <c r="F37" s="254"/>
      <c r="G37" s="254"/>
      <c r="H37" s="253"/>
      <c r="I37" s="253"/>
      <c r="J37" s="253"/>
      <c r="K37" s="253"/>
      <c r="L37" s="254"/>
      <c r="M37" s="253"/>
      <c r="N37" s="254"/>
      <c r="O37" s="254"/>
      <c r="P37" s="253"/>
      <c r="Q37" s="253"/>
      <c r="R37" s="254"/>
      <c r="S37" s="254"/>
      <c r="T37" s="253"/>
      <c r="U37" s="253"/>
    </row>
    <row r="38" spans="4:21" x14ac:dyDescent="0.3">
      <c r="D38" s="230">
        <v>25</v>
      </c>
      <c r="E38" s="255"/>
      <c r="F38" s="254"/>
      <c r="G38" s="254"/>
      <c r="H38" s="253"/>
      <c r="I38" s="253"/>
      <c r="J38" s="253"/>
      <c r="K38" s="253"/>
      <c r="L38" s="254"/>
      <c r="M38" s="253"/>
      <c r="N38" s="254"/>
      <c r="O38" s="254"/>
      <c r="P38" s="253"/>
      <c r="Q38" s="253"/>
      <c r="R38" s="254"/>
      <c r="S38" s="254"/>
      <c r="T38" s="253"/>
      <c r="U38" s="253"/>
    </row>
    <row r="39" spans="4:21" x14ac:dyDescent="0.3">
      <c r="D39" s="229">
        <v>26</v>
      </c>
      <c r="E39" s="255"/>
      <c r="F39" s="254"/>
      <c r="G39" s="254"/>
      <c r="H39" s="253"/>
      <c r="I39" s="253"/>
      <c r="J39" s="253"/>
      <c r="K39" s="253"/>
      <c r="L39" s="254"/>
      <c r="M39" s="253"/>
      <c r="N39" s="254"/>
      <c r="O39" s="254"/>
      <c r="P39" s="253"/>
      <c r="Q39" s="253"/>
      <c r="R39" s="254"/>
      <c r="S39" s="254"/>
      <c r="T39" s="253"/>
      <c r="U39" s="253"/>
    </row>
    <row r="40" spans="4:21" x14ac:dyDescent="0.3">
      <c r="D40" s="230">
        <v>27</v>
      </c>
      <c r="E40" s="255"/>
      <c r="F40" s="254"/>
      <c r="G40" s="254"/>
      <c r="H40" s="253"/>
      <c r="I40" s="253"/>
      <c r="J40" s="253"/>
      <c r="K40" s="253"/>
      <c r="L40" s="254"/>
      <c r="M40" s="253"/>
      <c r="N40" s="254"/>
      <c r="O40" s="254"/>
      <c r="P40" s="253"/>
      <c r="Q40" s="253"/>
      <c r="R40" s="254"/>
      <c r="S40" s="254"/>
      <c r="T40" s="253"/>
      <c r="U40" s="253"/>
    </row>
    <row r="41" spans="4:21" x14ac:dyDescent="0.3">
      <c r="D41" s="229">
        <v>28</v>
      </c>
      <c r="E41" s="255"/>
      <c r="F41" s="254"/>
      <c r="G41" s="254"/>
      <c r="H41" s="253"/>
      <c r="I41" s="253"/>
      <c r="J41" s="253"/>
      <c r="K41" s="253"/>
      <c r="L41" s="254"/>
      <c r="M41" s="253"/>
      <c r="N41" s="254"/>
      <c r="O41" s="254"/>
      <c r="P41" s="253"/>
      <c r="Q41" s="253"/>
      <c r="R41" s="254"/>
      <c r="S41" s="254"/>
      <c r="T41" s="253"/>
      <c r="U41" s="253"/>
    </row>
    <row r="42" spans="4:21" x14ac:dyDescent="0.3">
      <c r="D42" s="230">
        <v>29</v>
      </c>
      <c r="E42" s="255"/>
      <c r="F42" s="254"/>
      <c r="G42" s="254"/>
      <c r="H42" s="253"/>
      <c r="I42" s="253"/>
      <c r="J42" s="253"/>
      <c r="K42" s="253"/>
      <c r="L42" s="254"/>
      <c r="M42" s="253"/>
      <c r="N42" s="254"/>
      <c r="O42" s="254"/>
      <c r="P42" s="253"/>
      <c r="Q42" s="253"/>
      <c r="R42" s="254"/>
      <c r="S42" s="254"/>
      <c r="T42" s="253"/>
      <c r="U42" s="253"/>
    </row>
    <row r="43" spans="4:21" x14ac:dyDescent="0.3">
      <c r="D43" s="229">
        <v>30</v>
      </c>
      <c r="E43" s="255"/>
      <c r="F43" s="254"/>
      <c r="G43" s="254"/>
      <c r="H43" s="253"/>
      <c r="I43" s="253"/>
      <c r="J43" s="253"/>
      <c r="K43" s="253"/>
      <c r="L43" s="254"/>
      <c r="M43" s="253"/>
      <c r="N43" s="254"/>
      <c r="O43" s="254"/>
      <c r="P43" s="253"/>
      <c r="Q43" s="253"/>
      <c r="R43" s="254"/>
      <c r="S43" s="254"/>
      <c r="T43" s="253"/>
      <c r="U43" s="253"/>
    </row>
    <row r="44" spans="4:21" x14ac:dyDescent="0.3">
      <c r="D44" s="230">
        <v>31</v>
      </c>
      <c r="E44" s="255"/>
      <c r="F44" s="254"/>
      <c r="G44" s="254"/>
      <c r="H44" s="253"/>
      <c r="I44" s="253"/>
      <c r="J44" s="253"/>
      <c r="K44" s="253"/>
      <c r="L44" s="254"/>
      <c r="M44" s="253"/>
      <c r="N44" s="254"/>
      <c r="O44" s="254"/>
      <c r="P44" s="253"/>
      <c r="Q44" s="253"/>
      <c r="R44" s="254"/>
      <c r="S44" s="254"/>
      <c r="T44" s="253"/>
      <c r="U44" s="253"/>
    </row>
    <row r="45" spans="4:21" x14ac:dyDescent="0.3">
      <c r="D45" s="229">
        <v>32</v>
      </c>
      <c r="E45" s="255"/>
      <c r="F45" s="254"/>
      <c r="G45" s="254"/>
      <c r="H45" s="253"/>
      <c r="I45" s="253"/>
      <c r="J45" s="253"/>
      <c r="K45" s="253"/>
      <c r="L45" s="254"/>
      <c r="M45" s="253"/>
      <c r="N45" s="254"/>
      <c r="O45" s="254"/>
      <c r="P45" s="253"/>
      <c r="Q45" s="253"/>
      <c r="R45" s="254"/>
      <c r="S45" s="254"/>
      <c r="T45" s="253"/>
      <c r="U45" s="253"/>
    </row>
    <row r="46" spans="4:21" x14ac:dyDescent="0.3">
      <c r="D46" s="230">
        <v>33</v>
      </c>
      <c r="E46" s="255"/>
      <c r="F46" s="254"/>
      <c r="G46" s="254"/>
      <c r="H46" s="253"/>
      <c r="I46" s="253"/>
      <c r="J46" s="253"/>
      <c r="K46" s="253"/>
      <c r="L46" s="254"/>
      <c r="M46" s="253"/>
      <c r="N46" s="254"/>
      <c r="O46" s="254"/>
      <c r="P46" s="253"/>
      <c r="Q46" s="253"/>
      <c r="R46" s="254"/>
      <c r="S46" s="254"/>
      <c r="T46" s="253"/>
      <c r="U46" s="253"/>
    </row>
    <row r="47" spans="4:21" x14ac:dyDescent="0.3">
      <c r="D47" s="229">
        <v>34</v>
      </c>
      <c r="E47" s="255"/>
      <c r="F47" s="254"/>
      <c r="G47" s="254"/>
      <c r="H47" s="253"/>
      <c r="I47" s="253"/>
      <c r="J47" s="253"/>
      <c r="K47" s="253"/>
      <c r="L47" s="254"/>
      <c r="M47" s="253"/>
      <c r="N47" s="254"/>
      <c r="O47" s="254"/>
      <c r="P47" s="253"/>
      <c r="Q47" s="253"/>
      <c r="R47" s="254"/>
      <c r="S47" s="254"/>
      <c r="T47" s="253"/>
      <c r="U47" s="253"/>
    </row>
    <row r="48" spans="4:21" x14ac:dyDescent="0.3">
      <c r="D48" s="230">
        <v>35</v>
      </c>
      <c r="E48" s="255"/>
      <c r="F48" s="254"/>
      <c r="G48" s="254"/>
      <c r="H48" s="253"/>
      <c r="I48" s="253"/>
      <c r="J48" s="253"/>
      <c r="K48" s="253"/>
      <c r="L48" s="254"/>
      <c r="M48" s="253"/>
      <c r="N48" s="254"/>
      <c r="O48" s="254"/>
      <c r="P48" s="253"/>
      <c r="Q48" s="253"/>
      <c r="R48" s="254"/>
      <c r="S48" s="254"/>
      <c r="T48" s="253"/>
      <c r="U48" s="253"/>
    </row>
    <row r="49" spans="4:21" x14ac:dyDescent="0.3">
      <c r="D49" s="229">
        <v>36</v>
      </c>
      <c r="E49" s="255"/>
      <c r="F49" s="254"/>
      <c r="G49" s="254"/>
      <c r="H49" s="253"/>
      <c r="I49" s="253"/>
      <c r="J49" s="253"/>
      <c r="K49" s="253"/>
      <c r="L49" s="254"/>
      <c r="M49" s="253"/>
      <c r="N49" s="254"/>
      <c r="O49" s="254"/>
      <c r="P49" s="253"/>
      <c r="Q49" s="253"/>
      <c r="R49" s="254"/>
      <c r="S49" s="254"/>
      <c r="T49" s="253"/>
      <c r="U49" s="253"/>
    </row>
    <row r="50" spans="4:21" x14ac:dyDescent="0.3">
      <c r="D50" s="230">
        <v>37</v>
      </c>
      <c r="E50" s="255"/>
      <c r="F50" s="254"/>
      <c r="G50" s="254"/>
      <c r="H50" s="253"/>
      <c r="I50" s="253"/>
      <c r="J50" s="253"/>
      <c r="K50" s="253"/>
      <c r="L50" s="254"/>
      <c r="M50" s="253"/>
      <c r="N50" s="254"/>
      <c r="O50" s="254"/>
      <c r="P50" s="253"/>
      <c r="Q50" s="253"/>
      <c r="R50" s="254"/>
      <c r="S50" s="254"/>
      <c r="T50" s="253"/>
      <c r="U50" s="253"/>
    </row>
    <row r="51" spans="4:21" x14ac:dyDescent="0.3">
      <c r="D51" s="229">
        <v>38</v>
      </c>
      <c r="E51" s="255"/>
      <c r="F51" s="254"/>
      <c r="G51" s="254"/>
      <c r="H51" s="253"/>
      <c r="I51" s="253"/>
      <c r="J51" s="253"/>
      <c r="K51" s="253"/>
      <c r="L51" s="254"/>
      <c r="M51" s="253"/>
      <c r="N51" s="254"/>
      <c r="O51" s="254"/>
      <c r="P51" s="253"/>
      <c r="Q51" s="253"/>
      <c r="R51" s="254"/>
      <c r="S51" s="254"/>
      <c r="T51" s="253"/>
      <c r="U51" s="253"/>
    </row>
    <row r="52" spans="4:21" x14ac:dyDescent="0.3">
      <c r="D52" s="230">
        <v>39</v>
      </c>
      <c r="E52" s="255"/>
      <c r="F52" s="254"/>
      <c r="G52" s="254"/>
      <c r="H52" s="253"/>
      <c r="I52" s="253"/>
      <c r="J52" s="253"/>
      <c r="K52" s="253"/>
      <c r="L52" s="254"/>
      <c r="M52" s="253"/>
      <c r="N52" s="254"/>
      <c r="O52" s="254"/>
      <c r="P52" s="253"/>
      <c r="Q52" s="253"/>
      <c r="R52" s="254"/>
      <c r="S52" s="254"/>
      <c r="T52" s="253"/>
      <c r="U52" s="253"/>
    </row>
    <row r="53" spans="4:21" x14ac:dyDescent="0.3">
      <c r="D53" s="229">
        <v>40</v>
      </c>
      <c r="E53" s="255"/>
      <c r="F53" s="254"/>
      <c r="G53" s="254"/>
      <c r="H53" s="253"/>
      <c r="I53" s="253"/>
      <c r="J53" s="253"/>
      <c r="K53" s="253"/>
      <c r="L53" s="254"/>
      <c r="M53" s="253"/>
      <c r="N53" s="254"/>
      <c r="O53" s="254"/>
      <c r="P53" s="253"/>
      <c r="Q53" s="253"/>
      <c r="R53" s="254"/>
      <c r="S53" s="254"/>
      <c r="T53" s="253"/>
      <c r="U53" s="253"/>
    </row>
    <row r="54" spans="4:21" x14ac:dyDescent="0.3">
      <c r="D54" s="230">
        <v>41</v>
      </c>
      <c r="E54" s="255"/>
      <c r="F54" s="254"/>
      <c r="G54" s="254"/>
      <c r="H54" s="253"/>
      <c r="I54" s="253"/>
      <c r="J54" s="253"/>
      <c r="K54" s="253"/>
      <c r="L54" s="254"/>
      <c r="M54" s="253"/>
      <c r="N54" s="254"/>
      <c r="O54" s="254"/>
      <c r="P54" s="253"/>
      <c r="Q54" s="253"/>
      <c r="R54" s="254"/>
      <c r="S54" s="254"/>
      <c r="T54" s="253"/>
      <c r="U54" s="253"/>
    </row>
    <row r="55" spans="4:21" x14ac:dyDescent="0.3">
      <c r="D55" s="229">
        <v>42</v>
      </c>
      <c r="E55" s="255"/>
      <c r="F55" s="254"/>
      <c r="G55" s="254"/>
      <c r="H55" s="253"/>
      <c r="I55" s="253"/>
      <c r="J55" s="253"/>
      <c r="K55" s="253"/>
      <c r="L55" s="254"/>
      <c r="M55" s="253"/>
      <c r="N55" s="254"/>
      <c r="O55" s="254"/>
      <c r="P55" s="253"/>
      <c r="Q55" s="253"/>
      <c r="R55" s="254"/>
      <c r="S55" s="254"/>
      <c r="T55" s="253"/>
      <c r="U55" s="253"/>
    </row>
    <row r="56" spans="4:21" x14ac:dyDescent="0.3">
      <c r="D56" s="230">
        <v>43</v>
      </c>
      <c r="E56" s="255"/>
      <c r="F56" s="254"/>
      <c r="G56" s="254"/>
      <c r="H56" s="253"/>
      <c r="I56" s="253"/>
      <c r="J56" s="253"/>
      <c r="K56" s="253"/>
      <c r="L56" s="254"/>
      <c r="M56" s="253"/>
      <c r="N56" s="254"/>
      <c r="O56" s="254"/>
      <c r="P56" s="253"/>
      <c r="Q56" s="253"/>
      <c r="R56" s="254"/>
      <c r="S56" s="254"/>
      <c r="T56" s="253"/>
      <c r="U56" s="253"/>
    </row>
    <row r="57" spans="4:21" x14ac:dyDescent="0.3">
      <c r="D57" s="229">
        <v>44</v>
      </c>
      <c r="E57" s="255"/>
      <c r="F57" s="254"/>
      <c r="G57" s="254"/>
      <c r="H57" s="253"/>
      <c r="I57" s="253"/>
      <c r="J57" s="253"/>
      <c r="K57" s="253"/>
      <c r="L57" s="254"/>
      <c r="M57" s="253"/>
      <c r="N57" s="254"/>
      <c r="O57" s="254"/>
      <c r="P57" s="253"/>
      <c r="Q57" s="253"/>
      <c r="R57" s="254"/>
      <c r="S57" s="254"/>
      <c r="T57" s="253"/>
      <c r="U57" s="253"/>
    </row>
    <row r="58" spans="4:21" x14ac:dyDescent="0.3">
      <c r="D58" s="230">
        <v>45</v>
      </c>
      <c r="E58" s="255"/>
      <c r="F58" s="254"/>
      <c r="G58" s="254"/>
      <c r="H58" s="253"/>
      <c r="I58" s="253"/>
      <c r="J58" s="253"/>
      <c r="K58" s="253"/>
      <c r="L58" s="254"/>
      <c r="M58" s="253"/>
      <c r="N58" s="254"/>
      <c r="O58" s="254"/>
      <c r="P58" s="253"/>
      <c r="Q58" s="253"/>
      <c r="R58" s="254"/>
      <c r="S58" s="254"/>
      <c r="T58" s="253"/>
      <c r="U58" s="253"/>
    </row>
    <row r="59" spans="4:21" x14ac:dyDescent="0.3">
      <c r="D59" s="229">
        <v>46</v>
      </c>
      <c r="E59" s="255"/>
      <c r="F59" s="254"/>
      <c r="G59" s="254"/>
      <c r="H59" s="253"/>
      <c r="I59" s="253"/>
      <c r="J59" s="253"/>
      <c r="K59" s="253"/>
      <c r="L59" s="254"/>
      <c r="M59" s="253"/>
      <c r="N59" s="254"/>
      <c r="O59" s="254"/>
      <c r="P59" s="253"/>
      <c r="Q59" s="253"/>
      <c r="R59" s="254"/>
      <c r="S59" s="254"/>
      <c r="T59" s="253"/>
      <c r="U59" s="253"/>
    </row>
    <row r="60" spans="4:21" x14ac:dyDescent="0.3">
      <c r="D60" s="230">
        <v>47</v>
      </c>
      <c r="E60" s="255"/>
      <c r="F60" s="254"/>
      <c r="G60" s="254"/>
      <c r="H60" s="253"/>
      <c r="I60" s="253"/>
      <c r="J60" s="253"/>
      <c r="K60" s="253"/>
      <c r="L60" s="254"/>
      <c r="M60" s="253"/>
      <c r="N60" s="254"/>
      <c r="O60" s="254"/>
      <c r="P60" s="253"/>
      <c r="Q60" s="253"/>
      <c r="R60" s="254"/>
      <c r="S60" s="254"/>
      <c r="T60" s="253"/>
      <c r="U60" s="253"/>
    </row>
    <row r="61" spans="4:21" x14ac:dyDescent="0.3">
      <c r="D61" s="229">
        <v>48</v>
      </c>
      <c r="E61" s="255"/>
      <c r="F61" s="254"/>
      <c r="G61" s="254"/>
      <c r="H61" s="253"/>
      <c r="I61" s="253"/>
      <c r="J61" s="253"/>
      <c r="K61" s="253"/>
      <c r="L61" s="254"/>
      <c r="M61" s="253"/>
      <c r="N61" s="254"/>
      <c r="O61" s="254"/>
      <c r="P61" s="253"/>
      <c r="Q61" s="253"/>
      <c r="R61" s="254"/>
      <c r="S61" s="254"/>
      <c r="T61" s="253"/>
      <c r="U61" s="253"/>
    </row>
    <row r="62" spans="4:21" x14ac:dyDescent="0.3">
      <c r="D62" s="230">
        <v>49</v>
      </c>
      <c r="E62" s="255"/>
      <c r="F62" s="254"/>
      <c r="G62" s="254"/>
      <c r="H62" s="253"/>
      <c r="I62" s="253"/>
      <c r="J62" s="253"/>
      <c r="K62" s="253"/>
      <c r="L62" s="254"/>
      <c r="M62" s="253"/>
      <c r="N62" s="254"/>
      <c r="O62" s="254"/>
      <c r="P62" s="253"/>
      <c r="Q62" s="253"/>
      <c r="R62" s="254"/>
      <c r="S62" s="254"/>
      <c r="T62" s="253"/>
      <c r="U62" s="253"/>
    </row>
    <row r="63" spans="4:21" x14ac:dyDescent="0.3">
      <c r="D63" s="229">
        <v>50</v>
      </c>
      <c r="E63" s="255"/>
      <c r="F63" s="254"/>
      <c r="G63" s="254"/>
      <c r="H63" s="253"/>
      <c r="I63" s="253"/>
      <c r="J63" s="253"/>
      <c r="K63" s="253"/>
      <c r="L63" s="254"/>
      <c r="M63" s="253"/>
      <c r="N63" s="254"/>
      <c r="O63" s="254"/>
      <c r="P63" s="253"/>
      <c r="Q63" s="253"/>
      <c r="R63" s="254"/>
      <c r="S63" s="254"/>
      <c r="T63" s="253"/>
      <c r="U63" s="253"/>
    </row>
    <row r="64" spans="4:21" x14ac:dyDescent="0.3">
      <c r="D64" s="230">
        <v>51</v>
      </c>
      <c r="E64" s="255"/>
      <c r="F64" s="254"/>
      <c r="G64" s="254"/>
      <c r="H64" s="253"/>
      <c r="I64" s="253"/>
      <c r="J64" s="253"/>
      <c r="K64" s="253"/>
      <c r="L64" s="254"/>
      <c r="M64" s="253"/>
      <c r="N64" s="254"/>
      <c r="O64" s="254"/>
      <c r="P64" s="253"/>
      <c r="Q64" s="253"/>
      <c r="R64" s="254"/>
      <c r="S64" s="254"/>
      <c r="T64" s="253"/>
      <c r="U64" s="253"/>
    </row>
    <row r="65" spans="4:21" x14ac:dyDescent="0.3">
      <c r="D65" s="229">
        <v>52</v>
      </c>
      <c r="E65" s="255"/>
      <c r="F65" s="254"/>
      <c r="G65" s="254"/>
      <c r="H65" s="253"/>
      <c r="I65" s="253"/>
      <c r="J65" s="253"/>
      <c r="K65" s="253"/>
      <c r="L65" s="254"/>
      <c r="M65" s="253"/>
      <c r="N65" s="254"/>
      <c r="O65" s="254"/>
      <c r="P65" s="253"/>
      <c r="Q65" s="253"/>
      <c r="R65" s="254"/>
      <c r="S65" s="254"/>
      <c r="T65" s="253"/>
      <c r="U65" s="253"/>
    </row>
    <row r="66" spans="4:21" x14ac:dyDescent="0.3">
      <c r="D66" s="230">
        <v>53</v>
      </c>
      <c r="E66" s="255"/>
      <c r="F66" s="254"/>
      <c r="G66" s="254"/>
      <c r="H66" s="253"/>
      <c r="I66" s="253"/>
      <c r="J66" s="253"/>
      <c r="K66" s="253"/>
      <c r="L66" s="254"/>
      <c r="M66" s="253"/>
      <c r="N66" s="254"/>
      <c r="O66" s="254"/>
      <c r="P66" s="253"/>
      <c r="Q66" s="253"/>
      <c r="R66" s="254"/>
      <c r="S66" s="254"/>
      <c r="T66" s="253"/>
      <c r="U66" s="253"/>
    </row>
    <row r="67" spans="4:21" x14ac:dyDescent="0.3">
      <c r="D67" s="229">
        <v>54</v>
      </c>
      <c r="E67" s="255"/>
      <c r="F67" s="254"/>
      <c r="G67" s="254"/>
      <c r="H67" s="253"/>
      <c r="I67" s="253"/>
      <c r="J67" s="253"/>
      <c r="K67" s="253"/>
      <c r="L67" s="254"/>
      <c r="M67" s="253"/>
      <c r="N67" s="254"/>
      <c r="O67" s="254"/>
      <c r="P67" s="253"/>
      <c r="Q67" s="253"/>
      <c r="R67" s="254"/>
      <c r="S67" s="254"/>
      <c r="T67" s="253"/>
      <c r="U67" s="253"/>
    </row>
    <row r="68" spans="4:21" x14ac:dyDescent="0.3">
      <c r="D68" s="230">
        <v>55</v>
      </c>
      <c r="E68" s="255"/>
      <c r="F68" s="254"/>
      <c r="G68" s="254"/>
      <c r="H68" s="253"/>
      <c r="I68" s="253"/>
      <c r="J68" s="253"/>
      <c r="K68" s="253"/>
      <c r="L68" s="254"/>
      <c r="M68" s="253"/>
      <c r="N68" s="254"/>
      <c r="O68" s="254"/>
      <c r="P68" s="253"/>
      <c r="Q68" s="253"/>
      <c r="R68" s="254"/>
      <c r="S68" s="254"/>
      <c r="T68" s="253"/>
      <c r="U68" s="253"/>
    </row>
    <row r="69" spans="4:21" x14ac:dyDescent="0.3">
      <c r="D69" s="229">
        <v>56</v>
      </c>
      <c r="E69" s="255"/>
      <c r="F69" s="254"/>
      <c r="G69" s="254"/>
      <c r="H69" s="253"/>
      <c r="I69" s="253"/>
      <c r="J69" s="253"/>
      <c r="K69" s="253"/>
      <c r="L69" s="254"/>
      <c r="M69" s="253"/>
      <c r="N69" s="254"/>
      <c r="O69" s="254"/>
      <c r="P69" s="253"/>
      <c r="Q69" s="253"/>
      <c r="R69" s="254"/>
      <c r="S69" s="254"/>
      <c r="T69" s="253"/>
      <c r="U69" s="253"/>
    </row>
    <row r="70" spans="4:21" x14ac:dyDescent="0.3">
      <c r="D70" s="230">
        <v>57</v>
      </c>
      <c r="E70" s="255"/>
      <c r="F70" s="254"/>
      <c r="G70" s="254"/>
      <c r="H70" s="253"/>
      <c r="I70" s="253"/>
      <c r="J70" s="253"/>
      <c r="K70" s="253"/>
      <c r="L70" s="254"/>
      <c r="M70" s="253"/>
      <c r="N70" s="254"/>
      <c r="O70" s="254"/>
      <c r="P70" s="253"/>
      <c r="Q70" s="253"/>
      <c r="R70" s="254"/>
      <c r="S70" s="254"/>
      <c r="T70" s="253"/>
      <c r="U70" s="253"/>
    </row>
    <row r="71" spans="4:21" x14ac:dyDescent="0.3">
      <c r="D71" s="229">
        <v>58</v>
      </c>
      <c r="E71" s="255"/>
      <c r="F71" s="254"/>
      <c r="G71" s="254"/>
      <c r="H71" s="253"/>
      <c r="I71" s="253"/>
      <c r="J71" s="253"/>
      <c r="K71" s="253"/>
      <c r="L71" s="254"/>
      <c r="M71" s="253"/>
      <c r="N71" s="254"/>
      <c r="O71" s="254"/>
      <c r="P71" s="253"/>
      <c r="Q71" s="253"/>
      <c r="R71" s="254"/>
      <c r="S71" s="254"/>
      <c r="T71" s="253"/>
      <c r="U71" s="253"/>
    </row>
    <row r="72" spans="4:21" x14ac:dyDescent="0.3">
      <c r="D72" s="230">
        <v>59</v>
      </c>
      <c r="E72" s="255"/>
      <c r="F72" s="254"/>
      <c r="G72" s="254"/>
      <c r="H72" s="253"/>
      <c r="I72" s="253"/>
      <c r="J72" s="253"/>
      <c r="K72" s="253"/>
      <c r="L72" s="254"/>
      <c r="M72" s="253"/>
      <c r="N72" s="254"/>
      <c r="O72" s="254"/>
      <c r="P72" s="253"/>
      <c r="Q72" s="253"/>
      <c r="R72" s="254"/>
      <c r="S72" s="254"/>
      <c r="T72" s="253"/>
      <c r="U72" s="253"/>
    </row>
    <row r="73" spans="4:21" x14ac:dyDescent="0.3">
      <c r="D73" s="229">
        <v>60</v>
      </c>
      <c r="E73" s="255"/>
      <c r="F73" s="254"/>
      <c r="G73" s="254"/>
      <c r="H73" s="253"/>
      <c r="I73" s="253"/>
      <c r="J73" s="253"/>
      <c r="K73" s="253"/>
      <c r="L73" s="254"/>
      <c r="M73" s="253"/>
      <c r="N73" s="254"/>
      <c r="O73" s="254"/>
      <c r="P73" s="253"/>
      <c r="Q73" s="253"/>
      <c r="R73" s="254"/>
      <c r="S73" s="254"/>
      <c r="T73" s="253"/>
      <c r="U73" s="253"/>
    </row>
    <row r="74" spans="4:21" x14ac:dyDescent="0.3">
      <c r="D74" s="230">
        <v>61</v>
      </c>
      <c r="E74" s="255"/>
      <c r="F74" s="254"/>
      <c r="G74" s="254"/>
      <c r="H74" s="253"/>
      <c r="I74" s="253"/>
      <c r="J74" s="253"/>
      <c r="K74" s="253"/>
      <c r="L74" s="254"/>
      <c r="M74" s="253"/>
      <c r="N74" s="254"/>
      <c r="O74" s="254"/>
      <c r="P74" s="253"/>
      <c r="Q74" s="253"/>
      <c r="R74" s="254"/>
      <c r="S74" s="254"/>
      <c r="T74" s="253"/>
      <c r="U74" s="253"/>
    </row>
    <row r="75" spans="4:21" x14ac:dyDescent="0.3">
      <c r="D75" s="229">
        <v>62</v>
      </c>
      <c r="E75" s="255"/>
      <c r="F75" s="254"/>
      <c r="G75" s="254"/>
      <c r="H75" s="253"/>
      <c r="I75" s="253"/>
      <c r="J75" s="253"/>
      <c r="K75" s="253"/>
      <c r="L75" s="254"/>
      <c r="M75" s="253"/>
      <c r="N75" s="254"/>
      <c r="O75" s="254"/>
      <c r="P75" s="253"/>
      <c r="Q75" s="253"/>
      <c r="R75" s="254"/>
      <c r="S75" s="254"/>
      <c r="T75" s="253"/>
      <c r="U75" s="253"/>
    </row>
    <row r="76" spans="4:21" x14ac:dyDescent="0.3">
      <c r="D76" s="230">
        <v>63</v>
      </c>
      <c r="E76" s="255"/>
      <c r="F76" s="254"/>
      <c r="G76" s="254"/>
      <c r="H76" s="253"/>
      <c r="I76" s="253"/>
      <c r="J76" s="253"/>
      <c r="K76" s="253"/>
      <c r="L76" s="254"/>
      <c r="M76" s="253"/>
      <c r="N76" s="254"/>
      <c r="O76" s="254"/>
      <c r="P76" s="253"/>
      <c r="Q76" s="253"/>
      <c r="R76" s="254"/>
      <c r="S76" s="254"/>
      <c r="T76" s="253"/>
      <c r="U76" s="253"/>
    </row>
    <row r="77" spans="4:21" x14ac:dyDescent="0.3">
      <c r="D77" s="229">
        <v>64</v>
      </c>
      <c r="E77" s="255"/>
      <c r="F77" s="254"/>
      <c r="G77" s="254"/>
      <c r="H77" s="253"/>
      <c r="I77" s="253"/>
      <c r="J77" s="253"/>
      <c r="K77" s="253"/>
      <c r="L77" s="254"/>
      <c r="M77" s="253"/>
      <c r="N77" s="254"/>
      <c r="O77" s="254"/>
      <c r="P77" s="253"/>
      <c r="Q77" s="253"/>
      <c r="R77" s="254"/>
      <c r="S77" s="254"/>
      <c r="T77" s="253"/>
      <c r="U77" s="253"/>
    </row>
    <row r="78" spans="4:21" x14ac:dyDescent="0.3">
      <c r="D78" s="230">
        <v>65</v>
      </c>
      <c r="E78" s="255"/>
      <c r="F78" s="254"/>
      <c r="G78" s="254"/>
      <c r="H78" s="253"/>
      <c r="I78" s="253"/>
      <c r="J78" s="253"/>
      <c r="K78" s="253"/>
      <c r="L78" s="254"/>
      <c r="M78" s="253"/>
      <c r="N78" s="254"/>
      <c r="O78" s="254"/>
      <c r="P78" s="253"/>
      <c r="Q78" s="253"/>
      <c r="R78" s="254"/>
      <c r="S78" s="254"/>
      <c r="T78" s="253"/>
      <c r="U78" s="253"/>
    </row>
    <row r="79" spans="4:21" x14ac:dyDescent="0.3">
      <c r="D79" s="229">
        <v>66</v>
      </c>
      <c r="E79" s="255"/>
      <c r="F79" s="254"/>
      <c r="G79" s="254"/>
      <c r="H79" s="253"/>
      <c r="I79" s="253"/>
      <c r="J79" s="253"/>
      <c r="K79" s="253"/>
      <c r="L79" s="254"/>
      <c r="M79" s="253"/>
      <c r="N79" s="254"/>
      <c r="O79" s="254"/>
      <c r="P79" s="253"/>
      <c r="Q79" s="253"/>
      <c r="R79" s="254"/>
      <c r="S79" s="254"/>
      <c r="T79" s="253"/>
      <c r="U79" s="253"/>
    </row>
    <row r="80" spans="4:21" x14ac:dyDescent="0.3">
      <c r="D80" s="230">
        <v>67</v>
      </c>
      <c r="E80" s="255"/>
      <c r="F80" s="254"/>
      <c r="G80" s="254"/>
      <c r="H80" s="253"/>
      <c r="I80" s="253"/>
      <c r="J80" s="253"/>
      <c r="K80" s="253"/>
      <c r="L80" s="254"/>
      <c r="M80" s="253"/>
      <c r="N80" s="254"/>
      <c r="O80" s="254"/>
      <c r="P80" s="253"/>
      <c r="Q80" s="253"/>
      <c r="R80" s="254"/>
      <c r="S80" s="254"/>
      <c r="T80" s="253"/>
      <c r="U80" s="253"/>
    </row>
    <row r="81" spans="4:21" x14ac:dyDescent="0.3">
      <c r="D81" s="229">
        <v>68</v>
      </c>
      <c r="E81" s="255"/>
      <c r="F81" s="254"/>
      <c r="G81" s="254"/>
      <c r="H81" s="253"/>
      <c r="I81" s="253"/>
      <c r="J81" s="253"/>
      <c r="K81" s="253"/>
      <c r="L81" s="254"/>
      <c r="M81" s="253"/>
      <c r="N81" s="254"/>
      <c r="O81" s="254"/>
      <c r="P81" s="253"/>
      <c r="Q81" s="253"/>
      <c r="R81" s="254"/>
      <c r="S81" s="254"/>
      <c r="T81" s="253"/>
      <c r="U81" s="253"/>
    </row>
    <row r="82" spans="4:21" x14ac:dyDescent="0.3">
      <c r="D82" s="230">
        <v>69</v>
      </c>
      <c r="E82" s="255"/>
      <c r="F82" s="254"/>
      <c r="G82" s="254"/>
      <c r="H82" s="253"/>
      <c r="I82" s="253"/>
      <c r="J82" s="253"/>
      <c r="K82" s="253"/>
      <c r="L82" s="254"/>
      <c r="M82" s="253"/>
      <c r="N82" s="254"/>
      <c r="O82" s="254"/>
      <c r="P82" s="253"/>
      <c r="Q82" s="253"/>
      <c r="R82" s="254"/>
      <c r="S82" s="254"/>
      <c r="T82" s="253"/>
      <c r="U82" s="253"/>
    </row>
    <row r="83" spans="4:21" x14ac:dyDescent="0.3">
      <c r="D83" s="229">
        <v>70</v>
      </c>
      <c r="E83" s="255"/>
      <c r="F83" s="254"/>
      <c r="G83" s="254"/>
      <c r="H83" s="253"/>
      <c r="I83" s="253"/>
      <c r="J83" s="253"/>
      <c r="K83" s="253"/>
      <c r="L83" s="254"/>
      <c r="M83" s="253"/>
      <c r="N83" s="254"/>
      <c r="O83" s="254"/>
      <c r="P83" s="253"/>
      <c r="Q83" s="253"/>
      <c r="R83" s="254"/>
      <c r="S83" s="254"/>
      <c r="T83" s="253"/>
      <c r="U83" s="253"/>
    </row>
    <row r="84" spans="4:21" x14ac:dyDescent="0.3">
      <c r="D84" s="230">
        <v>71</v>
      </c>
      <c r="E84" s="255"/>
      <c r="F84" s="254"/>
      <c r="G84" s="254"/>
      <c r="H84" s="253"/>
      <c r="I84" s="253"/>
      <c r="J84" s="253"/>
      <c r="K84" s="253"/>
      <c r="L84" s="254"/>
      <c r="M84" s="253"/>
      <c r="N84" s="254"/>
      <c r="O84" s="254"/>
      <c r="P84" s="253"/>
      <c r="Q84" s="253"/>
      <c r="R84" s="254"/>
      <c r="S84" s="254"/>
      <c r="T84" s="253"/>
      <c r="U84" s="253"/>
    </row>
    <row r="85" spans="4:21" x14ac:dyDescent="0.3">
      <c r="D85" s="229">
        <v>72</v>
      </c>
      <c r="E85" s="255"/>
      <c r="F85" s="254"/>
      <c r="G85" s="254"/>
      <c r="H85" s="253"/>
      <c r="I85" s="253"/>
      <c r="J85" s="253"/>
      <c r="K85" s="253"/>
      <c r="L85" s="254"/>
      <c r="M85" s="253"/>
      <c r="N85" s="254"/>
      <c r="O85" s="254"/>
      <c r="P85" s="253"/>
      <c r="Q85" s="253"/>
      <c r="R85" s="254"/>
      <c r="S85" s="254"/>
      <c r="T85" s="253"/>
      <c r="U85" s="253"/>
    </row>
    <row r="86" spans="4:21" x14ac:dyDescent="0.3">
      <c r="D86" s="230">
        <v>73</v>
      </c>
      <c r="E86" s="255"/>
      <c r="F86" s="254"/>
      <c r="G86" s="254"/>
      <c r="H86" s="253"/>
      <c r="I86" s="253"/>
      <c r="J86" s="253"/>
      <c r="K86" s="253"/>
      <c r="L86" s="254"/>
      <c r="M86" s="253"/>
      <c r="N86" s="254"/>
      <c r="O86" s="254"/>
      <c r="P86" s="253"/>
      <c r="Q86" s="253"/>
      <c r="R86" s="254"/>
      <c r="S86" s="254"/>
      <c r="T86" s="253"/>
      <c r="U86" s="253"/>
    </row>
    <row r="87" spans="4:21" x14ac:dyDescent="0.3">
      <c r="D87" s="229">
        <v>74</v>
      </c>
      <c r="E87" s="255"/>
      <c r="F87" s="254"/>
      <c r="G87" s="254"/>
      <c r="H87" s="253"/>
      <c r="I87" s="253"/>
      <c r="J87" s="253"/>
      <c r="K87" s="253"/>
      <c r="L87" s="254"/>
      <c r="M87" s="253"/>
      <c r="N87" s="254"/>
      <c r="O87" s="254"/>
      <c r="P87" s="253"/>
      <c r="Q87" s="253"/>
      <c r="R87" s="254"/>
      <c r="S87" s="254"/>
      <c r="T87" s="253"/>
      <c r="U87" s="253"/>
    </row>
    <row r="88" spans="4:21" x14ac:dyDescent="0.3">
      <c r="D88" s="230">
        <v>75</v>
      </c>
      <c r="E88" s="255"/>
      <c r="F88" s="254"/>
      <c r="G88" s="254"/>
      <c r="H88" s="253"/>
      <c r="I88" s="253"/>
      <c r="J88" s="253"/>
      <c r="K88" s="253"/>
      <c r="L88" s="254"/>
      <c r="M88" s="253"/>
      <c r="N88" s="254"/>
      <c r="O88" s="254"/>
      <c r="P88" s="253"/>
      <c r="Q88" s="253"/>
      <c r="R88" s="254"/>
      <c r="S88" s="254"/>
      <c r="T88" s="253"/>
      <c r="U88" s="253"/>
    </row>
    <row r="89" spans="4:21" x14ac:dyDescent="0.3">
      <c r="D89" s="229">
        <v>76</v>
      </c>
      <c r="E89" s="255"/>
      <c r="F89" s="254"/>
      <c r="G89" s="254"/>
      <c r="H89" s="253"/>
      <c r="I89" s="253"/>
      <c r="J89" s="253"/>
      <c r="K89" s="253"/>
      <c r="L89" s="254"/>
      <c r="M89" s="253"/>
      <c r="N89" s="254"/>
      <c r="O89" s="254"/>
      <c r="P89" s="253"/>
      <c r="Q89" s="253"/>
      <c r="R89" s="254"/>
      <c r="S89" s="254"/>
      <c r="T89" s="253"/>
      <c r="U89" s="253"/>
    </row>
    <row r="90" spans="4:21" x14ac:dyDescent="0.3">
      <c r="D90" s="230">
        <v>77</v>
      </c>
      <c r="E90" s="255"/>
      <c r="F90" s="254"/>
      <c r="G90" s="254"/>
      <c r="H90" s="253"/>
      <c r="I90" s="253"/>
      <c r="J90" s="253"/>
      <c r="K90" s="253"/>
      <c r="L90" s="254"/>
      <c r="M90" s="253"/>
      <c r="N90" s="254"/>
      <c r="O90" s="254"/>
      <c r="P90" s="253"/>
      <c r="Q90" s="253"/>
      <c r="R90" s="254"/>
      <c r="S90" s="254"/>
      <c r="T90" s="253"/>
      <c r="U90" s="253"/>
    </row>
    <row r="91" spans="4:21" x14ac:dyDescent="0.3">
      <c r="D91" s="229">
        <v>78</v>
      </c>
      <c r="E91" s="255"/>
      <c r="F91" s="254"/>
      <c r="G91" s="254"/>
      <c r="H91" s="253"/>
      <c r="I91" s="253"/>
      <c r="J91" s="253"/>
      <c r="K91" s="253"/>
      <c r="L91" s="254"/>
      <c r="M91" s="253"/>
      <c r="N91" s="254"/>
      <c r="O91" s="254"/>
      <c r="P91" s="253"/>
      <c r="Q91" s="253"/>
      <c r="R91" s="254"/>
      <c r="S91" s="254"/>
      <c r="T91" s="253"/>
      <c r="U91" s="253"/>
    </row>
    <row r="92" spans="4:21" x14ac:dyDescent="0.3">
      <c r="D92" s="230">
        <v>79</v>
      </c>
      <c r="E92" s="255"/>
      <c r="F92" s="254"/>
      <c r="G92" s="254"/>
      <c r="H92" s="253"/>
      <c r="I92" s="253"/>
      <c r="J92" s="253"/>
      <c r="K92" s="253"/>
      <c r="L92" s="254"/>
      <c r="M92" s="253"/>
      <c r="N92" s="254"/>
      <c r="O92" s="254"/>
      <c r="P92" s="253"/>
      <c r="Q92" s="253"/>
      <c r="R92" s="254"/>
      <c r="S92" s="254"/>
      <c r="T92" s="253"/>
      <c r="U92" s="253"/>
    </row>
    <row r="93" spans="4:21" x14ac:dyDescent="0.3">
      <c r="D93" s="229">
        <v>80</v>
      </c>
      <c r="E93" s="255"/>
      <c r="F93" s="254"/>
      <c r="G93" s="254"/>
      <c r="H93" s="253"/>
      <c r="I93" s="253"/>
      <c r="J93" s="253"/>
      <c r="K93" s="253"/>
      <c r="L93" s="254"/>
      <c r="M93" s="253"/>
      <c r="N93" s="254"/>
      <c r="O93" s="254"/>
      <c r="P93" s="253"/>
      <c r="Q93" s="253"/>
      <c r="R93" s="254"/>
      <c r="S93" s="254"/>
      <c r="T93" s="253"/>
      <c r="U93" s="253"/>
    </row>
    <row r="94" spans="4:21" x14ac:dyDescent="0.3">
      <c r="D94" s="230">
        <v>81</v>
      </c>
      <c r="E94" s="255"/>
      <c r="F94" s="254"/>
      <c r="G94" s="254"/>
      <c r="H94" s="253"/>
      <c r="I94" s="253"/>
      <c r="J94" s="253"/>
      <c r="K94" s="253"/>
      <c r="L94" s="254"/>
      <c r="M94" s="253"/>
      <c r="N94" s="254"/>
      <c r="O94" s="254"/>
      <c r="P94" s="253"/>
      <c r="Q94" s="253"/>
      <c r="R94" s="254"/>
      <c r="S94" s="254"/>
      <c r="T94" s="253"/>
      <c r="U94" s="253"/>
    </row>
    <row r="95" spans="4:21" x14ac:dyDescent="0.3">
      <c r="D95" s="229">
        <v>82</v>
      </c>
      <c r="E95" s="255"/>
      <c r="F95" s="254"/>
      <c r="G95" s="254"/>
      <c r="H95" s="253"/>
      <c r="I95" s="253"/>
      <c r="J95" s="253"/>
      <c r="K95" s="253"/>
      <c r="L95" s="254"/>
      <c r="M95" s="253"/>
      <c r="N95" s="254"/>
      <c r="O95" s="254"/>
      <c r="P95" s="253"/>
      <c r="Q95" s="253"/>
      <c r="R95" s="254"/>
      <c r="S95" s="254"/>
      <c r="T95" s="253"/>
      <c r="U95" s="253"/>
    </row>
    <row r="96" spans="4:21" x14ac:dyDescent="0.3">
      <c r="D96" s="230">
        <v>83</v>
      </c>
      <c r="E96" s="255"/>
      <c r="F96" s="254"/>
      <c r="G96" s="254"/>
      <c r="H96" s="253"/>
      <c r="I96" s="253"/>
      <c r="J96" s="253"/>
      <c r="K96" s="253"/>
      <c r="L96" s="254"/>
      <c r="M96" s="253"/>
      <c r="N96" s="254"/>
      <c r="O96" s="254"/>
      <c r="P96" s="253"/>
      <c r="Q96" s="253"/>
      <c r="R96" s="254"/>
      <c r="S96" s="254"/>
      <c r="T96" s="253"/>
      <c r="U96" s="253"/>
    </row>
    <row r="97" spans="4:21" x14ac:dyDescent="0.3">
      <c r="D97" s="229">
        <v>84</v>
      </c>
      <c r="E97" s="255"/>
      <c r="F97" s="254"/>
      <c r="G97" s="254"/>
      <c r="H97" s="253"/>
      <c r="I97" s="253"/>
      <c r="J97" s="253"/>
      <c r="K97" s="253"/>
      <c r="L97" s="254"/>
      <c r="M97" s="253"/>
      <c r="N97" s="254"/>
      <c r="O97" s="254"/>
      <c r="P97" s="253"/>
      <c r="Q97" s="253"/>
      <c r="R97" s="254"/>
      <c r="S97" s="254"/>
      <c r="T97" s="253"/>
      <c r="U97" s="253"/>
    </row>
    <row r="98" spans="4:21" x14ac:dyDescent="0.3">
      <c r="D98" s="230">
        <v>85</v>
      </c>
      <c r="E98" s="255"/>
      <c r="F98" s="254"/>
      <c r="G98" s="254"/>
      <c r="H98" s="253"/>
      <c r="I98" s="253"/>
      <c r="J98" s="253"/>
      <c r="K98" s="253"/>
      <c r="L98" s="254"/>
      <c r="M98" s="253"/>
      <c r="N98" s="254"/>
      <c r="O98" s="254"/>
      <c r="P98" s="253"/>
      <c r="Q98" s="253"/>
      <c r="R98" s="254"/>
      <c r="S98" s="254"/>
      <c r="T98" s="253"/>
      <c r="U98" s="253"/>
    </row>
    <row r="99" spans="4:21" x14ac:dyDescent="0.3">
      <c r="D99" s="229">
        <v>86</v>
      </c>
      <c r="E99" s="255"/>
      <c r="F99" s="254"/>
      <c r="G99" s="254"/>
      <c r="H99" s="253"/>
      <c r="I99" s="253"/>
      <c r="J99" s="253"/>
      <c r="K99" s="253"/>
      <c r="L99" s="254"/>
      <c r="M99" s="253"/>
      <c r="N99" s="254"/>
      <c r="O99" s="254"/>
      <c r="P99" s="253"/>
      <c r="Q99" s="253"/>
      <c r="R99" s="254"/>
      <c r="S99" s="254"/>
      <c r="T99" s="253"/>
      <c r="U99" s="253"/>
    </row>
    <row r="100" spans="4:21" x14ac:dyDescent="0.3">
      <c r="D100" s="230">
        <v>87</v>
      </c>
      <c r="E100" s="255"/>
      <c r="F100" s="254"/>
      <c r="G100" s="254"/>
      <c r="H100" s="253"/>
      <c r="I100" s="253"/>
      <c r="J100" s="253"/>
      <c r="K100" s="253"/>
      <c r="L100" s="254"/>
      <c r="M100" s="253"/>
      <c r="N100" s="254"/>
      <c r="O100" s="254"/>
      <c r="P100" s="253"/>
      <c r="Q100" s="253"/>
      <c r="R100" s="254"/>
      <c r="S100" s="254"/>
      <c r="T100" s="253"/>
      <c r="U100" s="253"/>
    </row>
    <row r="101" spans="4:21" x14ac:dyDescent="0.3">
      <c r="D101" s="229">
        <v>88</v>
      </c>
      <c r="E101" s="255"/>
      <c r="F101" s="254"/>
      <c r="G101" s="254"/>
      <c r="H101" s="253"/>
      <c r="I101" s="253"/>
      <c r="J101" s="253"/>
      <c r="K101" s="253"/>
      <c r="L101" s="254"/>
      <c r="M101" s="253"/>
      <c r="N101" s="254"/>
      <c r="O101" s="254"/>
      <c r="P101" s="253"/>
      <c r="Q101" s="253"/>
      <c r="R101" s="254"/>
      <c r="S101" s="254"/>
      <c r="T101" s="253"/>
      <c r="U101" s="253"/>
    </row>
    <row r="102" spans="4:21" x14ac:dyDescent="0.3">
      <c r="D102" s="230">
        <v>89</v>
      </c>
      <c r="E102" s="255"/>
      <c r="F102" s="254"/>
      <c r="G102" s="254"/>
      <c r="H102" s="253"/>
      <c r="I102" s="253"/>
      <c r="J102" s="253"/>
      <c r="K102" s="253"/>
      <c r="L102" s="254"/>
      <c r="M102" s="253"/>
      <c r="N102" s="254"/>
      <c r="O102" s="254"/>
      <c r="P102" s="253"/>
      <c r="Q102" s="253"/>
      <c r="R102" s="254"/>
      <c r="S102" s="254"/>
      <c r="T102" s="253"/>
      <c r="U102" s="253"/>
    </row>
    <row r="103" spans="4:21" x14ac:dyDescent="0.3">
      <c r="D103" s="229">
        <v>90</v>
      </c>
      <c r="E103" s="255"/>
      <c r="F103" s="254"/>
      <c r="G103" s="254"/>
      <c r="H103" s="253"/>
      <c r="I103" s="253"/>
      <c r="J103" s="253"/>
      <c r="K103" s="253"/>
      <c r="L103" s="254"/>
      <c r="M103" s="253"/>
      <c r="N103" s="254"/>
      <c r="O103" s="254"/>
      <c r="P103" s="253"/>
      <c r="Q103" s="253"/>
      <c r="R103" s="254"/>
      <c r="S103" s="254"/>
      <c r="T103" s="253"/>
      <c r="U103" s="253"/>
    </row>
    <row r="104" spans="4:21" x14ac:dyDescent="0.3">
      <c r="D104" s="230">
        <v>91</v>
      </c>
      <c r="E104" s="255"/>
      <c r="F104" s="254"/>
      <c r="G104" s="254"/>
      <c r="H104" s="253"/>
      <c r="I104" s="253"/>
      <c r="J104" s="253"/>
      <c r="K104" s="253"/>
      <c r="L104" s="254"/>
      <c r="M104" s="253"/>
      <c r="N104" s="254"/>
      <c r="O104" s="254"/>
      <c r="P104" s="253"/>
      <c r="Q104" s="253"/>
      <c r="R104" s="254"/>
      <c r="S104" s="254"/>
      <c r="T104" s="253"/>
      <c r="U104" s="253"/>
    </row>
    <row r="105" spans="4:21" x14ac:dyDescent="0.3">
      <c r="D105" s="229">
        <v>92</v>
      </c>
      <c r="E105" s="255"/>
      <c r="F105" s="254"/>
      <c r="G105" s="254"/>
      <c r="H105" s="253"/>
      <c r="I105" s="253"/>
      <c r="J105" s="253"/>
      <c r="K105" s="253"/>
      <c r="L105" s="254"/>
      <c r="M105" s="253"/>
      <c r="N105" s="254"/>
      <c r="O105" s="254"/>
      <c r="P105" s="253"/>
      <c r="Q105" s="253"/>
      <c r="R105" s="254"/>
      <c r="S105" s="254"/>
      <c r="T105" s="253"/>
      <c r="U105" s="253"/>
    </row>
    <row r="106" spans="4:21" x14ac:dyDescent="0.3">
      <c r="D106" s="230">
        <v>93</v>
      </c>
      <c r="E106" s="255"/>
      <c r="F106" s="254"/>
      <c r="G106" s="254"/>
      <c r="H106" s="253"/>
      <c r="I106" s="253"/>
      <c r="J106" s="253"/>
      <c r="K106" s="253"/>
      <c r="L106" s="254"/>
      <c r="M106" s="253"/>
      <c r="N106" s="254"/>
      <c r="O106" s="254"/>
      <c r="P106" s="253"/>
      <c r="Q106" s="253"/>
      <c r="R106" s="254"/>
      <c r="S106" s="254"/>
      <c r="T106" s="253"/>
      <c r="U106" s="253"/>
    </row>
    <row r="107" spans="4:21" x14ac:dyDescent="0.3">
      <c r="D107" s="229">
        <v>94</v>
      </c>
      <c r="E107" s="255"/>
      <c r="F107" s="254"/>
      <c r="G107" s="254"/>
      <c r="H107" s="253"/>
      <c r="I107" s="253"/>
      <c r="J107" s="253"/>
      <c r="K107" s="253"/>
      <c r="L107" s="254"/>
      <c r="M107" s="253"/>
      <c r="N107" s="254"/>
      <c r="O107" s="254"/>
      <c r="P107" s="253"/>
      <c r="Q107" s="253"/>
      <c r="R107" s="254"/>
      <c r="S107" s="254"/>
      <c r="T107" s="253"/>
      <c r="U107" s="253"/>
    </row>
    <row r="108" spans="4:21" x14ac:dyDescent="0.3">
      <c r="D108" s="230">
        <v>95</v>
      </c>
      <c r="E108" s="255"/>
      <c r="F108" s="254"/>
      <c r="G108" s="254"/>
      <c r="H108" s="253"/>
      <c r="I108" s="253"/>
      <c r="J108" s="253"/>
      <c r="K108" s="253"/>
      <c r="L108" s="254"/>
      <c r="M108" s="253"/>
      <c r="N108" s="254"/>
      <c r="O108" s="254"/>
      <c r="P108" s="253"/>
      <c r="Q108" s="253"/>
      <c r="R108" s="254"/>
      <c r="S108" s="254"/>
      <c r="T108" s="253"/>
      <c r="U108" s="253"/>
    </row>
    <row r="109" spans="4:21" x14ac:dyDescent="0.3">
      <c r="D109" s="229">
        <v>96</v>
      </c>
      <c r="E109" s="255"/>
      <c r="F109" s="254"/>
      <c r="G109" s="254"/>
      <c r="H109" s="253"/>
      <c r="I109" s="253"/>
      <c r="J109" s="253"/>
      <c r="K109" s="253"/>
      <c r="L109" s="254"/>
      <c r="M109" s="253"/>
      <c r="N109" s="254"/>
      <c r="O109" s="254"/>
      <c r="P109" s="253"/>
      <c r="Q109" s="253"/>
      <c r="R109" s="254"/>
      <c r="S109" s="254"/>
      <c r="T109" s="253"/>
      <c r="U109" s="253"/>
    </row>
    <row r="110" spans="4:21" x14ac:dyDescent="0.3">
      <c r="D110" s="230">
        <v>97</v>
      </c>
      <c r="E110" s="255"/>
      <c r="F110" s="254"/>
      <c r="G110" s="254"/>
      <c r="H110" s="253"/>
      <c r="I110" s="253"/>
      <c r="J110" s="253"/>
      <c r="K110" s="253"/>
      <c r="L110" s="254"/>
      <c r="M110" s="253"/>
      <c r="N110" s="254"/>
      <c r="O110" s="254"/>
      <c r="P110" s="253"/>
      <c r="Q110" s="253"/>
      <c r="R110" s="254"/>
      <c r="S110" s="254"/>
      <c r="T110" s="253"/>
      <c r="U110" s="253"/>
    </row>
    <row r="111" spans="4:21" x14ac:dyDescent="0.3">
      <c r="D111" s="229">
        <v>98</v>
      </c>
      <c r="E111" s="255"/>
      <c r="F111" s="254"/>
      <c r="G111" s="254"/>
      <c r="H111" s="253"/>
      <c r="I111" s="253"/>
      <c r="J111" s="253"/>
      <c r="K111" s="253"/>
      <c r="L111" s="254"/>
      <c r="M111" s="253"/>
      <c r="N111" s="254"/>
      <c r="O111" s="254"/>
      <c r="P111" s="253"/>
      <c r="Q111" s="253"/>
      <c r="R111" s="254"/>
      <c r="S111" s="254"/>
      <c r="T111" s="253"/>
      <c r="U111" s="253"/>
    </row>
    <row r="112" spans="4:21" x14ac:dyDescent="0.3">
      <c r="D112" s="230">
        <v>99</v>
      </c>
      <c r="E112" s="255"/>
      <c r="F112" s="254"/>
      <c r="G112" s="254"/>
      <c r="H112" s="253"/>
      <c r="I112" s="253"/>
      <c r="J112" s="253"/>
      <c r="K112" s="253"/>
      <c r="L112" s="254"/>
      <c r="M112" s="253"/>
      <c r="N112" s="254"/>
      <c r="O112" s="254"/>
      <c r="P112" s="253"/>
      <c r="Q112" s="253"/>
      <c r="R112" s="254"/>
      <c r="S112" s="254"/>
      <c r="T112" s="253"/>
      <c r="U112" s="253"/>
    </row>
    <row r="113" spans="4:21" x14ac:dyDescent="0.3">
      <c r="D113" s="229">
        <v>100</v>
      </c>
      <c r="E113" s="255"/>
      <c r="F113" s="254"/>
      <c r="G113" s="254"/>
      <c r="H113" s="253"/>
      <c r="I113" s="253"/>
      <c r="J113" s="253"/>
      <c r="K113" s="253"/>
      <c r="L113" s="254"/>
      <c r="M113" s="253"/>
      <c r="N113" s="254"/>
      <c r="O113" s="254"/>
      <c r="P113" s="253"/>
      <c r="Q113" s="253"/>
      <c r="R113" s="254"/>
      <c r="S113" s="254"/>
      <c r="T113" s="253"/>
      <c r="U113" s="253"/>
    </row>
    <row r="114" spans="4:21" x14ac:dyDescent="0.3">
      <c r="D114" s="230">
        <v>101</v>
      </c>
      <c r="E114" s="255"/>
      <c r="F114" s="254"/>
      <c r="G114" s="254"/>
      <c r="H114" s="253"/>
      <c r="I114" s="253"/>
      <c r="J114" s="253"/>
      <c r="K114" s="253"/>
      <c r="L114" s="254"/>
      <c r="M114" s="253"/>
      <c r="N114" s="254"/>
      <c r="O114" s="254"/>
      <c r="P114" s="253"/>
      <c r="Q114" s="253"/>
      <c r="R114" s="254"/>
      <c r="S114" s="254"/>
      <c r="T114" s="253"/>
      <c r="U114" s="253"/>
    </row>
    <row r="115" spans="4:21" x14ac:dyDescent="0.3">
      <c r="D115" s="229">
        <v>102</v>
      </c>
      <c r="E115" s="255"/>
      <c r="F115" s="254"/>
      <c r="G115" s="254"/>
      <c r="H115" s="253"/>
      <c r="I115" s="253"/>
      <c r="J115" s="253"/>
      <c r="K115" s="253"/>
      <c r="L115" s="254"/>
      <c r="M115" s="253"/>
      <c r="N115" s="254"/>
      <c r="O115" s="254"/>
      <c r="P115" s="253"/>
      <c r="Q115" s="253"/>
      <c r="R115" s="254"/>
      <c r="S115" s="254"/>
      <c r="T115" s="253"/>
      <c r="U115" s="253"/>
    </row>
    <row r="116" spans="4:21" x14ac:dyDescent="0.3">
      <c r="D116" s="230">
        <v>103</v>
      </c>
      <c r="E116" s="255"/>
      <c r="F116" s="254"/>
      <c r="G116" s="254"/>
      <c r="H116" s="253"/>
      <c r="I116" s="253"/>
      <c r="J116" s="253"/>
      <c r="K116" s="253"/>
      <c r="L116" s="254"/>
      <c r="M116" s="253"/>
      <c r="N116" s="254"/>
      <c r="O116" s="254"/>
      <c r="P116" s="253"/>
      <c r="Q116" s="253"/>
      <c r="R116" s="254"/>
      <c r="S116" s="254"/>
      <c r="T116" s="253"/>
      <c r="U116" s="253"/>
    </row>
    <row r="117" spans="4:21" x14ac:dyDescent="0.3">
      <c r="D117" s="229">
        <v>104</v>
      </c>
      <c r="E117" s="255"/>
      <c r="F117" s="254"/>
      <c r="G117" s="254"/>
      <c r="H117" s="253"/>
      <c r="I117" s="253"/>
      <c r="J117" s="253"/>
      <c r="K117" s="253"/>
      <c r="L117" s="254"/>
      <c r="M117" s="253"/>
      <c r="N117" s="254"/>
      <c r="O117" s="254"/>
      <c r="P117" s="253"/>
      <c r="Q117" s="253"/>
      <c r="R117" s="254"/>
      <c r="S117" s="254"/>
      <c r="T117" s="253"/>
      <c r="U117" s="253"/>
    </row>
    <row r="118" spans="4:21" x14ac:dyDescent="0.3">
      <c r="D118" s="230">
        <v>105</v>
      </c>
      <c r="E118" s="255"/>
      <c r="F118" s="254"/>
      <c r="G118" s="254"/>
      <c r="H118" s="253"/>
      <c r="I118" s="253"/>
      <c r="J118" s="253"/>
      <c r="K118" s="253"/>
      <c r="L118" s="254"/>
      <c r="M118" s="253"/>
      <c r="N118" s="254"/>
      <c r="O118" s="254"/>
      <c r="P118" s="253"/>
      <c r="Q118" s="253"/>
      <c r="R118" s="254"/>
      <c r="S118" s="254"/>
      <c r="T118" s="253"/>
      <c r="U118" s="253"/>
    </row>
    <row r="119" spans="4:21" x14ac:dyDescent="0.3">
      <c r="D119" s="229">
        <v>106</v>
      </c>
      <c r="E119" s="255"/>
      <c r="F119" s="254"/>
      <c r="G119" s="254"/>
      <c r="H119" s="253"/>
      <c r="I119" s="253"/>
      <c r="J119" s="253"/>
      <c r="K119" s="253"/>
      <c r="L119" s="254"/>
      <c r="M119" s="253"/>
      <c r="N119" s="254"/>
      <c r="O119" s="254"/>
      <c r="P119" s="253"/>
      <c r="Q119" s="253"/>
      <c r="R119" s="254"/>
      <c r="S119" s="254"/>
      <c r="T119" s="253"/>
      <c r="U119" s="253"/>
    </row>
    <row r="120" spans="4:21" x14ac:dyDescent="0.3">
      <c r="D120" s="230">
        <v>107</v>
      </c>
      <c r="E120" s="255"/>
      <c r="F120" s="254"/>
      <c r="G120" s="254"/>
      <c r="H120" s="253"/>
      <c r="I120" s="253"/>
      <c r="J120" s="253"/>
      <c r="K120" s="253"/>
      <c r="L120" s="254"/>
      <c r="M120" s="253"/>
      <c r="N120" s="254"/>
      <c r="O120" s="254"/>
      <c r="P120" s="253"/>
      <c r="Q120" s="253"/>
      <c r="R120" s="254"/>
      <c r="S120" s="254"/>
      <c r="T120" s="253"/>
      <c r="U120" s="253"/>
    </row>
    <row r="121" spans="4:21" x14ac:dyDescent="0.3">
      <c r="D121" s="229">
        <v>108</v>
      </c>
      <c r="E121" s="255"/>
      <c r="F121" s="254"/>
      <c r="G121" s="254"/>
      <c r="H121" s="253"/>
      <c r="I121" s="253"/>
      <c r="J121" s="253"/>
      <c r="K121" s="253"/>
      <c r="L121" s="254"/>
      <c r="M121" s="253"/>
      <c r="N121" s="254"/>
      <c r="O121" s="254"/>
      <c r="P121" s="253"/>
      <c r="Q121" s="253"/>
      <c r="R121" s="254"/>
      <c r="S121" s="254"/>
      <c r="T121" s="253"/>
      <c r="U121" s="253"/>
    </row>
    <row r="122" spans="4:21" x14ac:dyDescent="0.3">
      <c r="D122" s="230">
        <v>109</v>
      </c>
      <c r="E122" s="255"/>
      <c r="F122" s="254"/>
      <c r="G122" s="254"/>
      <c r="H122" s="253"/>
      <c r="I122" s="253"/>
      <c r="J122" s="253"/>
      <c r="K122" s="253"/>
      <c r="L122" s="254"/>
      <c r="M122" s="253"/>
      <c r="N122" s="254"/>
      <c r="O122" s="254"/>
      <c r="P122" s="253"/>
      <c r="Q122" s="253"/>
      <c r="R122" s="254"/>
      <c r="S122" s="254"/>
      <c r="T122" s="253"/>
      <c r="U122" s="253"/>
    </row>
    <row r="123" spans="4:21" x14ac:dyDescent="0.3">
      <c r="D123" s="229">
        <v>110</v>
      </c>
      <c r="E123" s="255"/>
      <c r="F123" s="254"/>
      <c r="G123" s="254"/>
      <c r="H123" s="253"/>
      <c r="I123" s="253"/>
      <c r="J123" s="253"/>
      <c r="K123" s="253"/>
      <c r="L123" s="254"/>
      <c r="M123" s="253"/>
      <c r="N123" s="254"/>
      <c r="O123" s="254"/>
      <c r="P123" s="253"/>
      <c r="Q123" s="253"/>
      <c r="R123" s="254"/>
      <c r="S123" s="254"/>
      <c r="T123" s="253"/>
      <c r="U123" s="253"/>
    </row>
    <row r="124" spans="4:21" x14ac:dyDescent="0.3">
      <c r="D124" s="230">
        <v>111</v>
      </c>
      <c r="E124" s="255"/>
      <c r="F124" s="254"/>
      <c r="G124" s="254"/>
      <c r="H124" s="253"/>
      <c r="I124" s="253"/>
      <c r="J124" s="253"/>
      <c r="K124" s="253"/>
      <c r="L124" s="254"/>
      <c r="M124" s="253"/>
      <c r="N124" s="254"/>
      <c r="O124" s="254"/>
      <c r="P124" s="253"/>
      <c r="Q124" s="253"/>
      <c r="R124" s="254"/>
      <c r="S124" s="254"/>
      <c r="T124" s="253"/>
      <c r="U124" s="253"/>
    </row>
    <row r="125" spans="4:21" x14ac:dyDescent="0.3">
      <c r="D125" s="229">
        <v>112</v>
      </c>
      <c r="E125" s="255"/>
      <c r="F125" s="254"/>
      <c r="G125" s="254"/>
      <c r="H125" s="253"/>
      <c r="I125" s="253"/>
      <c r="J125" s="253"/>
      <c r="K125" s="253"/>
      <c r="L125" s="254"/>
      <c r="M125" s="253"/>
      <c r="N125" s="254"/>
      <c r="O125" s="254"/>
      <c r="P125" s="253"/>
      <c r="Q125" s="253"/>
      <c r="R125" s="254"/>
      <c r="S125" s="254"/>
      <c r="T125" s="253"/>
      <c r="U125" s="253"/>
    </row>
    <row r="126" spans="4:21" x14ac:dyDescent="0.3">
      <c r="D126" s="230">
        <v>113</v>
      </c>
      <c r="E126" s="255"/>
      <c r="F126" s="254"/>
      <c r="G126" s="254"/>
      <c r="H126" s="253"/>
      <c r="I126" s="253"/>
      <c r="J126" s="253"/>
      <c r="K126" s="253"/>
      <c r="L126" s="254"/>
      <c r="M126" s="253"/>
      <c r="N126" s="254"/>
      <c r="O126" s="254"/>
      <c r="P126" s="253"/>
      <c r="Q126" s="253"/>
      <c r="R126" s="254"/>
      <c r="S126" s="254"/>
      <c r="T126" s="253"/>
      <c r="U126" s="253"/>
    </row>
    <row r="127" spans="4:21" x14ac:dyDescent="0.3">
      <c r="D127" s="229">
        <v>114</v>
      </c>
      <c r="E127" s="255"/>
      <c r="F127" s="254"/>
      <c r="G127" s="254"/>
      <c r="H127" s="253"/>
      <c r="I127" s="253"/>
      <c r="J127" s="253"/>
      <c r="K127" s="253"/>
      <c r="L127" s="254"/>
      <c r="M127" s="253"/>
      <c r="N127" s="254"/>
      <c r="O127" s="254"/>
      <c r="P127" s="253"/>
      <c r="Q127" s="253"/>
      <c r="R127" s="254"/>
      <c r="S127" s="254"/>
      <c r="T127" s="253"/>
      <c r="U127" s="253"/>
    </row>
    <row r="128" spans="4:21" x14ac:dyDescent="0.3">
      <c r="D128" s="230">
        <v>115</v>
      </c>
      <c r="E128" s="255"/>
      <c r="F128" s="254"/>
      <c r="G128" s="254"/>
      <c r="H128" s="253"/>
      <c r="I128" s="253"/>
      <c r="J128" s="253"/>
      <c r="K128" s="253"/>
      <c r="L128" s="254"/>
      <c r="M128" s="253"/>
      <c r="N128" s="254"/>
      <c r="O128" s="254"/>
      <c r="P128" s="253"/>
      <c r="Q128" s="253"/>
      <c r="R128" s="254"/>
      <c r="S128" s="254"/>
      <c r="T128" s="253"/>
      <c r="U128" s="253"/>
    </row>
    <row r="129" spans="4:21" x14ac:dyDescent="0.3">
      <c r="D129" s="229">
        <v>116</v>
      </c>
      <c r="E129" s="255"/>
      <c r="F129" s="254"/>
      <c r="G129" s="254"/>
      <c r="H129" s="253"/>
      <c r="I129" s="253"/>
      <c r="J129" s="253"/>
      <c r="K129" s="253"/>
      <c r="L129" s="254"/>
      <c r="M129" s="253"/>
      <c r="N129" s="254"/>
      <c r="O129" s="254"/>
      <c r="P129" s="253"/>
      <c r="Q129" s="253"/>
      <c r="R129" s="254"/>
      <c r="S129" s="254"/>
      <c r="T129" s="253"/>
      <c r="U129" s="253"/>
    </row>
    <row r="130" spans="4:21" x14ac:dyDescent="0.3">
      <c r="D130" s="230">
        <v>117</v>
      </c>
      <c r="E130" s="255"/>
      <c r="F130" s="254"/>
      <c r="G130" s="254"/>
      <c r="H130" s="253"/>
      <c r="I130" s="253"/>
      <c r="J130" s="253"/>
      <c r="K130" s="253"/>
      <c r="L130" s="254"/>
      <c r="M130" s="253"/>
      <c r="N130" s="254"/>
      <c r="O130" s="254"/>
      <c r="P130" s="253"/>
      <c r="Q130" s="253"/>
      <c r="R130" s="254"/>
      <c r="S130" s="254"/>
      <c r="T130" s="253"/>
      <c r="U130" s="253"/>
    </row>
    <row r="131" spans="4:21" x14ac:dyDescent="0.3">
      <c r="D131" s="229">
        <v>118</v>
      </c>
      <c r="E131" s="255"/>
      <c r="F131" s="254"/>
      <c r="G131" s="254"/>
      <c r="H131" s="253"/>
      <c r="I131" s="253"/>
      <c r="J131" s="253"/>
      <c r="K131" s="253"/>
      <c r="L131" s="254"/>
      <c r="M131" s="253"/>
      <c r="N131" s="254"/>
      <c r="O131" s="254"/>
      <c r="P131" s="253"/>
      <c r="Q131" s="253"/>
      <c r="R131" s="254"/>
      <c r="S131" s="254"/>
      <c r="T131" s="253"/>
      <c r="U131" s="253"/>
    </row>
    <row r="132" spans="4:21" x14ac:dyDescent="0.3">
      <c r="D132" s="230">
        <v>119</v>
      </c>
      <c r="E132" s="255"/>
      <c r="F132" s="254"/>
      <c r="G132" s="254"/>
      <c r="H132" s="253"/>
      <c r="I132" s="253"/>
      <c r="J132" s="253"/>
      <c r="K132" s="253"/>
      <c r="L132" s="254"/>
      <c r="M132" s="253"/>
      <c r="N132" s="254"/>
      <c r="O132" s="254"/>
      <c r="P132" s="253"/>
      <c r="Q132" s="253"/>
      <c r="R132" s="254"/>
      <c r="S132" s="254"/>
      <c r="T132" s="253"/>
      <c r="U132" s="253"/>
    </row>
    <row r="133" spans="4:21" x14ac:dyDescent="0.3">
      <c r="D133" s="229">
        <v>120</v>
      </c>
      <c r="E133" s="255"/>
      <c r="F133" s="254"/>
      <c r="G133" s="254"/>
      <c r="H133" s="253"/>
      <c r="I133" s="253"/>
      <c r="J133" s="253"/>
      <c r="K133" s="253"/>
      <c r="L133" s="254"/>
      <c r="M133" s="253"/>
      <c r="N133" s="254"/>
      <c r="O133" s="254"/>
      <c r="P133" s="253"/>
      <c r="Q133" s="253"/>
      <c r="R133" s="254"/>
      <c r="S133" s="254"/>
      <c r="T133" s="253"/>
      <c r="U133" s="253"/>
    </row>
    <row r="134" spans="4:21" x14ac:dyDescent="0.3">
      <c r="D134" s="230">
        <v>121</v>
      </c>
      <c r="E134" s="255"/>
      <c r="F134" s="254"/>
      <c r="G134" s="254"/>
      <c r="H134" s="253"/>
      <c r="I134" s="253"/>
      <c r="J134" s="253"/>
      <c r="K134" s="253"/>
      <c r="L134" s="254"/>
      <c r="M134" s="253"/>
      <c r="N134" s="254"/>
      <c r="O134" s="254"/>
      <c r="P134" s="253"/>
      <c r="Q134" s="253"/>
      <c r="R134" s="254"/>
      <c r="S134" s="254"/>
      <c r="T134" s="253"/>
      <c r="U134" s="253"/>
    </row>
    <row r="135" spans="4:21" x14ac:dyDescent="0.3">
      <c r="D135" s="229">
        <v>122</v>
      </c>
      <c r="E135" s="255"/>
      <c r="F135" s="254"/>
      <c r="G135" s="254"/>
      <c r="H135" s="253"/>
      <c r="I135" s="253"/>
      <c r="J135" s="253"/>
      <c r="K135" s="253"/>
      <c r="L135" s="254"/>
      <c r="M135" s="253"/>
      <c r="N135" s="254"/>
      <c r="O135" s="254"/>
      <c r="P135" s="253"/>
      <c r="Q135" s="253"/>
      <c r="R135" s="254"/>
      <c r="S135" s="254"/>
      <c r="T135" s="253"/>
      <c r="U135" s="253"/>
    </row>
    <row r="136" spans="4:21" x14ac:dyDescent="0.3">
      <c r="D136" s="230">
        <v>123</v>
      </c>
      <c r="E136" s="255"/>
      <c r="F136" s="254"/>
      <c r="G136" s="254"/>
      <c r="H136" s="253"/>
      <c r="I136" s="253"/>
      <c r="J136" s="253"/>
      <c r="K136" s="253"/>
      <c r="L136" s="254"/>
      <c r="M136" s="253"/>
      <c r="N136" s="254"/>
      <c r="O136" s="254"/>
      <c r="P136" s="253"/>
      <c r="Q136" s="253"/>
      <c r="R136" s="254"/>
      <c r="S136" s="254"/>
      <c r="T136" s="253"/>
      <c r="U136" s="253"/>
    </row>
    <row r="137" spans="4:21" x14ac:dyDescent="0.3">
      <c r="D137" s="229">
        <v>124</v>
      </c>
      <c r="E137" s="255"/>
      <c r="F137" s="254"/>
      <c r="G137" s="254"/>
      <c r="H137" s="253"/>
      <c r="I137" s="253"/>
      <c r="J137" s="253"/>
      <c r="K137" s="253"/>
      <c r="L137" s="254"/>
      <c r="M137" s="253"/>
      <c r="N137" s="254"/>
      <c r="O137" s="254"/>
      <c r="P137" s="253"/>
      <c r="Q137" s="253"/>
      <c r="R137" s="254"/>
      <c r="S137" s="254"/>
      <c r="T137" s="253"/>
      <c r="U137" s="253"/>
    </row>
    <row r="138" spans="4:21" x14ac:dyDescent="0.3">
      <c r="D138" s="230">
        <v>125</v>
      </c>
      <c r="E138" s="255"/>
      <c r="F138" s="254"/>
      <c r="G138" s="254"/>
      <c r="H138" s="253"/>
      <c r="I138" s="253"/>
      <c r="J138" s="253"/>
      <c r="K138" s="253"/>
      <c r="L138" s="254"/>
      <c r="M138" s="253"/>
      <c r="N138" s="254"/>
      <c r="O138" s="254"/>
      <c r="P138" s="253"/>
      <c r="Q138" s="253"/>
      <c r="R138" s="254"/>
      <c r="S138" s="254"/>
      <c r="T138" s="253"/>
      <c r="U138" s="253"/>
    </row>
    <row r="139" spans="4:21" x14ac:dyDescent="0.3">
      <c r="D139" s="229">
        <v>126</v>
      </c>
      <c r="E139" s="255"/>
      <c r="F139" s="254"/>
      <c r="G139" s="254"/>
      <c r="H139" s="253"/>
      <c r="I139" s="253"/>
      <c r="J139" s="253"/>
      <c r="K139" s="253"/>
      <c r="L139" s="254"/>
      <c r="M139" s="253"/>
      <c r="N139" s="254"/>
      <c r="O139" s="254"/>
      <c r="P139" s="253"/>
      <c r="Q139" s="253"/>
      <c r="R139" s="254"/>
      <c r="S139" s="254"/>
      <c r="T139" s="253"/>
      <c r="U139" s="253"/>
    </row>
    <row r="140" spans="4:21" x14ac:dyDescent="0.3">
      <c r="D140" s="230">
        <v>127</v>
      </c>
      <c r="E140" s="255"/>
      <c r="F140" s="254"/>
      <c r="G140" s="254"/>
      <c r="H140" s="253"/>
      <c r="I140" s="253"/>
      <c r="J140" s="253"/>
      <c r="K140" s="253"/>
      <c r="L140" s="254"/>
      <c r="M140" s="253"/>
      <c r="N140" s="254"/>
      <c r="O140" s="254"/>
      <c r="P140" s="253"/>
      <c r="Q140" s="253"/>
      <c r="R140" s="254"/>
      <c r="S140" s="254"/>
      <c r="T140" s="253"/>
      <c r="U140" s="253"/>
    </row>
    <row r="141" spans="4:21" x14ac:dyDescent="0.3">
      <c r="D141" s="229">
        <v>128</v>
      </c>
      <c r="E141" s="255"/>
      <c r="F141" s="254"/>
      <c r="G141" s="254"/>
      <c r="H141" s="253"/>
      <c r="I141" s="253"/>
      <c r="J141" s="253"/>
      <c r="K141" s="253"/>
      <c r="L141" s="254"/>
      <c r="M141" s="253"/>
      <c r="N141" s="254"/>
      <c r="O141" s="254"/>
      <c r="P141" s="253"/>
      <c r="Q141" s="253"/>
      <c r="R141" s="254"/>
      <c r="S141" s="254"/>
      <c r="T141" s="253"/>
      <c r="U141" s="253"/>
    </row>
    <row r="142" spans="4:21" x14ac:dyDescent="0.3">
      <c r="D142" s="230">
        <v>129</v>
      </c>
      <c r="E142" s="255"/>
      <c r="F142" s="254"/>
      <c r="G142" s="254"/>
      <c r="H142" s="253"/>
      <c r="I142" s="253"/>
      <c r="J142" s="253"/>
      <c r="K142" s="253"/>
      <c r="L142" s="254"/>
      <c r="M142" s="253"/>
      <c r="N142" s="254"/>
      <c r="O142" s="254"/>
      <c r="P142" s="253"/>
      <c r="Q142" s="253"/>
      <c r="R142" s="254"/>
      <c r="S142" s="254"/>
      <c r="T142" s="253"/>
      <c r="U142" s="253"/>
    </row>
    <row r="143" spans="4:21" x14ac:dyDescent="0.3">
      <c r="D143" s="229">
        <v>130</v>
      </c>
      <c r="E143" s="255"/>
      <c r="F143" s="254"/>
      <c r="G143" s="254"/>
      <c r="H143" s="253"/>
      <c r="I143" s="253"/>
      <c r="J143" s="253"/>
      <c r="K143" s="253"/>
      <c r="L143" s="254"/>
      <c r="M143" s="253"/>
      <c r="N143" s="254"/>
      <c r="O143" s="254"/>
      <c r="P143" s="253"/>
      <c r="Q143" s="253"/>
      <c r="R143" s="254"/>
      <c r="S143" s="254"/>
      <c r="T143" s="253"/>
      <c r="U143" s="253"/>
    </row>
    <row r="144" spans="4:21" x14ac:dyDescent="0.3">
      <c r="D144" s="230">
        <v>131</v>
      </c>
      <c r="E144" s="255"/>
      <c r="F144" s="254"/>
      <c r="G144" s="254"/>
      <c r="H144" s="253"/>
      <c r="I144" s="253"/>
      <c r="J144" s="253"/>
      <c r="K144" s="253"/>
      <c r="L144" s="254"/>
      <c r="M144" s="253"/>
      <c r="N144" s="254"/>
      <c r="O144" s="254"/>
      <c r="P144" s="253"/>
      <c r="Q144" s="253"/>
      <c r="R144" s="254"/>
      <c r="S144" s="254"/>
      <c r="T144" s="253"/>
      <c r="U144" s="253"/>
    </row>
    <row r="145" spans="4:21" x14ac:dyDescent="0.3">
      <c r="D145" s="229">
        <v>132</v>
      </c>
      <c r="E145" s="255"/>
      <c r="F145" s="254"/>
      <c r="G145" s="254"/>
      <c r="H145" s="253"/>
      <c r="I145" s="253"/>
      <c r="J145" s="253"/>
      <c r="K145" s="253"/>
      <c r="L145" s="254"/>
      <c r="M145" s="253"/>
      <c r="N145" s="254"/>
      <c r="O145" s="254"/>
      <c r="P145" s="253"/>
      <c r="Q145" s="253"/>
      <c r="R145" s="254"/>
      <c r="S145" s="254"/>
      <c r="T145" s="253"/>
      <c r="U145" s="253"/>
    </row>
    <row r="146" spans="4:21" x14ac:dyDescent="0.3">
      <c r="D146" s="230">
        <v>133</v>
      </c>
      <c r="E146" s="255"/>
      <c r="F146" s="254"/>
      <c r="G146" s="254"/>
      <c r="H146" s="253"/>
      <c r="I146" s="253"/>
      <c r="J146" s="253"/>
      <c r="K146" s="253"/>
      <c r="L146" s="254"/>
      <c r="M146" s="253"/>
      <c r="N146" s="254"/>
      <c r="O146" s="254"/>
      <c r="P146" s="253"/>
      <c r="Q146" s="253"/>
      <c r="R146" s="254"/>
      <c r="S146" s="254"/>
      <c r="T146" s="253"/>
      <c r="U146" s="253"/>
    </row>
    <row r="147" spans="4:21" x14ac:dyDescent="0.3">
      <c r="D147" s="229">
        <v>134</v>
      </c>
      <c r="E147" s="255"/>
      <c r="F147" s="254"/>
      <c r="G147" s="254"/>
      <c r="H147" s="253"/>
      <c r="I147" s="253"/>
      <c r="J147" s="253"/>
      <c r="K147" s="253"/>
      <c r="L147" s="254"/>
      <c r="M147" s="253"/>
      <c r="N147" s="254"/>
      <c r="O147" s="254"/>
      <c r="P147" s="253"/>
      <c r="Q147" s="253"/>
      <c r="R147" s="254"/>
      <c r="S147" s="254"/>
      <c r="T147" s="253"/>
      <c r="U147" s="253"/>
    </row>
    <row r="148" spans="4:21" x14ac:dyDescent="0.3">
      <c r="D148" s="230">
        <v>135</v>
      </c>
      <c r="E148" s="255"/>
      <c r="F148" s="254"/>
      <c r="G148" s="254"/>
      <c r="H148" s="253"/>
      <c r="I148" s="253"/>
      <c r="J148" s="253"/>
      <c r="K148" s="253"/>
      <c r="L148" s="254"/>
      <c r="M148" s="253"/>
      <c r="N148" s="254"/>
      <c r="O148" s="254"/>
      <c r="P148" s="253"/>
      <c r="Q148" s="253"/>
      <c r="R148" s="254"/>
      <c r="S148" s="254"/>
      <c r="T148" s="253"/>
      <c r="U148" s="253"/>
    </row>
    <row r="149" spans="4:21" x14ac:dyDescent="0.3">
      <c r="D149" s="229">
        <v>136</v>
      </c>
      <c r="E149" s="255"/>
      <c r="F149" s="254"/>
      <c r="G149" s="254"/>
      <c r="H149" s="253"/>
      <c r="I149" s="253"/>
      <c r="J149" s="253"/>
      <c r="K149" s="253"/>
      <c r="L149" s="254"/>
      <c r="M149" s="253"/>
      <c r="N149" s="254"/>
      <c r="O149" s="254"/>
      <c r="P149" s="253"/>
      <c r="Q149" s="253"/>
      <c r="R149" s="254"/>
      <c r="S149" s="254"/>
      <c r="T149" s="253"/>
      <c r="U149" s="253"/>
    </row>
    <row r="150" spans="4:21" x14ac:dyDescent="0.3">
      <c r="D150" s="230">
        <v>137</v>
      </c>
      <c r="E150" s="255"/>
      <c r="F150" s="254"/>
      <c r="G150" s="254"/>
      <c r="H150" s="253"/>
      <c r="I150" s="253"/>
      <c r="J150" s="253"/>
      <c r="K150" s="253"/>
      <c r="L150" s="254"/>
      <c r="M150" s="253"/>
      <c r="N150" s="254"/>
      <c r="O150" s="254"/>
      <c r="P150" s="253"/>
      <c r="Q150" s="253"/>
      <c r="R150" s="254"/>
      <c r="S150" s="254"/>
      <c r="T150" s="253"/>
      <c r="U150" s="253"/>
    </row>
    <row r="151" spans="4:21" x14ac:dyDescent="0.3">
      <c r="D151" s="229">
        <v>138</v>
      </c>
      <c r="E151" s="255"/>
      <c r="F151" s="254"/>
      <c r="G151" s="254"/>
      <c r="H151" s="253"/>
      <c r="I151" s="253"/>
      <c r="J151" s="253"/>
      <c r="K151" s="253"/>
      <c r="L151" s="254"/>
      <c r="M151" s="253"/>
      <c r="N151" s="254"/>
      <c r="O151" s="254"/>
      <c r="P151" s="253"/>
      <c r="Q151" s="253"/>
      <c r="R151" s="254"/>
      <c r="S151" s="254"/>
      <c r="T151" s="253"/>
      <c r="U151" s="253"/>
    </row>
    <row r="152" spans="4:21" x14ac:dyDescent="0.3">
      <c r="D152" s="230">
        <v>139</v>
      </c>
      <c r="E152" s="255"/>
      <c r="F152" s="254"/>
      <c r="G152" s="254"/>
      <c r="H152" s="253"/>
      <c r="I152" s="253"/>
      <c r="J152" s="253"/>
      <c r="K152" s="253"/>
      <c r="L152" s="254"/>
      <c r="M152" s="253"/>
      <c r="N152" s="254"/>
      <c r="O152" s="254"/>
      <c r="P152" s="253"/>
      <c r="Q152" s="253"/>
      <c r="R152" s="254"/>
      <c r="S152" s="254"/>
      <c r="T152" s="253"/>
      <c r="U152" s="253"/>
    </row>
    <row r="153" spans="4:21" x14ac:dyDescent="0.3">
      <c r="D153" s="229">
        <v>140</v>
      </c>
      <c r="E153" s="255"/>
      <c r="F153" s="254"/>
      <c r="G153" s="254"/>
      <c r="H153" s="253"/>
      <c r="I153" s="253"/>
      <c r="J153" s="253"/>
      <c r="K153" s="253"/>
      <c r="L153" s="254"/>
      <c r="M153" s="253"/>
      <c r="N153" s="254"/>
      <c r="O153" s="254"/>
      <c r="P153" s="253"/>
      <c r="Q153" s="253"/>
      <c r="R153" s="254"/>
      <c r="S153" s="254"/>
      <c r="T153" s="253"/>
      <c r="U153" s="253"/>
    </row>
    <row r="154" spans="4:21" x14ac:dyDescent="0.3">
      <c r="D154" s="230">
        <v>141</v>
      </c>
      <c r="E154" s="255"/>
      <c r="F154" s="254"/>
      <c r="G154" s="254"/>
      <c r="H154" s="253"/>
      <c r="I154" s="253"/>
      <c r="J154" s="253"/>
      <c r="K154" s="253"/>
      <c r="L154" s="254"/>
      <c r="M154" s="253"/>
      <c r="N154" s="254"/>
      <c r="O154" s="254"/>
      <c r="P154" s="253"/>
      <c r="Q154" s="253"/>
      <c r="R154" s="254"/>
      <c r="S154" s="254"/>
      <c r="T154" s="253"/>
      <c r="U154" s="253"/>
    </row>
    <row r="155" spans="4:21" x14ac:dyDescent="0.3">
      <c r="D155" s="229">
        <v>142</v>
      </c>
      <c r="E155" s="255"/>
      <c r="F155" s="254"/>
      <c r="G155" s="254"/>
      <c r="H155" s="253"/>
      <c r="I155" s="253"/>
      <c r="J155" s="253"/>
      <c r="K155" s="253"/>
      <c r="L155" s="254"/>
      <c r="M155" s="253"/>
      <c r="N155" s="254"/>
      <c r="O155" s="254"/>
      <c r="P155" s="253"/>
      <c r="Q155" s="253"/>
      <c r="R155" s="254"/>
      <c r="S155" s="254"/>
      <c r="T155" s="253"/>
      <c r="U155" s="253"/>
    </row>
    <row r="156" spans="4:21" x14ac:dyDescent="0.3">
      <c r="D156" s="230">
        <v>143</v>
      </c>
      <c r="E156" s="255"/>
      <c r="F156" s="254"/>
      <c r="G156" s="254"/>
      <c r="H156" s="253"/>
      <c r="I156" s="253"/>
      <c r="J156" s="253"/>
      <c r="K156" s="253"/>
      <c r="L156" s="254"/>
      <c r="M156" s="253"/>
      <c r="N156" s="254"/>
      <c r="O156" s="254"/>
      <c r="P156" s="253"/>
      <c r="Q156" s="253"/>
      <c r="R156" s="254"/>
      <c r="S156" s="254"/>
      <c r="T156" s="253"/>
      <c r="U156" s="253"/>
    </row>
    <row r="157" spans="4:21" x14ac:dyDescent="0.3">
      <c r="D157" s="229">
        <v>144</v>
      </c>
      <c r="E157" s="255"/>
      <c r="F157" s="254"/>
      <c r="G157" s="254"/>
      <c r="H157" s="253"/>
      <c r="I157" s="253"/>
      <c r="J157" s="253"/>
      <c r="K157" s="253"/>
      <c r="L157" s="254"/>
      <c r="M157" s="253"/>
      <c r="N157" s="254"/>
      <c r="O157" s="254"/>
      <c r="P157" s="253"/>
      <c r="Q157" s="253"/>
      <c r="R157" s="254"/>
      <c r="S157" s="254"/>
      <c r="T157" s="253"/>
      <c r="U157" s="253"/>
    </row>
    <row r="158" spans="4:21" x14ac:dyDescent="0.3">
      <c r="D158" s="230">
        <v>145</v>
      </c>
      <c r="E158" s="255"/>
      <c r="F158" s="254"/>
      <c r="G158" s="254"/>
      <c r="H158" s="253"/>
      <c r="I158" s="253"/>
      <c r="J158" s="253"/>
      <c r="K158" s="253"/>
      <c r="L158" s="254"/>
      <c r="M158" s="253"/>
      <c r="N158" s="254"/>
      <c r="O158" s="254"/>
      <c r="P158" s="253"/>
      <c r="Q158" s="253"/>
      <c r="R158" s="254"/>
      <c r="S158" s="254"/>
      <c r="T158" s="253"/>
      <c r="U158" s="253"/>
    </row>
    <row r="159" spans="4:21" x14ac:dyDescent="0.3">
      <c r="D159" s="229">
        <v>146</v>
      </c>
      <c r="E159" s="255"/>
      <c r="F159" s="254"/>
      <c r="G159" s="254"/>
      <c r="H159" s="253"/>
      <c r="I159" s="253"/>
      <c r="J159" s="253"/>
      <c r="K159" s="253"/>
      <c r="L159" s="254"/>
      <c r="M159" s="253"/>
      <c r="N159" s="254"/>
      <c r="O159" s="254"/>
      <c r="P159" s="253"/>
      <c r="Q159" s="253"/>
      <c r="R159" s="254"/>
      <c r="S159" s="254"/>
      <c r="T159" s="253"/>
      <c r="U159" s="253"/>
    </row>
    <row r="160" spans="4:21" x14ac:dyDescent="0.3">
      <c r="D160" s="230">
        <v>147</v>
      </c>
      <c r="E160" s="255"/>
      <c r="F160" s="254"/>
      <c r="G160" s="254"/>
      <c r="H160" s="253"/>
      <c r="I160" s="253"/>
      <c r="J160" s="253"/>
      <c r="K160" s="253"/>
      <c r="L160" s="254"/>
      <c r="M160" s="253"/>
      <c r="N160" s="254"/>
      <c r="O160" s="254"/>
      <c r="P160" s="253"/>
      <c r="Q160" s="253"/>
      <c r="R160" s="254"/>
      <c r="S160" s="254"/>
      <c r="T160" s="253"/>
      <c r="U160" s="253"/>
    </row>
    <row r="161" spans="4:21" x14ac:dyDescent="0.3">
      <c r="D161" s="229">
        <v>148</v>
      </c>
      <c r="E161" s="255"/>
      <c r="F161" s="254"/>
      <c r="G161" s="254"/>
      <c r="H161" s="253"/>
      <c r="I161" s="253"/>
      <c r="J161" s="253"/>
      <c r="K161" s="253"/>
      <c r="L161" s="254"/>
      <c r="M161" s="253"/>
      <c r="N161" s="254"/>
      <c r="O161" s="254"/>
      <c r="P161" s="253"/>
      <c r="Q161" s="253"/>
      <c r="R161" s="254"/>
      <c r="S161" s="254"/>
      <c r="T161" s="253"/>
      <c r="U161" s="253"/>
    </row>
    <row r="162" spans="4:21" x14ac:dyDescent="0.3">
      <c r="D162" s="230">
        <v>149</v>
      </c>
      <c r="E162" s="255"/>
      <c r="F162" s="254"/>
      <c r="G162" s="254"/>
      <c r="H162" s="253"/>
      <c r="I162" s="253"/>
      <c r="J162" s="253"/>
      <c r="K162" s="253"/>
      <c r="L162" s="254"/>
      <c r="M162" s="253"/>
      <c r="N162" s="254"/>
      <c r="O162" s="254"/>
      <c r="P162" s="253"/>
      <c r="Q162" s="253"/>
      <c r="R162" s="254"/>
      <c r="S162" s="254"/>
      <c r="T162" s="253"/>
      <c r="U162" s="253"/>
    </row>
    <row r="163" spans="4:21" x14ac:dyDescent="0.3">
      <c r="D163" s="229">
        <v>150</v>
      </c>
      <c r="E163" s="255"/>
      <c r="F163" s="254"/>
      <c r="G163" s="254"/>
      <c r="H163" s="253"/>
      <c r="I163" s="253"/>
      <c r="J163" s="253"/>
      <c r="K163" s="253"/>
      <c r="L163" s="254"/>
      <c r="M163" s="253"/>
      <c r="N163" s="254"/>
      <c r="O163" s="254"/>
      <c r="P163" s="253"/>
      <c r="Q163" s="253"/>
      <c r="R163" s="254"/>
      <c r="S163" s="254"/>
      <c r="T163" s="253"/>
      <c r="U163" s="253"/>
    </row>
    <row r="164" spans="4:21" x14ac:dyDescent="0.3">
      <c r="D164" s="230">
        <v>151</v>
      </c>
      <c r="E164" s="255"/>
      <c r="F164" s="254"/>
      <c r="G164" s="254"/>
      <c r="H164" s="253"/>
      <c r="I164" s="253"/>
      <c r="J164" s="253"/>
      <c r="K164" s="253"/>
      <c r="L164" s="254"/>
      <c r="M164" s="253"/>
      <c r="N164" s="254"/>
      <c r="O164" s="254"/>
      <c r="P164" s="253"/>
      <c r="Q164" s="253"/>
      <c r="R164" s="254"/>
      <c r="S164" s="254"/>
      <c r="T164" s="253"/>
      <c r="U164" s="253"/>
    </row>
    <row r="165" spans="4:21" x14ac:dyDescent="0.3">
      <c r="D165" s="229">
        <v>152</v>
      </c>
      <c r="E165" s="255"/>
      <c r="F165" s="254"/>
      <c r="G165" s="254"/>
      <c r="H165" s="253"/>
      <c r="I165" s="253"/>
      <c r="J165" s="253"/>
      <c r="K165" s="253"/>
      <c r="L165" s="254"/>
      <c r="M165" s="253"/>
      <c r="N165" s="254"/>
      <c r="O165" s="254"/>
      <c r="P165" s="253"/>
      <c r="Q165" s="253"/>
      <c r="R165" s="254"/>
      <c r="S165" s="254"/>
      <c r="T165" s="253"/>
      <c r="U165" s="253"/>
    </row>
    <row r="166" spans="4:21" x14ac:dyDescent="0.3">
      <c r="D166" s="230">
        <v>153</v>
      </c>
      <c r="E166" s="255"/>
      <c r="F166" s="254"/>
      <c r="G166" s="254"/>
      <c r="H166" s="253"/>
      <c r="I166" s="253"/>
      <c r="J166" s="253"/>
      <c r="K166" s="253"/>
      <c r="L166" s="254"/>
      <c r="M166" s="253"/>
      <c r="N166" s="254"/>
      <c r="O166" s="254"/>
      <c r="P166" s="253"/>
      <c r="Q166" s="253"/>
      <c r="R166" s="254"/>
      <c r="S166" s="254"/>
      <c r="T166" s="253"/>
      <c r="U166" s="253"/>
    </row>
    <row r="167" spans="4:21" x14ac:dyDescent="0.3">
      <c r="D167" s="229">
        <v>154</v>
      </c>
      <c r="E167" s="255"/>
      <c r="F167" s="254"/>
      <c r="G167" s="254"/>
      <c r="H167" s="253"/>
      <c r="I167" s="253"/>
      <c r="J167" s="253"/>
      <c r="K167" s="253"/>
      <c r="L167" s="254"/>
      <c r="M167" s="253"/>
      <c r="N167" s="254"/>
      <c r="O167" s="254"/>
      <c r="P167" s="253"/>
      <c r="Q167" s="253"/>
      <c r="R167" s="254"/>
      <c r="S167" s="254"/>
      <c r="T167" s="253"/>
      <c r="U167" s="253"/>
    </row>
    <row r="168" spans="4:21" x14ac:dyDescent="0.3">
      <c r="D168" s="230">
        <v>155</v>
      </c>
      <c r="E168" s="255"/>
      <c r="F168" s="254"/>
      <c r="G168" s="254"/>
      <c r="H168" s="253"/>
      <c r="I168" s="253"/>
      <c r="J168" s="253"/>
      <c r="K168" s="253"/>
      <c r="L168" s="254"/>
      <c r="M168" s="253"/>
      <c r="N168" s="254"/>
      <c r="O168" s="254"/>
      <c r="P168" s="253"/>
      <c r="Q168" s="253"/>
      <c r="R168" s="254"/>
      <c r="S168" s="254"/>
      <c r="T168" s="253"/>
      <c r="U168" s="253"/>
    </row>
    <row r="169" spans="4:21" x14ac:dyDescent="0.3">
      <c r="D169" s="229">
        <v>156</v>
      </c>
      <c r="E169" s="255"/>
      <c r="F169" s="254"/>
      <c r="G169" s="254"/>
      <c r="H169" s="253"/>
      <c r="I169" s="253"/>
      <c r="J169" s="253"/>
      <c r="K169" s="253"/>
      <c r="L169" s="254"/>
      <c r="M169" s="253"/>
      <c r="N169" s="254"/>
      <c r="O169" s="254"/>
      <c r="P169" s="253"/>
      <c r="Q169" s="253"/>
      <c r="R169" s="254"/>
      <c r="S169" s="254"/>
      <c r="T169" s="253"/>
      <c r="U169" s="253"/>
    </row>
    <row r="170" spans="4:21" x14ac:dyDescent="0.3">
      <c r="D170" s="230">
        <v>157</v>
      </c>
      <c r="E170" s="255"/>
      <c r="F170" s="254"/>
      <c r="G170" s="254"/>
      <c r="H170" s="253"/>
      <c r="I170" s="253"/>
      <c r="J170" s="253"/>
      <c r="K170" s="253"/>
      <c r="L170" s="254"/>
      <c r="M170" s="253"/>
      <c r="N170" s="254"/>
      <c r="O170" s="254"/>
      <c r="P170" s="253"/>
      <c r="Q170" s="253"/>
      <c r="R170" s="254"/>
      <c r="S170" s="254"/>
      <c r="T170" s="253"/>
      <c r="U170" s="253"/>
    </row>
    <row r="171" spans="4:21" x14ac:dyDescent="0.3">
      <c r="D171" s="229">
        <v>158</v>
      </c>
      <c r="E171" s="255"/>
      <c r="F171" s="254"/>
      <c r="G171" s="254"/>
      <c r="H171" s="253"/>
      <c r="I171" s="253"/>
      <c r="J171" s="253"/>
      <c r="K171" s="253"/>
      <c r="L171" s="254"/>
      <c r="M171" s="253"/>
      <c r="N171" s="254"/>
      <c r="O171" s="254"/>
      <c r="P171" s="253"/>
      <c r="Q171" s="253"/>
      <c r="R171" s="254"/>
      <c r="S171" s="254"/>
      <c r="T171" s="253"/>
      <c r="U171" s="253"/>
    </row>
    <row r="172" spans="4:21" x14ac:dyDescent="0.3">
      <c r="D172" s="230">
        <v>159</v>
      </c>
      <c r="E172" s="255"/>
      <c r="F172" s="254"/>
      <c r="G172" s="254"/>
      <c r="H172" s="253"/>
      <c r="I172" s="253"/>
      <c r="J172" s="253"/>
      <c r="K172" s="253"/>
      <c r="L172" s="254"/>
      <c r="M172" s="253"/>
      <c r="N172" s="254"/>
      <c r="O172" s="254"/>
      <c r="P172" s="253"/>
      <c r="Q172" s="253"/>
      <c r="R172" s="254"/>
      <c r="S172" s="254"/>
      <c r="T172" s="253"/>
      <c r="U172" s="253"/>
    </row>
    <row r="173" spans="4:21" x14ac:dyDescent="0.3">
      <c r="D173" s="229">
        <v>160</v>
      </c>
      <c r="E173" s="255"/>
      <c r="F173" s="254"/>
      <c r="G173" s="254"/>
      <c r="H173" s="253"/>
      <c r="I173" s="253"/>
      <c r="J173" s="253"/>
      <c r="K173" s="253"/>
      <c r="L173" s="254"/>
      <c r="M173" s="253"/>
      <c r="N173" s="254"/>
      <c r="O173" s="254"/>
      <c r="P173" s="253"/>
      <c r="Q173" s="253"/>
      <c r="R173" s="254"/>
      <c r="S173" s="254"/>
      <c r="T173" s="253"/>
      <c r="U173" s="253"/>
    </row>
    <row r="174" spans="4:21" x14ac:dyDescent="0.3">
      <c r="D174" s="230">
        <v>161</v>
      </c>
      <c r="E174" s="255"/>
      <c r="F174" s="254"/>
      <c r="G174" s="254"/>
      <c r="H174" s="253"/>
      <c r="I174" s="253"/>
      <c r="J174" s="253"/>
      <c r="K174" s="253"/>
      <c r="L174" s="254"/>
      <c r="M174" s="253"/>
      <c r="N174" s="254"/>
      <c r="O174" s="254"/>
      <c r="P174" s="253"/>
      <c r="Q174" s="253"/>
      <c r="R174" s="254"/>
      <c r="S174" s="254"/>
      <c r="T174" s="253"/>
      <c r="U174" s="253"/>
    </row>
    <row r="175" spans="4:21" x14ac:dyDescent="0.3">
      <c r="D175" s="229">
        <v>162</v>
      </c>
      <c r="E175" s="255"/>
      <c r="F175" s="254"/>
      <c r="G175" s="254"/>
      <c r="H175" s="253"/>
      <c r="I175" s="253"/>
      <c r="J175" s="253"/>
      <c r="K175" s="253"/>
      <c r="L175" s="254"/>
      <c r="M175" s="253"/>
      <c r="N175" s="254"/>
      <c r="O175" s="254"/>
      <c r="P175" s="253"/>
      <c r="Q175" s="253"/>
      <c r="R175" s="254"/>
      <c r="S175" s="254"/>
      <c r="T175" s="253"/>
      <c r="U175" s="253"/>
    </row>
    <row r="176" spans="4:21" x14ac:dyDescent="0.3">
      <c r="D176" s="230">
        <v>163</v>
      </c>
      <c r="E176" s="255"/>
      <c r="F176" s="254"/>
      <c r="G176" s="254"/>
      <c r="H176" s="253"/>
      <c r="I176" s="253"/>
      <c r="J176" s="253"/>
      <c r="K176" s="253"/>
      <c r="L176" s="254"/>
      <c r="M176" s="253"/>
      <c r="N176" s="254"/>
      <c r="O176" s="254"/>
      <c r="P176" s="253"/>
      <c r="Q176" s="253"/>
      <c r="R176" s="254"/>
      <c r="S176" s="254"/>
      <c r="T176" s="253"/>
      <c r="U176" s="253"/>
    </row>
    <row r="177" spans="4:21" x14ac:dyDescent="0.3">
      <c r="D177" s="229">
        <v>164</v>
      </c>
      <c r="E177" s="255"/>
      <c r="F177" s="254"/>
      <c r="G177" s="254"/>
      <c r="H177" s="253"/>
      <c r="I177" s="253"/>
      <c r="J177" s="253"/>
      <c r="K177" s="253"/>
      <c r="L177" s="254"/>
      <c r="M177" s="253"/>
      <c r="N177" s="254"/>
      <c r="O177" s="254"/>
      <c r="P177" s="253"/>
      <c r="Q177" s="253"/>
      <c r="R177" s="254"/>
      <c r="S177" s="254"/>
      <c r="T177" s="253"/>
      <c r="U177" s="253"/>
    </row>
    <row r="178" spans="4:21" x14ac:dyDescent="0.3">
      <c r="D178" s="230">
        <v>165</v>
      </c>
      <c r="E178" s="255"/>
      <c r="F178" s="254"/>
      <c r="G178" s="254"/>
      <c r="H178" s="253"/>
      <c r="I178" s="253"/>
      <c r="J178" s="253"/>
      <c r="K178" s="253"/>
      <c r="L178" s="254"/>
      <c r="M178" s="253"/>
      <c r="N178" s="254"/>
      <c r="O178" s="254"/>
      <c r="P178" s="253"/>
      <c r="Q178" s="253"/>
      <c r="R178" s="254"/>
      <c r="S178" s="254"/>
      <c r="T178" s="253"/>
      <c r="U178" s="253"/>
    </row>
    <row r="179" spans="4:21" x14ac:dyDescent="0.3">
      <c r="D179" s="229">
        <v>166</v>
      </c>
      <c r="E179" s="255"/>
      <c r="F179" s="254"/>
      <c r="G179" s="254"/>
      <c r="H179" s="253"/>
      <c r="I179" s="253"/>
      <c r="J179" s="253"/>
      <c r="K179" s="253"/>
      <c r="L179" s="254"/>
      <c r="M179" s="253"/>
      <c r="N179" s="254"/>
      <c r="O179" s="254"/>
      <c r="P179" s="253"/>
      <c r="Q179" s="253"/>
      <c r="R179" s="254"/>
      <c r="S179" s="254"/>
      <c r="T179" s="253"/>
      <c r="U179" s="253"/>
    </row>
    <row r="180" spans="4:21" x14ac:dyDescent="0.3">
      <c r="D180" s="230">
        <v>167</v>
      </c>
      <c r="E180" s="255"/>
      <c r="F180" s="254"/>
      <c r="G180" s="254"/>
      <c r="H180" s="253"/>
      <c r="I180" s="253"/>
      <c r="J180" s="253"/>
      <c r="K180" s="253"/>
      <c r="L180" s="254"/>
      <c r="M180" s="253"/>
      <c r="N180" s="254"/>
      <c r="O180" s="254"/>
      <c r="P180" s="253"/>
      <c r="Q180" s="253"/>
      <c r="R180" s="254"/>
      <c r="S180" s="254"/>
      <c r="T180" s="253"/>
      <c r="U180" s="253"/>
    </row>
    <row r="181" spans="4:21" x14ac:dyDescent="0.3">
      <c r="D181" s="229">
        <v>168</v>
      </c>
      <c r="E181" s="255"/>
      <c r="F181" s="254"/>
      <c r="G181" s="254"/>
      <c r="H181" s="253"/>
      <c r="I181" s="253"/>
      <c r="J181" s="253"/>
      <c r="K181" s="253"/>
      <c r="L181" s="254"/>
      <c r="M181" s="253"/>
      <c r="N181" s="254"/>
      <c r="O181" s="254"/>
      <c r="P181" s="253"/>
      <c r="Q181" s="253"/>
      <c r="R181" s="254"/>
      <c r="S181" s="254"/>
      <c r="T181" s="253"/>
      <c r="U181" s="253"/>
    </row>
    <row r="182" spans="4:21" x14ac:dyDescent="0.3">
      <c r="D182" s="230">
        <v>169</v>
      </c>
      <c r="E182" s="255"/>
      <c r="F182" s="254"/>
      <c r="G182" s="254"/>
      <c r="H182" s="253"/>
      <c r="I182" s="253"/>
      <c r="J182" s="253"/>
      <c r="K182" s="253"/>
      <c r="L182" s="254"/>
      <c r="M182" s="253"/>
      <c r="N182" s="254"/>
      <c r="O182" s="254"/>
      <c r="P182" s="253"/>
      <c r="Q182" s="253"/>
      <c r="R182" s="254"/>
      <c r="S182" s="254"/>
      <c r="T182" s="253"/>
      <c r="U182" s="253"/>
    </row>
    <row r="183" spans="4:21" x14ac:dyDescent="0.3">
      <c r="D183" s="229">
        <v>170</v>
      </c>
      <c r="E183" s="255"/>
      <c r="F183" s="254"/>
      <c r="G183" s="254"/>
      <c r="H183" s="253"/>
      <c r="I183" s="253"/>
      <c r="J183" s="253"/>
      <c r="K183" s="253"/>
      <c r="L183" s="254"/>
      <c r="M183" s="253"/>
      <c r="N183" s="254"/>
      <c r="O183" s="254"/>
      <c r="P183" s="253"/>
      <c r="Q183" s="253"/>
      <c r="R183" s="254"/>
      <c r="S183" s="254"/>
      <c r="T183" s="253"/>
      <c r="U183" s="253"/>
    </row>
    <row r="184" spans="4:21" x14ac:dyDescent="0.3">
      <c r="D184" s="230">
        <v>171</v>
      </c>
      <c r="E184" s="255"/>
      <c r="F184" s="254"/>
      <c r="G184" s="254"/>
      <c r="H184" s="253"/>
      <c r="I184" s="253"/>
      <c r="J184" s="253"/>
      <c r="K184" s="253"/>
      <c r="L184" s="254"/>
      <c r="M184" s="253"/>
      <c r="N184" s="254"/>
      <c r="O184" s="254"/>
      <c r="P184" s="253"/>
      <c r="Q184" s="253"/>
      <c r="R184" s="254"/>
      <c r="S184" s="254"/>
      <c r="T184" s="253"/>
      <c r="U184" s="253"/>
    </row>
    <row r="185" spans="4:21" x14ac:dyDescent="0.3">
      <c r="D185" s="229">
        <v>172</v>
      </c>
      <c r="E185" s="255"/>
      <c r="F185" s="254"/>
      <c r="G185" s="254"/>
      <c r="H185" s="253"/>
      <c r="I185" s="253"/>
      <c r="J185" s="253"/>
      <c r="K185" s="253"/>
      <c r="L185" s="254"/>
      <c r="M185" s="253"/>
      <c r="N185" s="254"/>
      <c r="O185" s="254"/>
      <c r="P185" s="253"/>
      <c r="Q185" s="253"/>
      <c r="R185" s="254"/>
      <c r="S185" s="254"/>
      <c r="T185" s="253"/>
      <c r="U185" s="253"/>
    </row>
    <row r="186" spans="4:21" x14ac:dyDescent="0.3">
      <c r="D186" s="230">
        <v>173</v>
      </c>
      <c r="E186" s="255"/>
      <c r="F186" s="254"/>
      <c r="G186" s="254"/>
      <c r="H186" s="253"/>
      <c r="I186" s="253"/>
      <c r="J186" s="253"/>
      <c r="K186" s="253"/>
      <c r="L186" s="254"/>
      <c r="M186" s="253"/>
      <c r="N186" s="254"/>
      <c r="O186" s="254"/>
      <c r="P186" s="253"/>
      <c r="Q186" s="253"/>
      <c r="R186" s="254"/>
      <c r="S186" s="254"/>
      <c r="T186" s="253"/>
      <c r="U186" s="253"/>
    </row>
    <row r="187" spans="4:21" x14ac:dyDescent="0.3">
      <c r="D187" s="229">
        <v>174</v>
      </c>
      <c r="E187" s="255"/>
      <c r="F187" s="254"/>
      <c r="G187" s="254"/>
      <c r="H187" s="253"/>
      <c r="I187" s="253"/>
      <c r="J187" s="253"/>
      <c r="K187" s="253"/>
      <c r="L187" s="254"/>
      <c r="M187" s="253"/>
      <c r="N187" s="254"/>
      <c r="O187" s="254"/>
      <c r="P187" s="253"/>
      <c r="Q187" s="253"/>
      <c r="R187" s="254"/>
      <c r="S187" s="254"/>
      <c r="T187" s="253"/>
      <c r="U187" s="253"/>
    </row>
    <row r="188" spans="4:21" x14ac:dyDescent="0.3">
      <c r="D188" s="230">
        <v>175</v>
      </c>
      <c r="E188" s="255"/>
      <c r="F188" s="254"/>
      <c r="G188" s="254"/>
      <c r="H188" s="253"/>
      <c r="I188" s="253"/>
      <c r="J188" s="253"/>
      <c r="K188" s="253"/>
      <c r="L188" s="254"/>
      <c r="M188" s="253"/>
      <c r="N188" s="254"/>
      <c r="O188" s="254"/>
      <c r="P188" s="253"/>
      <c r="Q188" s="253"/>
      <c r="R188" s="254"/>
      <c r="S188" s="254"/>
      <c r="T188" s="253"/>
      <c r="U188" s="253"/>
    </row>
    <row r="189" spans="4:21" x14ac:dyDescent="0.3">
      <c r="D189" s="229">
        <v>176</v>
      </c>
      <c r="E189" s="255"/>
      <c r="F189" s="254"/>
      <c r="G189" s="254"/>
      <c r="H189" s="253"/>
      <c r="I189" s="253"/>
      <c r="J189" s="253"/>
      <c r="K189" s="253"/>
      <c r="L189" s="254"/>
      <c r="M189" s="253"/>
      <c r="N189" s="254"/>
      <c r="O189" s="254"/>
      <c r="P189" s="253"/>
      <c r="Q189" s="253"/>
      <c r="R189" s="254"/>
      <c r="S189" s="254"/>
      <c r="T189" s="253"/>
      <c r="U189" s="253"/>
    </row>
    <row r="190" spans="4:21" x14ac:dyDescent="0.3">
      <c r="D190" s="230">
        <v>177</v>
      </c>
      <c r="E190" s="255"/>
      <c r="F190" s="254"/>
      <c r="G190" s="254"/>
      <c r="H190" s="253"/>
      <c r="I190" s="253"/>
      <c r="J190" s="253"/>
      <c r="K190" s="253"/>
      <c r="L190" s="254"/>
      <c r="M190" s="253"/>
      <c r="N190" s="254"/>
      <c r="O190" s="254"/>
      <c r="P190" s="253"/>
      <c r="Q190" s="253"/>
      <c r="R190" s="254"/>
      <c r="S190" s="254"/>
      <c r="T190" s="253"/>
      <c r="U190" s="253"/>
    </row>
    <row r="191" spans="4:21" x14ac:dyDescent="0.3">
      <c r="D191" s="229">
        <v>178</v>
      </c>
      <c r="E191" s="255"/>
      <c r="F191" s="254"/>
      <c r="G191" s="254"/>
      <c r="H191" s="253"/>
      <c r="I191" s="253"/>
      <c r="J191" s="253"/>
      <c r="K191" s="253"/>
      <c r="L191" s="254"/>
      <c r="M191" s="253"/>
      <c r="N191" s="254"/>
      <c r="O191" s="254"/>
      <c r="P191" s="253"/>
      <c r="Q191" s="253"/>
      <c r="R191" s="254"/>
      <c r="S191" s="254"/>
      <c r="T191" s="253"/>
      <c r="U191" s="253"/>
    </row>
    <row r="192" spans="4:21" x14ac:dyDescent="0.3">
      <c r="D192" s="230">
        <v>179</v>
      </c>
      <c r="E192" s="255"/>
      <c r="F192" s="254"/>
      <c r="G192" s="254"/>
      <c r="H192" s="253"/>
      <c r="I192" s="253"/>
      <c r="J192" s="253"/>
      <c r="K192" s="253"/>
      <c r="L192" s="254"/>
      <c r="M192" s="253"/>
      <c r="N192" s="254"/>
      <c r="O192" s="254"/>
      <c r="P192" s="253"/>
      <c r="Q192" s="253"/>
      <c r="R192" s="254"/>
      <c r="S192" s="254"/>
      <c r="T192" s="253"/>
      <c r="U192" s="253"/>
    </row>
    <row r="193" spans="4:21" x14ac:dyDescent="0.3">
      <c r="D193" s="229">
        <v>180</v>
      </c>
      <c r="E193" s="255"/>
      <c r="F193" s="254"/>
      <c r="G193" s="254"/>
      <c r="H193" s="253"/>
      <c r="I193" s="253"/>
      <c r="J193" s="253"/>
      <c r="K193" s="253"/>
      <c r="L193" s="254"/>
      <c r="M193" s="253"/>
      <c r="N193" s="254"/>
      <c r="O193" s="254"/>
      <c r="P193" s="253"/>
      <c r="Q193" s="253"/>
      <c r="R193" s="254"/>
      <c r="S193" s="254"/>
      <c r="T193" s="253"/>
      <c r="U193" s="253"/>
    </row>
    <row r="194" spans="4:21" x14ac:dyDescent="0.3">
      <c r="D194" s="230">
        <v>181</v>
      </c>
      <c r="E194" s="255"/>
      <c r="F194" s="254"/>
      <c r="G194" s="254"/>
      <c r="H194" s="253"/>
      <c r="I194" s="253"/>
      <c r="J194" s="253"/>
      <c r="K194" s="253"/>
      <c r="L194" s="254"/>
      <c r="M194" s="253"/>
      <c r="N194" s="254"/>
      <c r="O194" s="254"/>
      <c r="P194" s="253"/>
      <c r="Q194" s="253"/>
      <c r="R194" s="254"/>
      <c r="S194" s="254"/>
      <c r="T194" s="253"/>
      <c r="U194" s="253"/>
    </row>
    <row r="195" spans="4:21" x14ac:dyDescent="0.3">
      <c r="D195" s="229">
        <v>182</v>
      </c>
      <c r="E195" s="255"/>
      <c r="F195" s="254"/>
      <c r="G195" s="254"/>
      <c r="H195" s="253"/>
      <c r="I195" s="253"/>
      <c r="J195" s="253"/>
      <c r="K195" s="253"/>
      <c r="L195" s="254"/>
      <c r="M195" s="253"/>
      <c r="N195" s="254"/>
      <c r="O195" s="254"/>
      <c r="P195" s="253"/>
      <c r="Q195" s="253"/>
      <c r="R195" s="254"/>
      <c r="S195" s="254"/>
      <c r="T195" s="253"/>
      <c r="U195" s="253"/>
    </row>
    <row r="196" spans="4:21" x14ac:dyDescent="0.3">
      <c r="D196" s="230">
        <v>183</v>
      </c>
      <c r="E196" s="255"/>
      <c r="F196" s="254"/>
      <c r="G196" s="254"/>
      <c r="H196" s="253"/>
      <c r="I196" s="253"/>
      <c r="J196" s="253"/>
      <c r="K196" s="253"/>
      <c r="L196" s="254"/>
      <c r="M196" s="253"/>
      <c r="N196" s="254"/>
      <c r="O196" s="254"/>
      <c r="P196" s="253"/>
      <c r="Q196" s="253"/>
      <c r="R196" s="254"/>
      <c r="S196" s="254"/>
      <c r="T196" s="253"/>
      <c r="U196" s="253"/>
    </row>
    <row r="197" spans="4:21" x14ac:dyDescent="0.3">
      <c r="D197" s="229">
        <v>184</v>
      </c>
      <c r="E197" s="255"/>
      <c r="F197" s="254"/>
      <c r="G197" s="254"/>
      <c r="H197" s="253"/>
      <c r="I197" s="253"/>
      <c r="J197" s="253"/>
      <c r="K197" s="253"/>
      <c r="L197" s="254"/>
      <c r="M197" s="253"/>
      <c r="N197" s="254"/>
      <c r="O197" s="254"/>
      <c r="P197" s="253"/>
      <c r="Q197" s="253"/>
      <c r="R197" s="254"/>
      <c r="S197" s="254"/>
      <c r="T197" s="253"/>
      <c r="U197" s="253"/>
    </row>
    <row r="198" spans="4:21" x14ac:dyDescent="0.3">
      <c r="D198" s="230">
        <v>185</v>
      </c>
      <c r="E198" s="255"/>
      <c r="F198" s="254"/>
      <c r="G198" s="254"/>
      <c r="H198" s="253"/>
      <c r="I198" s="253"/>
      <c r="J198" s="253"/>
      <c r="K198" s="253"/>
      <c r="L198" s="254"/>
      <c r="M198" s="253"/>
      <c r="N198" s="254"/>
      <c r="O198" s="254"/>
      <c r="P198" s="253"/>
      <c r="Q198" s="253"/>
      <c r="R198" s="254"/>
      <c r="S198" s="254"/>
      <c r="T198" s="253"/>
      <c r="U198" s="253"/>
    </row>
    <row r="199" spans="4:21" x14ac:dyDescent="0.3">
      <c r="D199" s="229">
        <v>186</v>
      </c>
      <c r="E199" s="255"/>
      <c r="F199" s="254"/>
      <c r="G199" s="254"/>
      <c r="H199" s="253"/>
      <c r="I199" s="253"/>
      <c r="J199" s="253"/>
      <c r="K199" s="253"/>
      <c r="L199" s="254"/>
      <c r="M199" s="253"/>
      <c r="N199" s="254"/>
      <c r="O199" s="254"/>
      <c r="P199" s="253"/>
      <c r="Q199" s="253"/>
      <c r="R199" s="254"/>
      <c r="S199" s="254"/>
      <c r="T199" s="253"/>
      <c r="U199" s="253"/>
    </row>
    <row r="200" spans="4:21" x14ac:dyDescent="0.3">
      <c r="D200" s="230">
        <v>187</v>
      </c>
      <c r="E200" s="255"/>
      <c r="F200" s="254"/>
      <c r="G200" s="254"/>
      <c r="H200" s="253"/>
      <c r="I200" s="253"/>
      <c r="J200" s="253"/>
      <c r="K200" s="253"/>
      <c r="L200" s="254"/>
      <c r="M200" s="253"/>
      <c r="N200" s="254"/>
      <c r="O200" s="254"/>
      <c r="P200" s="253"/>
      <c r="Q200" s="253"/>
      <c r="R200" s="254"/>
      <c r="S200" s="254"/>
      <c r="T200" s="253"/>
      <c r="U200" s="253"/>
    </row>
    <row r="201" spans="4:21" x14ac:dyDescent="0.3">
      <c r="D201" s="229">
        <v>188</v>
      </c>
      <c r="E201" s="255"/>
      <c r="F201" s="254"/>
      <c r="G201" s="254"/>
      <c r="H201" s="253"/>
      <c r="I201" s="253"/>
      <c r="J201" s="253"/>
      <c r="K201" s="253"/>
      <c r="L201" s="254"/>
      <c r="M201" s="253"/>
      <c r="N201" s="254"/>
      <c r="O201" s="254"/>
      <c r="P201" s="253"/>
      <c r="Q201" s="253"/>
      <c r="R201" s="254"/>
      <c r="S201" s="254"/>
      <c r="T201" s="253"/>
      <c r="U201" s="253"/>
    </row>
    <row r="202" spans="4:21" x14ac:dyDescent="0.3">
      <c r="D202" s="230">
        <v>189</v>
      </c>
      <c r="E202" s="255"/>
      <c r="F202" s="254"/>
      <c r="G202" s="254"/>
      <c r="H202" s="253"/>
      <c r="I202" s="253"/>
      <c r="J202" s="253"/>
      <c r="K202" s="253"/>
      <c r="L202" s="254"/>
      <c r="M202" s="253"/>
      <c r="N202" s="254"/>
      <c r="O202" s="254"/>
      <c r="P202" s="253"/>
      <c r="Q202" s="253"/>
      <c r="R202" s="254"/>
      <c r="S202" s="254"/>
      <c r="T202" s="253"/>
      <c r="U202" s="253"/>
    </row>
    <row r="203" spans="4:21" x14ac:dyDescent="0.3">
      <c r="D203" s="229">
        <v>190</v>
      </c>
      <c r="E203" s="255"/>
      <c r="F203" s="254"/>
      <c r="G203" s="254"/>
      <c r="H203" s="253"/>
      <c r="I203" s="253"/>
      <c r="J203" s="253"/>
      <c r="K203" s="253"/>
      <c r="L203" s="254"/>
      <c r="M203" s="253"/>
      <c r="N203" s="254"/>
      <c r="O203" s="254"/>
      <c r="P203" s="253"/>
      <c r="Q203" s="253"/>
      <c r="R203" s="254"/>
      <c r="S203" s="254"/>
      <c r="T203" s="253"/>
      <c r="U203" s="253"/>
    </row>
    <row r="204" spans="4:21" x14ac:dyDescent="0.3">
      <c r="D204" s="230">
        <v>191</v>
      </c>
      <c r="E204" s="255"/>
      <c r="F204" s="254"/>
      <c r="G204" s="254"/>
      <c r="H204" s="253"/>
      <c r="I204" s="253"/>
      <c r="J204" s="253"/>
      <c r="K204" s="253"/>
      <c r="L204" s="254"/>
      <c r="M204" s="253"/>
      <c r="N204" s="254"/>
      <c r="O204" s="254"/>
      <c r="P204" s="253"/>
      <c r="Q204" s="253"/>
      <c r="R204" s="254"/>
      <c r="S204" s="254"/>
      <c r="T204" s="253"/>
      <c r="U204" s="253"/>
    </row>
    <row r="205" spans="4:21" x14ac:dyDescent="0.3">
      <c r="D205" s="229">
        <v>192</v>
      </c>
      <c r="E205" s="255"/>
      <c r="F205" s="254"/>
      <c r="G205" s="254"/>
      <c r="H205" s="253"/>
      <c r="I205" s="253"/>
      <c r="J205" s="253"/>
      <c r="K205" s="253"/>
      <c r="L205" s="254"/>
      <c r="M205" s="253"/>
      <c r="N205" s="254"/>
      <c r="O205" s="254"/>
      <c r="P205" s="253"/>
      <c r="Q205" s="253"/>
      <c r="R205" s="254"/>
      <c r="S205" s="254"/>
      <c r="T205" s="253"/>
      <c r="U205" s="253"/>
    </row>
    <row r="206" spans="4:21" x14ac:dyDescent="0.3">
      <c r="D206" s="230">
        <v>193</v>
      </c>
      <c r="E206" s="255"/>
      <c r="F206" s="254"/>
      <c r="G206" s="254"/>
      <c r="H206" s="253"/>
      <c r="I206" s="253"/>
      <c r="J206" s="253"/>
      <c r="K206" s="253"/>
      <c r="L206" s="254"/>
      <c r="M206" s="253"/>
      <c r="N206" s="254"/>
      <c r="O206" s="254"/>
      <c r="P206" s="253"/>
      <c r="Q206" s="253"/>
      <c r="R206" s="254"/>
      <c r="S206" s="254"/>
      <c r="T206" s="253"/>
      <c r="U206" s="253"/>
    </row>
    <row r="207" spans="4:21" x14ac:dyDescent="0.3">
      <c r="D207" s="229">
        <v>194</v>
      </c>
      <c r="E207" s="255"/>
      <c r="F207" s="254"/>
      <c r="G207" s="254"/>
      <c r="H207" s="253"/>
      <c r="I207" s="253"/>
      <c r="J207" s="253"/>
      <c r="K207" s="253"/>
      <c r="L207" s="254"/>
      <c r="M207" s="253"/>
      <c r="N207" s="254"/>
      <c r="O207" s="254"/>
      <c r="P207" s="253"/>
      <c r="Q207" s="253"/>
      <c r="R207" s="254"/>
      <c r="S207" s="254"/>
      <c r="T207" s="253"/>
      <c r="U207" s="253"/>
    </row>
    <row r="208" spans="4:21" x14ac:dyDescent="0.3">
      <c r="D208" s="230">
        <v>195</v>
      </c>
      <c r="E208" s="255"/>
      <c r="F208" s="254"/>
      <c r="G208" s="254"/>
      <c r="H208" s="253"/>
      <c r="I208" s="253"/>
      <c r="J208" s="253"/>
      <c r="K208" s="253"/>
      <c r="L208" s="254"/>
      <c r="M208" s="253"/>
      <c r="N208" s="254"/>
      <c r="O208" s="254"/>
      <c r="P208" s="253"/>
      <c r="Q208" s="253"/>
      <c r="R208" s="254"/>
      <c r="S208" s="254"/>
      <c r="T208" s="253"/>
      <c r="U208" s="253"/>
    </row>
    <row r="209" spans="4:21" x14ac:dyDescent="0.3">
      <c r="D209" s="229">
        <v>196</v>
      </c>
      <c r="E209" s="255"/>
      <c r="F209" s="254"/>
      <c r="G209" s="254"/>
      <c r="H209" s="253"/>
      <c r="I209" s="253"/>
      <c r="J209" s="253"/>
      <c r="K209" s="253"/>
      <c r="L209" s="254"/>
      <c r="M209" s="253"/>
      <c r="N209" s="254"/>
      <c r="O209" s="254"/>
      <c r="P209" s="253"/>
      <c r="Q209" s="253"/>
      <c r="R209" s="254"/>
      <c r="S209" s="254"/>
      <c r="T209" s="253"/>
      <c r="U209" s="253"/>
    </row>
    <row r="210" spans="4:21" x14ac:dyDescent="0.3">
      <c r="D210" s="230">
        <v>197</v>
      </c>
      <c r="E210" s="255"/>
      <c r="F210" s="254"/>
      <c r="G210" s="254"/>
      <c r="H210" s="253"/>
      <c r="I210" s="253"/>
      <c r="J210" s="253"/>
      <c r="K210" s="253"/>
      <c r="L210" s="254"/>
      <c r="M210" s="253"/>
      <c r="N210" s="254"/>
      <c r="O210" s="254"/>
      <c r="P210" s="253"/>
      <c r="Q210" s="253"/>
      <c r="R210" s="254"/>
      <c r="S210" s="254"/>
      <c r="T210" s="253"/>
      <c r="U210" s="253"/>
    </row>
    <row r="211" spans="4:21" x14ac:dyDescent="0.3">
      <c r="D211" s="229">
        <v>198</v>
      </c>
      <c r="E211" s="255"/>
      <c r="F211" s="254"/>
      <c r="G211" s="254"/>
      <c r="H211" s="253"/>
      <c r="I211" s="253"/>
      <c r="J211" s="253"/>
      <c r="K211" s="253"/>
      <c r="L211" s="254"/>
      <c r="M211" s="253"/>
      <c r="N211" s="254"/>
      <c r="O211" s="254"/>
      <c r="P211" s="253"/>
      <c r="Q211" s="253"/>
      <c r="R211" s="254"/>
      <c r="S211" s="254"/>
      <c r="T211" s="253"/>
      <c r="U211" s="253"/>
    </row>
    <row r="212" spans="4:21" x14ac:dyDescent="0.3">
      <c r="D212" s="230">
        <v>199</v>
      </c>
      <c r="E212" s="255"/>
      <c r="F212" s="254"/>
      <c r="G212" s="254"/>
      <c r="H212" s="253"/>
      <c r="I212" s="253"/>
      <c r="J212" s="253"/>
      <c r="K212" s="253"/>
      <c r="L212" s="254"/>
      <c r="M212" s="253"/>
      <c r="N212" s="254"/>
      <c r="O212" s="254"/>
      <c r="P212" s="253"/>
      <c r="Q212" s="253"/>
      <c r="R212" s="254"/>
      <c r="S212" s="254"/>
      <c r="T212" s="253"/>
      <c r="U212" s="253"/>
    </row>
    <row r="213" spans="4:21" x14ac:dyDescent="0.3">
      <c r="D213" s="229">
        <v>200</v>
      </c>
      <c r="E213" s="255"/>
      <c r="F213" s="254"/>
      <c r="G213" s="254"/>
      <c r="H213" s="253"/>
      <c r="I213" s="253"/>
      <c r="J213" s="253"/>
      <c r="K213" s="253"/>
      <c r="L213" s="254"/>
      <c r="M213" s="253"/>
      <c r="N213" s="254"/>
      <c r="O213" s="254"/>
      <c r="P213" s="253"/>
      <c r="Q213" s="253"/>
      <c r="R213" s="254"/>
      <c r="S213" s="254"/>
      <c r="T213" s="253"/>
      <c r="U213" s="253"/>
    </row>
    <row r="214" spans="4:21" x14ac:dyDescent="0.3">
      <c r="D214" s="230">
        <v>201</v>
      </c>
      <c r="E214" s="255"/>
      <c r="F214" s="254"/>
      <c r="G214" s="254"/>
      <c r="H214" s="253"/>
      <c r="I214" s="253"/>
      <c r="J214" s="253"/>
      <c r="K214" s="253"/>
      <c r="L214" s="254"/>
      <c r="M214" s="253"/>
      <c r="N214" s="254"/>
      <c r="O214" s="254"/>
      <c r="P214" s="253"/>
      <c r="Q214" s="253"/>
      <c r="R214" s="254"/>
      <c r="S214" s="254"/>
      <c r="T214" s="253"/>
      <c r="U214" s="253"/>
    </row>
    <row r="215" spans="4:21" x14ac:dyDescent="0.3">
      <c r="D215" s="229">
        <v>202</v>
      </c>
      <c r="E215" s="255"/>
      <c r="F215" s="254"/>
      <c r="G215" s="254"/>
      <c r="H215" s="253"/>
      <c r="I215" s="253"/>
      <c r="J215" s="253"/>
      <c r="K215" s="253"/>
      <c r="L215" s="254"/>
      <c r="M215" s="253"/>
      <c r="N215" s="254"/>
      <c r="O215" s="254"/>
      <c r="P215" s="253"/>
      <c r="Q215" s="253"/>
      <c r="R215" s="254"/>
      <c r="S215" s="254"/>
      <c r="T215" s="253"/>
      <c r="U215" s="253"/>
    </row>
    <row r="216" spans="4:21" x14ac:dyDescent="0.3">
      <c r="D216" s="230">
        <v>203</v>
      </c>
      <c r="E216" s="255"/>
      <c r="F216" s="254"/>
      <c r="G216" s="254"/>
      <c r="H216" s="253"/>
      <c r="I216" s="253"/>
      <c r="J216" s="253"/>
      <c r="K216" s="253"/>
      <c r="L216" s="254"/>
      <c r="M216" s="253"/>
      <c r="N216" s="254"/>
      <c r="O216" s="254"/>
      <c r="P216" s="253"/>
      <c r="Q216" s="253"/>
      <c r="R216" s="254"/>
      <c r="S216" s="254"/>
      <c r="T216" s="253"/>
      <c r="U216" s="253"/>
    </row>
    <row r="217" spans="4:21" x14ac:dyDescent="0.3">
      <c r="D217" s="229">
        <v>204</v>
      </c>
      <c r="E217" s="255"/>
      <c r="F217" s="254"/>
      <c r="G217" s="254"/>
      <c r="H217" s="253"/>
      <c r="I217" s="253"/>
      <c r="J217" s="253"/>
      <c r="K217" s="253"/>
      <c r="L217" s="254"/>
      <c r="M217" s="253"/>
      <c r="N217" s="254"/>
      <c r="O217" s="254"/>
      <c r="P217" s="253"/>
      <c r="Q217" s="253"/>
      <c r="R217" s="254"/>
      <c r="S217" s="254"/>
      <c r="T217" s="253"/>
      <c r="U217" s="253"/>
    </row>
    <row r="218" spans="4:21" x14ac:dyDescent="0.3">
      <c r="D218" s="230">
        <v>205</v>
      </c>
      <c r="E218" s="255"/>
      <c r="F218" s="254"/>
      <c r="G218" s="254"/>
      <c r="H218" s="253"/>
      <c r="I218" s="253"/>
      <c r="J218" s="253"/>
      <c r="K218" s="253"/>
      <c r="L218" s="254"/>
      <c r="M218" s="253"/>
      <c r="N218" s="254"/>
      <c r="O218" s="254"/>
      <c r="P218" s="253"/>
      <c r="Q218" s="253"/>
      <c r="R218" s="254"/>
      <c r="S218" s="254"/>
      <c r="T218" s="253"/>
      <c r="U218" s="253"/>
    </row>
    <row r="219" spans="4:21" x14ac:dyDescent="0.3">
      <c r="D219" s="229">
        <v>206</v>
      </c>
      <c r="E219" s="255"/>
      <c r="F219" s="254"/>
      <c r="G219" s="254"/>
      <c r="H219" s="253"/>
      <c r="I219" s="253"/>
      <c r="J219" s="253"/>
      <c r="K219" s="253"/>
      <c r="L219" s="254"/>
      <c r="M219" s="253"/>
      <c r="N219" s="254"/>
      <c r="O219" s="254"/>
      <c r="P219" s="253"/>
      <c r="Q219" s="253"/>
      <c r="R219" s="254"/>
      <c r="S219" s="254"/>
      <c r="T219" s="253"/>
      <c r="U219" s="253"/>
    </row>
    <row r="220" spans="4:21" x14ac:dyDescent="0.3">
      <c r="D220" s="230">
        <v>207</v>
      </c>
      <c r="E220" s="255"/>
      <c r="F220" s="254"/>
      <c r="G220" s="254"/>
      <c r="H220" s="253"/>
      <c r="I220" s="253"/>
      <c r="J220" s="253"/>
      <c r="K220" s="253"/>
      <c r="L220" s="254"/>
      <c r="M220" s="253"/>
      <c r="N220" s="254"/>
      <c r="O220" s="254"/>
      <c r="P220" s="253"/>
      <c r="Q220" s="253"/>
      <c r="R220" s="254"/>
      <c r="S220" s="254"/>
      <c r="T220" s="253"/>
      <c r="U220" s="253"/>
    </row>
    <row r="221" spans="4:21" x14ac:dyDescent="0.3">
      <c r="D221" s="229">
        <v>208</v>
      </c>
      <c r="E221" s="255"/>
      <c r="F221" s="254"/>
      <c r="G221" s="254"/>
      <c r="H221" s="253"/>
      <c r="I221" s="253"/>
      <c r="J221" s="253"/>
      <c r="K221" s="253"/>
      <c r="L221" s="254"/>
      <c r="M221" s="253"/>
      <c r="N221" s="254"/>
      <c r="O221" s="254"/>
      <c r="P221" s="253"/>
      <c r="Q221" s="253"/>
      <c r="R221" s="254"/>
      <c r="S221" s="254"/>
      <c r="T221" s="253"/>
      <c r="U221" s="253"/>
    </row>
    <row r="222" spans="4:21" x14ac:dyDescent="0.3">
      <c r="D222" s="230">
        <v>209</v>
      </c>
      <c r="E222" s="255"/>
      <c r="F222" s="254"/>
      <c r="G222" s="254"/>
      <c r="H222" s="253"/>
      <c r="I222" s="253"/>
      <c r="J222" s="253"/>
      <c r="K222" s="253"/>
      <c r="L222" s="254"/>
      <c r="M222" s="253"/>
      <c r="N222" s="254"/>
      <c r="O222" s="254"/>
      <c r="P222" s="253"/>
      <c r="Q222" s="253"/>
      <c r="R222" s="254"/>
      <c r="S222" s="254"/>
      <c r="T222" s="253"/>
      <c r="U222" s="253"/>
    </row>
    <row r="223" spans="4:21" x14ac:dyDescent="0.3">
      <c r="D223" s="229">
        <v>210</v>
      </c>
      <c r="E223" s="255"/>
      <c r="F223" s="254"/>
      <c r="G223" s="254"/>
      <c r="H223" s="253"/>
      <c r="I223" s="253"/>
      <c r="J223" s="253"/>
      <c r="K223" s="253"/>
      <c r="L223" s="254"/>
      <c r="M223" s="253"/>
      <c r="N223" s="254"/>
      <c r="O223" s="254"/>
      <c r="P223" s="253"/>
      <c r="Q223" s="253"/>
      <c r="R223" s="254"/>
      <c r="S223" s="254"/>
      <c r="T223" s="253"/>
      <c r="U223" s="253"/>
    </row>
    <row r="224" spans="4:21" x14ac:dyDescent="0.3">
      <c r="D224" s="230">
        <v>211</v>
      </c>
      <c r="E224" s="255"/>
      <c r="F224" s="254"/>
      <c r="G224" s="254"/>
      <c r="H224" s="253"/>
      <c r="I224" s="253"/>
      <c r="J224" s="253"/>
      <c r="K224" s="253"/>
      <c r="L224" s="254"/>
      <c r="M224" s="253"/>
      <c r="N224" s="254"/>
      <c r="O224" s="254"/>
      <c r="P224" s="253"/>
      <c r="Q224" s="253"/>
      <c r="R224" s="254"/>
      <c r="S224" s="254"/>
      <c r="T224" s="253"/>
      <c r="U224" s="253"/>
    </row>
    <row r="225" spans="4:21" x14ac:dyDescent="0.3">
      <c r="D225" s="229">
        <v>212</v>
      </c>
      <c r="E225" s="255"/>
      <c r="F225" s="254"/>
      <c r="G225" s="254"/>
      <c r="H225" s="253"/>
      <c r="I225" s="253"/>
      <c r="J225" s="253"/>
      <c r="K225" s="253"/>
      <c r="L225" s="254"/>
      <c r="M225" s="253"/>
      <c r="N225" s="254"/>
      <c r="O225" s="254"/>
      <c r="P225" s="253"/>
      <c r="Q225" s="253"/>
      <c r="R225" s="254"/>
      <c r="S225" s="254"/>
      <c r="T225" s="253"/>
      <c r="U225" s="253"/>
    </row>
    <row r="226" spans="4:21" x14ac:dyDescent="0.3">
      <c r="D226" s="230">
        <v>213</v>
      </c>
      <c r="E226" s="255"/>
      <c r="F226" s="254"/>
      <c r="G226" s="254"/>
      <c r="H226" s="253"/>
      <c r="I226" s="253"/>
      <c r="J226" s="253"/>
      <c r="K226" s="253"/>
      <c r="L226" s="254"/>
      <c r="M226" s="253"/>
      <c r="N226" s="254"/>
      <c r="O226" s="254"/>
      <c r="P226" s="253"/>
      <c r="Q226" s="253"/>
      <c r="R226" s="254"/>
      <c r="S226" s="254"/>
      <c r="T226" s="253"/>
      <c r="U226" s="253"/>
    </row>
    <row r="227" spans="4:21" x14ac:dyDescent="0.3">
      <c r="D227" s="229">
        <v>214</v>
      </c>
      <c r="E227" s="255"/>
      <c r="F227" s="254"/>
      <c r="G227" s="254"/>
      <c r="H227" s="253"/>
      <c r="I227" s="253"/>
      <c r="J227" s="253"/>
      <c r="K227" s="253"/>
      <c r="L227" s="254"/>
      <c r="M227" s="253"/>
      <c r="N227" s="254"/>
      <c r="O227" s="254"/>
      <c r="P227" s="253"/>
      <c r="Q227" s="253"/>
      <c r="R227" s="254"/>
      <c r="S227" s="254"/>
      <c r="T227" s="253"/>
      <c r="U227" s="253"/>
    </row>
    <row r="228" spans="4:21" x14ac:dyDescent="0.3">
      <c r="D228" s="230">
        <v>215</v>
      </c>
      <c r="E228" s="255"/>
      <c r="F228" s="254"/>
      <c r="G228" s="254"/>
      <c r="H228" s="253"/>
      <c r="I228" s="253"/>
      <c r="J228" s="253"/>
      <c r="K228" s="253"/>
      <c r="L228" s="254"/>
      <c r="M228" s="253"/>
      <c r="N228" s="254"/>
      <c r="O228" s="254"/>
      <c r="P228" s="253"/>
      <c r="Q228" s="253"/>
      <c r="R228" s="254"/>
      <c r="S228" s="254"/>
      <c r="T228" s="253"/>
      <c r="U228" s="253"/>
    </row>
    <row r="229" spans="4:21" x14ac:dyDescent="0.3">
      <c r="D229" s="229">
        <v>216</v>
      </c>
      <c r="E229" s="255"/>
      <c r="F229" s="254"/>
      <c r="G229" s="254"/>
      <c r="H229" s="253"/>
      <c r="I229" s="253"/>
      <c r="J229" s="253"/>
      <c r="K229" s="253"/>
      <c r="L229" s="254"/>
      <c r="M229" s="253"/>
      <c r="N229" s="254"/>
      <c r="O229" s="254"/>
      <c r="P229" s="253"/>
      <c r="Q229" s="253"/>
      <c r="R229" s="254"/>
      <c r="S229" s="254"/>
      <c r="T229" s="253"/>
      <c r="U229" s="253"/>
    </row>
    <row r="230" spans="4:21" x14ac:dyDescent="0.3">
      <c r="D230" s="230">
        <v>217</v>
      </c>
      <c r="E230" s="255"/>
      <c r="F230" s="254"/>
      <c r="G230" s="254"/>
      <c r="H230" s="253"/>
      <c r="I230" s="253"/>
      <c r="J230" s="253"/>
      <c r="K230" s="253"/>
      <c r="L230" s="254"/>
      <c r="M230" s="253"/>
      <c r="N230" s="254"/>
      <c r="O230" s="254"/>
      <c r="P230" s="253"/>
      <c r="Q230" s="253"/>
      <c r="R230" s="254"/>
      <c r="S230" s="254"/>
      <c r="T230" s="253"/>
      <c r="U230" s="253"/>
    </row>
    <row r="231" spans="4:21" x14ac:dyDescent="0.3">
      <c r="D231" s="229">
        <v>218</v>
      </c>
      <c r="E231" s="255"/>
      <c r="F231" s="254"/>
      <c r="G231" s="254"/>
      <c r="H231" s="253"/>
      <c r="I231" s="253"/>
      <c r="J231" s="253"/>
      <c r="K231" s="253"/>
      <c r="L231" s="254"/>
      <c r="M231" s="253"/>
      <c r="N231" s="254"/>
      <c r="O231" s="254"/>
      <c r="P231" s="253"/>
      <c r="Q231" s="253"/>
      <c r="R231" s="254"/>
      <c r="S231" s="254"/>
      <c r="T231" s="253"/>
      <c r="U231" s="253"/>
    </row>
    <row r="232" spans="4:21" x14ac:dyDescent="0.3">
      <c r="D232" s="230">
        <v>219</v>
      </c>
      <c r="E232" s="255"/>
      <c r="F232" s="254"/>
      <c r="G232" s="254"/>
      <c r="H232" s="253"/>
      <c r="I232" s="253"/>
      <c r="J232" s="253"/>
      <c r="K232" s="253"/>
      <c r="L232" s="254"/>
      <c r="M232" s="253"/>
      <c r="N232" s="254"/>
      <c r="O232" s="254"/>
      <c r="P232" s="253"/>
      <c r="Q232" s="253"/>
      <c r="R232" s="254"/>
      <c r="S232" s="254"/>
      <c r="T232" s="253"/>
      <c r="U232" s="253"/>
    </row>
    <row r="233" spans="4:21" x14ac:dyDescent="0.3">
      <c r="D233" s="229">
        <v>220</v>
      </c>
      <c r="E233" s="255"/>
      <c r="F233" s="254"/>
      <c r="G233" s="254"/>
      <c r="H233" s="253"/>
      <c r="I233" s="253"/>
      <c r="J233" s="253"/>
      <c r="K233" s="253"/>
      <c r="L233" s="254"/>
      <c r="M233" s="253"/>
      <c r="N233" s="254"/>
      <c r="O233" s="254"/>
      <c r="P233" s="253"/>
      <c r="Q233" s="253"/>
      <c r="R233" s="254"/>
      <c r="S233" s="254"/>
      <c r="T233" s="253"/>
      <c r="U233" s="253"/>
    </row>
    <row r="234" spans="4:21" x14ac:dyDescent="0.3">
      <c r="D234" s="230">
        <v>221</v>
      </c>
      <c r="E234" s="255"/>
      <c r="F234" s="254"/>
      <c r="G234" s="254"/>
      <c r="H234" s="253"/>
      <c r="I234" s="253"/>
      <c r="J234" s="253"/>
      <c r="K234" s="253"/>
      <c r="L234" s="254"/>
      <c r="M234" s="253"/>
      <c r="N234" s="254"/>
      <c r="O234" s="254"/>
      <c r="P234" s="253"/>
      <c r="Q234" s="253"/>
      <c r="R234" s="254"/>
      <c r="S234" s="254"/>
      <c r="T234" s="253"/>
      <c r="U234" s="253"/>
    </row>
    <row r="235" spans="4:21" x14ac:dyDescent="0.3">
      <c r="D235" s="229">
        <v>222</v>
      </c>
      <c r="E235" s="255"/>
      <c r="F235" s="254"/>
      <c r="G235" s="254"/>
      <c r="H235" s="253"/>
      <c r="I235" s="253"/>
      <c r="J235" s="253"/>
      <c r="K235" s="253"/>
      <c r="L235" s="254"/>
      <c r="M235" s="253"/>
      <c r="N235" s="254"/>
      <c r="O235" s="254"/>
      <c r="P235" s="253"/>
      <c r="Q235" s="253"/>
      <c r="R235" s="254"/>
      <c r="S235" s="254"/>
      <c r="T235" s="253"/>
      <c r="U235" s="253"/>
    </row>
    <row r="236" spans="4:21" x14ac:dyDescent="0.3">
      <c r="D236" s="230">
        <v>223</v>
      </c>
      <c r="E236" s="255"/>
      <c r="F236" s="254"/>
      <c r="G236" s="254"/>
      <c r="H236" s="253"/>
      <c r="I236" s="253"/>
      <c r="J236" s="253"/>
      <c r="K236" s="253"/>
      <c r="L236" s="254"/>
      <c r="M236" s="253"/>
      <c r="N236" s="254"/>
      <c r="O236" s="254"/>
      <c r="P236" s="253"/>
      <c r="Q236" s="253"/>
      <c r="R236" s="254"/>
      <c r="S236" s="254"/>
      <c r="T236" s="253"/>
      <c r="U236" s="253"/>
    </row>
    <row r="237" spans="4:21" x14ac:dyDescent="0.3">
      <c r="D237" s="229">
        <v>224</v>
      </c>
      <c r="E237" s="255"/>
      <c r="F237" s="254"/>
      <c r="G237" s="254"/>
      <c r="H237" s="253"/>
      <c r="I237" s="253"/>
      <c r="J237" s="253"/>
      <c r="K237" s="253"/>
      <c r="L237" s="254"/>
      <c r="M237" s="253"/>
      <c r="N237" s="254"/>
      <c r="O237" s="254"/>
      <c r="P237" s="253"/>
      <c r="Q237" s="253"/>
      <c r="R237" s="254"/>
      <c r="S237" s="254"/>
      <c r="T237" s="253"/>
      <c r="U237" s="253"/>
    </row>
    <row r="238" spans="4:21" x14ac:dyDescent="0.3">
      <c r="D238" s="230">
        <v>225</v>
      </c>
      <c r="E238" s="255"/>
      <c r="F238" s="254"/>
      <c r="G238" s="254"/>
      <c r="H238" s="253"/>
      <c r="I238" s="253"/>
      <c r="J238" s="253"/>
      <c r="K238" s="253"/>
      <c r="L238" s="254"/>
      <c r="M238" s="253"/>
      <c r="N238" s="254"/>
      <c r="O238" s="254"/>
      <c r="P238" s="253"/>
      <c r="Q238" s="253"/>
      <c r="R238" s="254"/>
      <c r="S238" s="254"/>
      <c r="T238" s="253"/>
      <c r="U238" s="253"/>
    </row>
    <row r="239" spans="4:21" x14ac:dyDescent="0.3">
      <c r="D239" s="229">
        <v>226</v>
      </c>
      <c r="E239" s="255"/>
      <c r="F239" s="254"/>
      <c r="G239" s="254"/>
      <c r="H239" s="253"/>
      <c r="I239" s="253"/>
      <c r="J239" s="253"/>
      <c r="K239" s="253"/>
      <c r="L239" s="254"/>
      <c r="M239" s="253"/>
      <c r="N239" s="254"/>
      <c r="O239" s="254"/>
      <c r="P239" s="253"/>
      <c r="Q239" s="253"/>
      <c r="R239" s="254"/>
      <c r="S239" s="254"/>
      <c r="T239" s="253"/>
      <c r="U239" s="253"/>
    </row>
    <row r="240" spans="4:21" x14ac:dyDescent="0.3">
      <c r="D240" s="230">
        <v>227</v>
      </c>
      <c r="E240" s="255"/>
      <c r="F240" s="254"/>
      <c r="G240" s="254"/>
      <c r="H240" s="253"/>
      <c r="I240" s="253"/>
      <c r="J240" s="253"/>
      <c r="K240" s="253"/>
      <c r="L240" s="254"/>
      <c r="M240" s="253"/>
      <c r="N240" s="254"/>
      <c r="O240" s="254"/>
      <c r="P240" s="253"/>
      <c r="Q240" s="253"/>
      <c r="R240" s="254"/>
      <c r="S240" s="254"/>
      <c r="T240" s="253"/>
      <c r="U240" s="253"/>
    </row>
    <row r="241" spans="4:21" x14ac:dyDescent="0.3">
      <c r="D241" s="229">
        <v>228</v>
      </c>
      <c r="E241" s="255"/>
      <c r="F241" s="254"/>
      <c r="G241" s="254"/>
      <c r="H241" s="253"/>
      <c r="I241" s="253"/>
      <c r="J241" s="253"/>
      <c r="K241" s="253"/>
      <c r="L241" s="254"/>
      <c r="M241" s="253"/>
      <c r="N241" s="254"/>
      <c r="O241" s="254"/>
      <c r="P241" s="253"/>
      <c r="Q241" s="253"/>
      <c r="R241" s="254"/>
      <c r="S241" s="254"/>
      <c r="T241" s="253"/>
      <c r="U241" s="253"/>
    </row>
    <row r="242" spans="4:21" x14ac:dyDescent="0.3">
      <c r="D242" s="230">
        <v>229</v>
      </c>
      <c r="E242" s="255"/>
      <c r="F242" s="254"/>
      <c r="G242" s="254"/>
      <c r="H242" s="253"/>
      <c r="I242" s="253"/>
      <c r="J242" s="253"/>
      <c r="K242" s="253"/>
      <c r="L242" s="254"/>
      <c r="M242" s="253"/>
      <c r="N242" s="254"/>
      <c r="O242" s="254"/>
      <c r="P242" s="253"/>
      <c r="Q242" s="253"/>
      <c r="R242" s="254"/>
      <c r="S242" s="254"/>
      <c r="T242" s="253"/>
      <c r="U242" s="253"/>
    </row>
    <row r="243" spans="4:21" x14ac:dyDescent="0.3">
      <c r="D243" s="229">
        <v>230</v>
      </c>
      <c r="E243" s="255"/>
      <c r="F243" s="254"/>
      <c r="G243" s="254"/>
      <c r="H243" s="253"/>
      <c r="I243" s="253"/>
      <c r="J243" s="253"/>
      <c r="K243" s="253"/>
      <c r="L243" s="254"/>
      <c r="M243" s="253"/>
      <c r="N243" s="254"/>
      <c r="O243" s="254"/>
      <c r="P243" s="253"/>
      <c r="Q243" s="253"/>
      <c r="R243" s="254"/>
      <c r="S243" s="254"/>
      <c r="T243" s="253"/>
      <c r="U243" s="253"/>
    </row>
    <row r="244" spans="4:21" x14ac:dyDescent="0.3">
      <c r="D244" s="230">
        <v>231</v>
      </c>
      <c r="E244" s="255"/>
      <c r="F244" s="254"/>
      <c r="G244" s="254"/>
      <c r="H244" s="253"/>
      <c r="I244" s="253"/>
      <c r="J244" s="253"/>
      <c r="K244" s="253"/>
      <c r="L244" s="254"/>
      <c r="M244" s="253"/>
      <c r="N244" s="254"/>
      <c r="O244" s="254"/>
      <c r="P244" s="253"/>
      <c r="Q244" s="253"/>
      <c r="R244" s="254"/>
      <c r="S244" s="254"/>
      <c r="T244" s="253"/>
      <c r="U244" s="253"/>
    </row>
    <row r="245" spans="4:21" x14ac:dyDescent="0.3">
      <c r="D245" s="229">
        <v>232</v>
      </c>
      <c r="E245" s="255"/>
      <c r="F245" s="254"/>
      <c r="G245" s="254"/>
      <c r="H245" s="253"/>
      <c r="I245" s="253"/>
      <c r="J245" s="253"/>
      <c r="K245" s="253"/>
      <c r="L245" s="254"/>
      <c r="M245" s="253"/>
      <c r="N245" s="254"/>
      <c r="O245" s="254"/>
      <c r="P245" s="253"/>
      <c r="Q245" s="253"/>
      <c r="R245" s="254"/>
      <c r="S245" s="254"/>
      <c r="T245" s="253"/>
      <c r="U245" s="253"/>
    </row>
    <row r="246" spans="4:21" x14ac:dyDescent="0.3">
      <c r="D246" s="230">
        <v>233</v>
      </c>
      <c r="E246" s="255"/>
      <c r="F246" s="254"/>
      <c r="G246" s="254"/>
      <c r="H246" s="253"/>
      <c r="I246" s="253"/>
      <c r="J246" s="253"/>
      <c r="K246" s="253"/>
      <c r="L246" s="254"/>
      <c r="M246" s="253"/>
      <c r="N246" s="254"/>
      <c r="O246" s="254"/>
      <c r="P246" s="253"/>
      <c r="Q246" s="253"/>
      <c r="R246" s="254"/>
      <c r="S246" s="254"/>
      <c r="T246" s="253"/>
      <c r="U246" s="253"/>
    </row>
    <row r="247" spans="4:21" x14ac:dyDescent="0.3">
      <c r="D247" s="229">
        <v>234</v>
      </c>
      <c r="E247" s="255"/>
      <c r="F247" s="254"/>
      <c r="G247" s="254"/>
      <c r="H247" s="253"/>
      <c r="I247" s="253"/>
      <c r="J247" s="253"/>
      <c r="K247" s="253"/>
      <c r="L247" s="254"/>
      <c r="M247" s="253"/>
      <c r="N247" s="254"/>
      <c r="O247" s="254"/>
      <c r="P247" s="253"/>
      <c r="Q247" s="253"/>
      <c r="R247" s="254"/>
      <c r="S247" s="254"/>
      <c r="T247" s="253"/>
      <c r="U247" s="253"/>
    </row>
    <row r="248" spans="4:21" x14ac:dyDescent="0.3">
      <c r="D248" s="230">
        <v>235</v>
      </c>
      <c r="E248" s="255"/>
      <c r="F248" s="254"/>
      <c r="G248" s="254"/>
      <c r="H248" s="253"/>
      <c r="I248" s="253"/>
      <c r="J248" s="253"/>
      <c r="K248" s="253"/>
      <c r="L248" s="254"/>
      <c r="M248" s="253"/>
      <c r="N248" s="254"/>
      <c r="O248" s="254"/>
      <c r="P248" s="253"/>
      <c r="Q248" s="253"/>
      <c r="R248" s="254"/>
      <c r="S248" s="254"/>
      <c r="T248" s="253"/>
      <c r="U248" s="253"/>
    </row>
    <row r="249" spans="4:21" x14ac:dyDescent="0.3">
      <c r="D249" s="229">
        <v>236</v>
      </c>
      <c r="E249" s="255"/>
      <c r="F249" s="254"/>
      <c r="G249" s="254"/>
      <c r="H249" s="253"/>
      <c r="I249" s="253"/>
      <c r="J249" s="253"/>
      <c r="K249" s="253"/>
      <c r="L249" s="254"/>
      <c r="M249" s="253"/>
      <c r="N249" s="254"/>
      <c r="O249" s="254"/>
      <c r="P249" s="253"/>
      <c r="Q249" s="253"/>
      <c r="R249" s="254"/>
      <c r="S249" s="254"/>
      <c r="T249" s="253"/>
      <c r="U249" s="253"/>
    </row>
    <row r="250" spans="4:21" x14ac:dyDescent="0.3">
      <c r="D250" s="230">
        <v>237</v>
      </c>
      <c r="E250" s="255"/>
      <c r="F250" s="254"/>
      <c r="G250" s="254"/>
      <c r="H250" s="253"/>
      <c r="I250" s="253"/>
      <c r="J250" s="253"/>
      <c r="K250" s="253"/>
      <c r="L250" s="254"/>
      <c r="M250" s="253"/>
      <c r="N250" s="254"/>
      <c r="O250" s="254"/>
      <c r="P250" s="253"/>
      <c r="Q250" s="253"/>
      <c r="R250" s="254"/>
      <c r="S250" s="254"/>
      <c r="T250" s="253"/>
      <c r="U250" s="253"/>
    </row>
    <row r="251" spans="4:21" x14ac:dyDescent="0.3">
      <c r="D251" s="229">
        <v>238</v>
      </c>
      <c r="E251" s="255"/>
      <c r="F251" s="254"/>
      <c r="G251" s="254"/>
      <c r="H251" s="253"/>
      <c r="I251" s="253"/>
      <c r="J251" s="253"/>
      <c r="K251" s="253"/>
      <c r="L251" s="254"/>
      <c r="M251" s="253"/>
      <c r="N251" s="254"/>
      <c r="O251" s="254"/>
      <c r="P251" s="253"/>
      <c r="Q251" s="253"/>
      <c r="R251" s="254"/>
      <c r="S251" s="254"/>
      <c r="T251" s="253"/>
      <c r="U251" s="253"/>
    </row>
    <row r="252" spans="4:21" x14ac:dyDescent="0.3">
      <c r="D252" s="230">
        <v>239</v>
      </c>
      <c r="E252" s="255"/>
      <c r="F252" s="254"/>
      <c r="G252" s="254"/>
      <c r="H252" s="253"/>
      <c r="I252" s="253"/>
      <c r="J252" s="253"/>
      <c r="K252" s="253"/>
      <c r="L252" s="254"/>
      <c r="M252" s="253"/>
      <c r="N252" s="254"/>
      <c r="O252" s="254"/>
      <c r="P252" s="253"/>
      <c r="Q252" s="253"/>
      <c r="R252" s="254"/>
      <c r="S252" s="254"/>
      <c r="T252" s="253"/>
      <c r="U252" s="253"/>
    </row>
    <row r="253" spans="4:21" x14ac:dyDescent="0.3">
      <c r="D253" s="229">
        <v>240</v>
      </c>
      <c r="E253" s="255"/>
      <c r="F253" s="254"/>
      <c r="G253" s="254"/>
      <c r="H253" s="253"/>
      <c r="I253" s="253"/>
      <c r="J253" s="253"/>
      <c r="K253" s="253"/>
      <c r="L253" s="254"/>
      <c r="M253" s="253"/>
      <c r="N253" s="254"/>
      <c r="O253" s="254"/>
      <c r="P253" s="253"/>
      <c r="Q253" s="253"/>
      <c r="R253" s="254"/>
      <c r="S253" s="254"/>
      <c r="T253" s="253"/>
      <c r="U253" s="253"/>
    </row>
    <row r="254" spans="4:21" x14ac:dyDescent="0.3">
      <c r="D254" s="230">
        <v>241</v>
      </c>
      <c r="E254" s="255"/>
      <c r="F254" s="254"/>
      <c r="G254" s="254"/>
      <c r="H254" s="253"/>
      <c r="I254" s="253"/>
      <c r="J254" s="253"/>
      <c r="K254" s="253"/>
      <c r="L254" s="254"/>
      <c r="M254" s="253"/>
      <c r="N254" s="254"/>
      <c r="O254" s="254"/>
      <c r="P254" s="253"/>
      <c r="Q254" s="253"/>
      <c r="R254" s="254"/>
      <c r="S254" s="254"/>
      <c r="T254" s="253"/>
      <c r="U254" s="253"/>
    </row>
    <row r="255" spans="4:21" x14ac:dyDescent="0.3">
      <c r="D255" s="229">
        <v>242</v>
      </c>
      <c r="E255" s="255"/>
      <c r="F255" s="254"/>
      <c r="G255" s="254"/>
      <c r="H255" s="253"/>
      <c r="I255" s="253"/>
      <c r="J255" s="253"/>
      <c r="K255" s="253"/>
      <c r="L255" s="254"/>
      <c r="M255" s="253"/>
      <c r="N255" s="254"/>
      <c r="O255" s="254"/>
      <c r="P255" s="253"/>
      <c r="Q255" s="253"/>
      <c r="R255" s="254"/>
      <c r="S255" s="254"/>
      <c r="T255" s="253"/>
      <c r="U255" s="253"/>
    </row>
    <row r="256" spans="4:21" x14ac:dyDescent="0.3">
      <c r="D256" s="230">
        <v>243</v>
      </c>
      <c r="E256" s="255"/>
      <c r="F256" s="254"/>
      <c r="G256" s="254"/>
      <c r="H256" s="253"/>
      <c r="I256" s="253"/>
      <c r="J256" s="253"/>
      <c r="K256" s="253"/>
      <c r="L256" s="254"/>
      <c r="M256" s="253"/>
      <c r="N256" s="254"/>
      <c r="O256" s="254"/>
      <c r="P256" s="253"/>
      <c r="Q256" s="253"/>
      <c r="R256" s="254"/>
      <c r="S256" s="254"/>
      <c r="T256" s="253"/>
      <c r="U256" s="253"/>
    </row>
    <row r="257" spans="4:21" x14ac:dyDescent="0.3">
      <c r="D257" s="229">
        <v>244</v>
      </c>
      <c r="E257" s="255"/>
      <c r="F257" s="254"/>
      <c r="G257" s="254"/>
      <c r="H257" s="253"/>
      <c r="I257" s="253"/>
      <c r="J257" s="253"/>
      <c r="K257" s="253"/>
      <c r="L257" s="254"/>
      <c r="M257" s="253"/>
      <c r="N257" s="254"/>
      <c r="O257" s="254"/>
      <c r="P257" s="253"/>
      <c r="Q257" s="253"/>
      <c r="R257" s="254"/>
      <c r="S257" s="254"/>
      <c r="T257" s="253"/>
      <c r="U257" s="253"/>
    </row>
    <row r="258" spans="4:21" x14ac:dyDescent="0.3">
      <c r="D258" s="230">
        <v>245</v>
      </c>
      <c r="E258" s="255"/>
      <c r="F258" s="254"/>
      <c r="G258" s="254"/>
      <c r="H258" s="253"/>
      <c r="I258" s="253"/>
      <c r="J258" s="253"/>
      <c r="K258" s="253"/>
      <c r="L258" s="254"/>
      <c r="M258" s="253"/>
      <c r="N258" s="254"/>
      <c r="O258" s="254"/>
      <c r="P258" s="253"/>
      <c r="Q258" s="253"/>
      <c r="R258" s="254"/>
      <c r="S258" s="254"/>
      <c r="T258" s="253"/>
      <c r="U258" s="253"/>
    </row>
    <row r="259" spans="4:21" x14ac:dyDescent="0.3">
      <c r="D259" s="229">
        <v>246</v>
      </c>
      <c r="E259" s="255"/>
      <c r="F259" s="254"/>
      <c r="G259" s="254"/>
      <c r="H259" s="253"/>
      <c r="I259" s="253"/>
      <c r="J259" s="253"/>
      <c r="K259" s="253"/>
      <c r="L259" s="254"/>
      <c r="M259" s="253"/>
      <c r="N259" s="254"/>
      <c r="O259" s="254"/>
      <c r="P259" s="253"/>
      <c r="Q259" s="253"/>
      <c r="R259" s="254"/>
      <c r="S259" s="254"/>
      <c r="T259" s="253"/>
      <c r="U259" s="253"/>
    </row>
    <row r="260" spans="4:21" x14ac:dyDescent="0.3">
      <c r="D260" s="230">
        <v>247</v>
      </c>
      <c r="E260" s="255"/>
      <c r="F260" s="254"/>
      <c r="G260" s="254"/>
      <c r="H260" s="253"/>
      <c r="I260" s="253"/>
      <c r="J260" s="253"/>
      <c r="K260" s="253"/>
      <c r="L260" s="254"/>
      <c r="M260" s="253"/>
      <c r="N260" s="254"/>
      <c r="O260" s="254"/>
      <c r="P260" s="253"/>
      <c r="Q260" s="253"/>
      <c r="R260" s="254"/>
      <c r="S260" s="254"/>
      <c r="T260" s="253"/>
      <c r="U260" s="253"/>
    </row>
    <row r="261" spans="4:21" x14ac:dyDescent="0.3">
      <c r="D261" s="229">
        <v>248</v>
      </c>
      <c r="E261" s="255"/>
      <c r="F261" s="254"/>
      <c r="G261" s="254"/>
      <c r="H261" s="253"/>
      <c r="I261" s="253"/>
      <c r="J261" s="253"/>
      <c r="K261" s="253"/>
      <c r="L261" s="254"/>
      <c r="M261" s="253"/>
      <c r="N261" s="254"/>
      <c r="O261" s="254"/>
      <c r="P261" s="253"/>
      <c r="Q261" s="253"/>
      <c r="R261" s="254"/>
      <c r="S261" s="254"/>
      <c r="T261" s="253"/>
      <c r="U261" s="253"/>
    </row>
    <row r="262" spans="4:21" x14ac:dyDescent="0.3">
      <c r="D262" s="230">
        <v>249</v>
      </c>
      <c r="E262" s="255"/>
      <c r="F262" s="254"/>
      <c r="G262" s="254"/>
      <c r="H262" s="253"/>
      <c r="I262" s="253"/>
      <c r="J262" s="253"/>
      <c r="K262" s="253"/>
      <c r="L262" s="254"/>
      <c r="M262" s="253"/>
      <c r="N262" s="254"/>
      <c r="O262" s="254"/>
      <c r="P262" s="253"/>
      <c r="Q262" s="253"/>
      <c r="R262" s="254"/>
      <c r="S262" s="254"/>
      <c r="T262" s="253"/>
      <c r="U262" s="253"/>
    </row>
    <row r="263" spans="4:21" x14ac:dyDescent="0.3">
      <c r="D263" s="229">
        <v>250</v>
      </c>
      <c r="E263" s="255"/>
      <c r="F263" s="254"/>
      <c r="G263" s="254"/>
      <c r="H263" s="253"/>
      <c r="I263" s="253"/>
      <c r="J263" s="253"/>
      <c r="K263" s="253"/>
      <c r="L263" s="254"/>
      <c r="M263" s="253"/>
      <c r="N263" s="254"/>
      <c r="O263" s="254"/>
      <c r="P263" s="253"/>
      <c r="Q263" s="253"/>
      <c r="R263" s="254"/>
      <c r="S263" s="254"/>
      <c r="T263" s="253"/>
      <c r="U263" s="253"/>
    </row>
    <row r="264" spans="4:21" x14ac:dyDescent="0.3">
      <c r="D264" s="230">
        <v>251</v>
      </c>
      <c r="E264" s="255"/>
      <c r="F264" s="254"/>
      <c r="G264" s="254"/>
      <c r="H264" s="253"/>
      <c r="I264" s="253"/>
      <c r="J264" s="253"/>
      <c r="K264" s="253"/>
      <c r="L264" s="254"/>
      <c r="M264" s="253"/>
      <c r="N264" s="254"/>
      <c r="O264" s="254"/>
      <c r="P264" s="253"/>
      <c r="Q264" s="253"/>
      <c r="R264" s="254"/>
      <c r="S264" s="254"/>
      <c r="T264" s="253"/>
      <c r="U264" s="253"/>
    </row>
    <row r="265" spans="4:21" x14ac:dyDescent="0.3">
      <c r="D265" s="229">
        <v>252</v>
      </c>
      <c r="E265" s="255"/>
      <c r="F265" s="254"/>
      <c r="G265" s="254"/>
      <c r="H265" s="253"/>
      <c r="I265" s="253"/>
      <c r="J265" s="253"/>
      <c r="K265" s="253"/>
      <c r="L265" s="254"/>
      <c r="M265" s="253"/>
      <c r="N265" s="254"/>
      <c r="O265" s="254"/>
      <c r="P265" s="253"/>
      <c r="Q265" s="253"/>
      <c r="R265" s="254"/>
      <c r="S265" s="254"/>
      <c r="T265" s="253"/>
      <c r="U265" s="253"/>
    </row>
    <row r="266" spans="4:21" x14ac:dyDescent="0.3">
      <c r="D266" s="230">
        <v>253</v>
      </c>
      <c r="E266" s="255"/>
      <c r="F266" s="254"/>
      <c r="G266" s="254"/>
      <c r="H266" s="253"/>
      <c r="I266" s="253"/>
      <c r="J266" s="253"/>
      <c r="K266" s="253"/>
      <c r="L266" s="254"/>
      <c r="M266" s="253"/>
      <c r="N266" s="254"/>
      <c r="O266" s="254"/>
      <c r="P266" s="253"/>
      <c r="Q266" s="253"/>
      <c r="R266" s="254"/>
      <c r="S266" s="254"/>
      <c r="T266" s="253"/>
      <c r="U266" s="253"/>
    </row>
    <row r="267" spans="4:21" x14ac:dyDescent="0.3">
      <c r="D267" s="229">
        <v>254</v>
      </c>
      <c r="E267" s="255"/>
      <c r="F267" s="254"/>
      <c r="G267" s="254"/>
      <c r="H267" s="253"/>
      <c r="I267" s="253"/>
      <c r="J267" s="253"/>
      <c r="K267" s="253"/>
      <c r="L267" s="254"/>
      <c r="M267" s="253"/>
      <c r="N267" s="254"/>
      <c r="O267" s="254"/>
      <c r="P267" s="253"/>
      <c r="Q267" s="253"/>
      <c r="R267" s="254"/>
      <c r="S267" s="254"/>
      <c r="T267" s="253"/>
      <c r="U267" s="253"/>
    </row>
    <row r="268" spans="4:21" x14ac:dyDescent="0.3">
      <c r="D268" s="230">
        <v>255</v>
      </c>
      <c r="E268" s="255"/>
      <c r="F268" s="254"/>
      <c r="G268" s="254"/>
      <c r="H268" s="253"/>
      <c r="I268" s="253"/>
      <c r="J268" s="253"/>
      <c r="K268" s="253"/>
      <c r="L268" s="254"/>
      <c r="M268" s="253"/>
      <c r="N268" s="254"/>
      <c r="O268" s="254"/>
      <c r="P268" s="253"/>
      <c r="Q268" s="253"/>
      <c r="R268" s="254"/>
      <c r="S268" s="254"/>
      <c r="T268" s="253"/>
      <c r="U268" s="253"/>
    </row>
    <row r="269" spans="4:21" x14ac:dyDescent="0.3">
      <c r="D269" s="229">
        <v>256</v>
      </c>
      <c r="E269" s="255"/>
      <c r="F269" s="254"/>
      <c r="G269" s="254"/>
      <c r="H269" s="253"/>
      <c r="I269" s="253"/>
      <c r="J269" s="253"/>
      <c r="K269" s="253"/>
      <c r="L269" s="254"/>
      <c r="M269" s="253"/>
      <c r="N269" s="254"/>
      <c r="O269" s="254"/>
      <c r="P269" s="253"/>
      <c r="Q269" s="253"/>
      <c r="R269" s="254"/>
      <c r="S269" s="254"/>
      <c r="T269" s="253"/>
      <c r="U269" s="253"/>
    </row>
    <row r="270" spans="4:21" x14ac:dyDescent="0.3">
      <c r="D270" s="230">
        <v>257</v>
      </c>
      <c r="E270" s="255"/>
      <c r="F270" s="254"/>
      <c r="G270" s="254"/>
      <c r="H270" s="253"/>
      <c r="I270" s="253"/>
      <c r="J270" s="253"/>
      <c r="K270" s="253"/>
      <c r="L270" s="254"/>
      <c r="M270" s="253"/>
      <c r="N270" s="254"/>
      <c r="O270" s="254"/>
      <c r="P270" s="253"/>
      <c r="Q270" s="253"/>
      <c r="R270" s="254"/>
      <c r="S270" s="254"/>
      <c r="T270" s="253"/>
      <c r="U270" s="253"/>
    </row>
    <row r="271" spans="4:21" x14ac:dyDescent="0.3">
      <c r="D271" s="229">
        <v>258</v>
      </c>
      <c r="E271" s="255"/>
      <c r="F271" s="254"/>
      <c r="G271" s="254"/>
      <c r="H271" s="253"/>
      <c r="I271" s="253"/>
      <c r="J271" s="253"/>
      <c r="K271" s="253"/>
      <c r="L271" s="254"/>
      <c r="M271" s="253"/>
      <c r="N271" s="254"/>
      <c r="O271" s="254"/>
      <c r="P271" s="253"/>
      <c r="Q271" s="253"/>
      <c r="R271" s="254"/>
      <c r="S271" s="254"/>
      <c r="T271" s="253"/>
      <c r="U271" s="253"/>
    </row>
    <row r="272" spans="4:21" x14ac:dyDescent="0.3">
      <c r="D272" s="230">
        <v>259</v>
      </c>
      <c r="E272" s="255"/>
      <c r="F272" s="254"/>
      <c r="G272" s="254"/>
      <c r="H272" s="253"/>
      <c r="I272" s="253"/>
      <c r="J272" s="253"/>
      <c r="K272" s="253"/>
      <c r="L272" s="254"/>
      <c r="M272" s="253"/>
      <c r="N272" s="254"/>
      <c r="O272" s="254"/>
      <c r="P272" s="253"/>
      <c r="Q272" s="253"/>
      <c r="R272" s="254"/>
      <c r="S272" s="254"/>
      <c r="T272" s="253"/>
      <c r="U272" s="253"/>
    </row>
    <row r="273" spans="4:21" x14ac:dyDescent="0.3">
      <c r="D273" s="229">
        <v>260</v>
      </c>
      <c r="E273" s="255"/>
      <c r="F273" s="254"/>
      <c r="G273" s="254"/>
      <c r="H273" s="253"/>
      <c r="I273" s="253"/>
      <c r="J273" s="253"/>
      <c r="K273" s="253"/>
      <c r="L273" s="254"/>
      <c r="M273" s="253"/>
      <c r="N273" s="254"/>
      <c r="O273" s="254"/>
      <c r="P273" s="253"/>
      <c r="Q273" s="253"/>
      <c r="R273" s="254"/>
      <c r="S273" s="254"/>
      <c r="T273" s="253"/>
      <c r="U273" s="253"/>
    </row>
    <row r="274" spans="4:21" x14ac:dyDescent="0.3">
      <c r="D274" s="230">
        <v>261</v>
      </c>
      <c r="E274" s="255"/>
      <c r="F274" s="254"/>
      <c r="G274" s="254"/>
      <c r="H274" s="253"/>
      <c r="I274" s="253"/>
      <c r="J274" s="253"/>
      <c r="K274" s="253"/>
      <c r="L274" s="254"/>
      <c r="M274" s="253"/>
      <c r="N274" s="254"/>
      <c r="O274" s="254"/>
      <c r="P274" s="253"/>
      <c r="Q274" s="253"/>
      <c r="R274" s="254"/>
      <c r="S274" s="254"/>
      <c r="T274" s="253"/>
      <c r="U274" s="253"/>
    </row>
    <row r="275" spans="4:21" x14ac:dyDescent="0.3">
      <c r="D275" s="229">
        <v>262</v>
      </c>
      <c r="E275" s="255"/>
      <c r="F275" s="254"/>
      <c r="G275" s="254"/>
      <c r="H275" s="253"/>
      <c r="I275" s="253"/>
      <c r="J275" s="253"/>
      <c r="K275" s="253"/>
      <c r="L275" s="254"/>
      <c r="M275" s="253"/>
      <c r="N275" s="254"/>
      <c r="O275" s="254"/>
      <c r="P275" s="253"/>
      <c r="Q275" s="253"/>
      <c r="R275" s="254"/>
      <c r="S275" s="254"/>
      <c r="T275" s="253"/>
      <c r="U275" s="253"/>
    </row>
    <row r="276" spans="4:21" x14ac:dyDescent="0.3">
      <c r="D276" s="230">
        <v>263</v>
      </c>
      <c r="E276" s="255"/>
      <c r="F276" s="254"/>
      <c r="G276" s="254"/>
      <c r="H276" s="253"/>
      <c r="I276" s="253"/>
      <c r="J276" s="253"/>
      <c r="K276" s="253"/>
      <c r="L276" s="254"/>
      <c r="M276" s="253"/>
      <c r="N276" s="254"/>
      <c r="O276" s="254"/>
      <c r="P276" s="253"/>
      <c r="Q276" s="253"/>
      <c r="R276" s="254"/>
      <c r="S276" s="254"/>
      <c r="T276" s="253"/>
      <c r="U276" s="253"/>
    </row>
    <row r="277" spans="4:21" x14ac:dyDescent="0.3">
      <c r="D277" s="229">
        <v>264</v>
      </c>
      <c r="E277" s="255"/>
      <c r="F277" s="254"/>
      <c r="G277" s="254"/>
      <c r="H277" s="253"/>
      <c r="I277" s="253"/>
      <c r="J277" s="253"/>
      <c r="K277" s="253"/>
      <c r="L277" s="254"/>
      <c r="M277" s="253"/>
      <c r="N277" s="254"/>
      <c r="O277" s="254"/>
      <c r="P277" s="253"/>
      <c r="Q277" s="253"/>
      <c r="R277" s="254"/>
      <c r="S277" s="254"/>
      <c r="T277" s="253"/>
      <c r="U277" s="253"/>
    </row>
    <row r="278" spans="4:21" x14ac:dyDescent="0.3">
      <c r="D278" s="230">
        <v>265</v>
      </c>
      <c r="E278" s="255"/>
      <c r="F278" s="254"/>
      <c r="G278" s="254"/>
      <c r="H278" s="253"/>
      <c r="I278" s="253"/>
      <c r="J278" s="253"/>
      <c r="K278" s="253"/>
      <c r="L278" s="254"/>
      <c r="M278" s="253"/>
      <c r="N278" s="254"/>
      <c r="O278" s="254"/>
      <c r="P278" s="253"/>
      <c r="Q278" s="253"/>
      <c r="R278" s="254"/>
      <c r="S278" s="254"/>
      <c r="T278" s="253"/>
      <c r="U278" s="253"/>
    </row>
    <row r="279" spans="4:21" x14ac:dyDescent="0.3">
      <c r="D279" s="229">
        <v>266</v>
      </c>
      <c r="E279" s="255"/>
      <c r="F279" s="254"/>
      <c r="G279" s="254"/>
      <c r="H279" s="253"/>
      <c r="I279" s="253"/>
      <c r="J279" s="253"/>
      <c r="K279" s="253"/>
      <c r="L279" s="254"/>
      <c r="M279" s="253"/>
      <c r="N279" s="254"/>
      <c r="O279" s="254"/>
      <c r="P279" s="253"/>
      <c r="Q279" s="253"/>
      <c r="R279" s="254"/>
      <c r="S279" s="254"/>
      <c r="T279" s="253"/>
      <c r="U279" s="253"/>
    </row>
    <row r="280" spans="4:21" x14ac:dyDescent="0.3">
      <c r="D280" s="230">
        <v>267</v>
      </c>
      <c r="E280" s="255"/>
      <c r="F280" s="254"/>
      <c r="G280" s="254"/>
      <c r="H280" s="253"/>
      <c r="I280" s="253"/>
      <c r="J280" s="253"/>
      <c r="K280" s="253"/>
      <c r="L280" s="254"/>
      <c r="M280" s="253"/>
      <c r="N280" s="254"/>
      <c r="O280" s="254"/>
      <c r="P280" s="253"/>
      <c r="Q280" s="253"/>
      <c r="R280" s="254"/>
      <c r="S280" s="254"/>
      <c r="T280" s="253"/>
      <c r="U280" s="253"/>
    </row>
    <row r="281" spans="4:21" x14ac:dyDescent="0.3">
      <c r="D281" s="229">
        <v>268</v>
      </c>
      <c r="E281" s="255"/>
      <c r="F281" s="254"/>
      <c r="G281" s="254"/>
      <c r="H281" s="253"/>
      <c r="I281" s="253"/>
      <c r="J281" s="253"/>
      <c r="K281" s="253"/>
      <c r="L281" s="254"/>
      <c r="M281" s="253"/>
      <c r="N281" s="254"/>
      <c r="O281" s="254"/>
      <c r="P281" s="253"/>
      <c r="Q281" s="253"/>
      <c r="R281" s="254"/>
      <c r="S281" s="254"/>
      <c r="T281" s="253"/>
      <c r="U281" s="253"/>
    </row>
    <row r="282" spans="4:21" x14ac:dyDescent="0.3">
      <c r="D282" s="230">
        <v>269</v>
      </c>
      <c r="E282" s="255"/>
      <c r="F282" s="254"/>
      <c r="G282" s="254"/>
      <c r="H282" s="253"/>
      <c r="I282" s="253"/>
      <c r="J282" s="253"/>
      <c r="K282" s="253"/>
      <c r="L282" s="254"/>
      <c r="M282" s="253"/>
      <c r="N282" s="254"/>
      <c r="O282" s="254"/>
      <c r="P282" s="253"/>
      <c r="Q282" s="253"/>
      <c r="R282" s="254"/>
      <c r="S282" s="254"/>
      <c r="T282" s="253"/>
      <c r="U282" s="253"/>
    </row>
    <row r="283" spans="4:21" x14ac:dyDescent="0.3">
      <c r="D283" s="229">
        <v>270</v>
      </c>
      <c r="E283" s="255"/>
      <c r="F283" s="254"/>
      <c r="G283" s="254"/>
      <c r="H283" s="253"/>
      <c r="I283" s="253"/>
      <c r="J283" s="253"/>
      <c r="K283" s="253"/>
      <c r="L283" s="254"/>
      <c r="M283" s="253"/>
      <c r="N283" s="254"/>
      <c r="O283" s="254"/>
      <c r="P283" s="253"/>
      <c r="Q283" s="253"/>
      <c r="R283" s="254"/>
      <c r="S283" s="254"/>
      <c r="T283" s="253"/>
      <c r="U283" s="253"/>
    </row>
    <row r="284" spans="4:21" x14ac:dyDescent="0.3">
      <c r="D284" s="230">
        <v>271</v>
      </c>
      <c r="E284" s="255"/>
      <c r="F284" s="254"/>
      <c r="G284" s="254"/>
      <c r="H284" s="253"/>
      <c r="I284" s="253"/>
      <c r="J284" s="253"/>
      <c r="K284" s="253"/>
      <c r="L284" s="254"/>
      <c r="M284" s="253"/>
      <c r="N284" s="254"/>
      <c r="O284" s="254"/>
      <c r="P284" s="253"/>
      <c r="Q284" s="253"/>
      <c r="R284" s="254"/>
      <c r="S284" s="254"/>
      <c r="T284" s="253"/>
      <c r="U284" s="253"/>
    </row>
    <row r="285" spans="4:21" x14ac:dyDescent="0.3">
      <c r="D285" s="229">
        <v>272</v>
      </c>
      <c r="E285" s="255"/>
      <c r="F285" s="254"/>
      <c r="G285" s="254"/>
      <c r="H285" s="253"/>
      <c r="I285" s="253"/>
      <c r="J285" s="253"/>
      <c r="K285" s="253"/>
      <c r="L285" s="254"/>
      <c r="M285" s="253"/>
      <c r="N285" s="254"/>
      <c r="O285" s="254"/>
      <c r="P285" s="253"/>
      <c r="Q285" s="253"/>
      <c r="R285" s="254"/>
      <c r="S285" s="254"/>
      <c r="T285" s="253"/>
      <c r="U285" s="253"/>
    </row>
    <row r="286" spans="4:21" x14ac:dyDescent="0.3">
      <c r="D286" s="230">
        <v>273</v>
      </c>
      <c r="E286" s="255"/>
      <c r="F286" s="254"/>
      <c r="G286" s="254"/>
      <c r="H286" s="253"/>
      <c r="I286" s="253"/>
      <c r="J286" s="253"/>
      <c r="K286" s="253"/>
      <c r="L286" s="254"/>
      <c r="M286" s="253"/>
      <c r="N286" s="254"/>
      <c r="O286" s="254"/>
      <c r="P286" s="253"/>
      <c r="Q286" s="253"/>
      <c r="R286" s="254"/>
      <c r="S286" s="254"/>
      <c r="T286" s="253"/>
      <c r="U286" s="253"/>
    </row>
    <row r="287" spans="4:21" x14ac:dyDescent="0.3">
      <c r="D287" s="229">
        <v>274</v>
      </c>
      <c r="E287" s="255"/>
      <c r="F287" s="254"/>
      <c r="G287" s="254"/>
      <c r="H287" s="253"/>
      <c r="I287" s="253"/>
      <c r="J287" s="253"/>
      <c r="K287" s="253"/>
      <c r="L287" s="254"/>
      <c r="M287" s="253"/>
      <c r="N287" s="254"/>
      <c r="O287" s="254"/>
      <c r="P287" s="253"/>
      <c r="Q287" s="253"/>
      <c r="R287" s="254"/>
      <c r="S287" s="254"/>
      <c r="T287" s="253"/>
      <c r="U287" s="253"/>
    </row>
    <row r="288" spans="4:21" x14ac:dyDescent="0.3">
      <c r="D288" s="230">
        <v>275</v>
      </c>
      <c r="E288" s="255"/>
      <c r="F288" s="254"/>
      <c r="G288" s="254"/>
      <c r="H288" s="253"/>
      <c r="I288" s="253"/>
      <c r="J288" s="253"/>
      <c r="K288" s="253"/>
      <c r="L288" s="254"/>
      <c r="M288" s="253"/>
      <c r="N288" s="254"/>
      <c r="O288" s="254"/>
      <c r="P288" s="253"/>
      <c r="Q288" s="253"/>
      <c r="R288" s="254"/>
      <c r="S288" s="254"/>
      <c r="T288" s="253"/>
      <c r="U288" s="253"/>
    </row>
    <row r="289" spans="4:21" x14ac:dyDescent="0.3">
      <c r="D289" s="229">
        <v>276</v>
      </c>
      <c r="E289" s="255"/>
      <c r="F289" s="254"/>
      <c r="G289" s="254"/>
      <c r="H289" s="253"/>
      <c r="I289" s="253"/>
      <c r="J289" s="253"/>
      <c r="K289" s="253"/>
      <c r="L289" s="254"/>
      <c r="M289" s="253"/>
      <c r="N289" s="254"/>
      <c r="O289" s="254"/>
      <c r="P289" s="253"/>
      <c r="Q289" s="253"/>
      <c r="R289" s="254"/>
      <c r="S289" s="254"/>
      <c r="T289" s="253"/>
      <c r="U289" s="253"/>
    </row>
    <row r="290" spans="4:21" x14ac:dyDescent="0.3">
      <c r="D290" s="230">
        <v>277</v>
      </c>
      <c r="E290" s="255"/>
      <c r="F290" s="254"/>
      <c r="G290" s="254"/>
      <c r="H290" s="253"/>
      <c r="I290" s="253"/>
      <c r="J290" s="253"/>
      <c r="K290" s="253"/>
      <c r="L290" s="254"/>
      <c r="M290" s="253"/>
      <c r="N290" s="254"/>
      <c r="O290" s="254"/>
      <c r="P290" s="253"/>
      <c r="Q290" s="253"/>
      <c r="R290" s="254"/>
      <c r="S290" s="254"/>
      <c r="T290" s="253"/>
      <c r="U290" s="253"/>
    </row>
    <row r="291" spans="4:21" x14ac:dyDescent="0.3">
      <c r="D291" s="229">
        <v>278</v>
      </c>
      <c r="E291" s="255"/>
      <c r="F291" s="254"/>
      <c r="G291" s="254"/>
      <c r="H291" s="253"/>
      <c r="I291" s="253"/>
      <c r="J291" s="253"/>
      <c r="K291" s="253"/>
      <c r="L291" s="254"/>
      <c r="M291" s="253"/>
      <c r="N291" s="254"/>
      <c r="O291" s="254"/>
      <c r="P291" s="253"/>
      <c r="Q291" s="253"/>
      <c r="R291" s="254"/>
      <c r="S291" s="254"/>
      <c r="T291" s="253"/>
      <c r="U291" s="253"/>
    </row>
    <row r="292" spans="4:21" x14ac:dyDescent="0.3">
      <c r="D292" s="230">
        <v>279</v>
      </c>
      <c r="E292" s="255"/>
      <c r="F292" s="254"/>
      <c r="G292" s="254"/>
      <c r="H292" s="253"/>
      <c r="I292" s="253"/>
      <c r="J292" s="253"/>
      <c r="K292" s="253"/>
      <c r="L292" s="254"/>
      <c r="M292" s="253"/>
      <c r="N292" s="254"/>
      <c r="O292" s="254"/>
      <c r="P292" s="253"/>
      <c r="Q292" s="253"/>
      <c r="R292" s="254"/>
      <c r="S292" s="254"/>
      <c r="T292" s="253"/>
      <c r="U292" s="253"/>
    </row>
    <row r="293" spans="4:21" x14ac:dyDescent="0.3">
      <c r="D293" s="229">
        <v>280</v>
      </c>
      <c r="E293" s="255"/>
      <c r="F293" s="254"/>
      <c r="G293" s="254"/>
      <c r="H293" s="253"/>
      <c r="I293" s="253"/>
      <c r="J293" s="253"/>
      <c r="K293" s="253"/>
      <c r="L293" s="254"/>
      <c r="M293" s="253"/>
      <c r="N293" s="254"/>
      <c r="O293" s="254"/>
      <c r="P293" s="253"/>
      <c r="Q293" s="253"/>
      <c r="R293" s="254"/>
      <c r="S293" s="254"/>
      <c r="T293" s="253"/>
      <c r="U293" s="253"/>
    </row>
    <row r="294" spans="4:21" x14ac:dyDescent="0.3">
      <c r="D294" s="230">
        <v>281</v>
      </c>
      <c r="E294" s="255"/>
      <c r="F294" s="254"/>
      <c r="G294" s="254"/>
      <c r="H294" s="253"/>
      <c r="I294" s="253"/>
      <c r="J294" s="253"/>
      <c r="K294" s="253"/>
      <c r="L294" s="254"/>
      <c r="M294" s="253"/>
      <c r="N294" s="254"/>
      <c r="O294" s="254"/>
      <c r="P294" s="253"/>
      <c r="Q294" s="253"/>
      <c r="R294" s="254"/>
      <c r="S294" s="254"/>
      <c r="T294" s="253"/>
      <c r="U294" s="253"/>
    </row>
    <row r="295" spans="4:21" x14ac:dyDescent="0.3">
      <c r="D295" s="229">
        <v>282</v>
      </c>
      <c r="E295" s="255"/>
      <c r="F295" s="254"/>
      <c r="G295" s="254"/>
      <c r="H295" s="253"/>
      <c r="I295" s="253"/>
      <c r="J295" s="253"/>
      <c r="K295" s="253"/>
      <c r="L295" s="254"/>
      <c r="M295" s="253"/>
      <c r="N295" s="254"/>
      <c r="O295" s="254"/>
      <c r="P295" s="253"/>
      <c r="Q295" s="253"/>
      <c r="R295" s="254"/>
      <c r="S295" s="254"/>
      <c r="T295" s="253"/>
      <c r="U295" s="253"/>
    </row>
    <row r="296" spans="4:21" x14ac:dyDescent="0.3">
      <c r="D296" s="230">
        <v>283</v>
      </c>
      <c r="E296" s="255"/>
      <c r="F296" s="254"/>
      <c r="G296" s="254"/>
      <c r="H296" s="253"/>
      <c r="I296" s="253"/>
      <c r="J296" s="253"/>
      <c r="K296" s="253"/>
      <c r="L296" s="254"/>
      <c r="M296" s="253"/>
      <c r="N296" s="254"/>
      <c r="O296" s="254"/>
      <c r="P296" s="253"/>
      <c r="Q296" s="253"/>
      <c r="R296" s="254"/>
      <c r="S296" s="254"/>
      <c r="T296" s="253"/>
      <c r="U296" s="253"/>
    </row>
    <row r="297" spans="4:21" x14ac:dyDescent="0.3">
      <c r="D297" s="229">
        <v>284</v>
      </c>
      <c r="E297" s="255"/>
      <c r="F297" s="254"/>
      <c r="G297" s="254"/>
      <c r="H297" s="253"/>
      <c r="I297" s="253"/>
      <c r="J297" s="253"/>
      <c r="K297" s="253"/>
      <c r="L297" s="254"/>
      <c r="M297" s="253"/>
      <c r="N297" s="254"/>
      <c r="O297" s="254"/>
      <c r="P297" s="253"/>
      <c r="Q297" s="253"/>
      <c r="R297" s="254"/>
      <c r="S297" s="254"/>
      <c r="T297" s="253"/>
      <c r="U297" s="253"/>
    </row>
    <row r="298" spans="4:21" x14ac:dyDescent="0.3">
      <c r="D298" s="230">
        <v>285</v>
      </c>
      <c r="E298" s="255"/>
      <c r="F298" s="254"/>
      <c r="G298" s="254"/>
      <c r="H298" s="253"/>
      <c r="I298" s="253"/>
      <c r="J298" s="253"/>
      <c r="K298" s="253"/>
      <c r="L298" s="254"/>
      <c r="M298" s="253"/>
      <c r="N298" s="254"/>
      <c r="O298" s="254"/>
      <c r="P298" s="253"/>
      <c r="Q298" s="253"/>
      <c r="R298" s="254"/>
      <c r="S298" s="254"/>
      <c r="T298" s="253"/>
      <c r="U298" s="253"/>
    </row>
    <row r="299" spans="4:21" x14ac:dyDescent="0.3">
      <c r="D299" s="229">
        <v>286</v>
      </c>
      <c r="E299" s="255"/>
      <c r="F299" s="254"/>
      <c r="G299" s="254"/>
      <c r="H299" s="253"/>
      <c r="I299" s="253"/>
      <c r="J299" s="253"/>
      <c r="K299" s="253"/>
      <c r="L299" s="254"/>
      <c r="M299" s="253"/>
      <c r="N299" s="254"/>
      <c r="O299" s="254"/>
      <c r="P299" s="253"/>
      <c r="Q299" s="253"/>
      <c r="R299" s="254"/>
      <c r="S299" s="254"/>
      <c r="T299" s="253"/>
      <c r="U299" s="253"/>
    </row>
    <row r="300" spans="4:21" x14ac:dyDescent="0.3">
      <c r="D300" s="230">
        <v>287</v>
      </c>
      <c r="E300" s="255"/>
      <c r="F300" s="254"/>
      <c r="G300" s="254"/>
      <c r="H300" s="253"/>
      <c r="I300" s="253"/>
      <c r="J300" s="253"/>
      <c r="K300" s="253"/>
      <c r="L300" s="254"/>
      <c r="M300" s="253"/>
      <c r="N300" s="254"/>
      <c r="O300" s="254"/>
      <c r="P300" s="253"/>
      <c r="Q300" s="253"/>
      <c r="R300" s="254"/>
      <c r="S300" s="254"/>
      <c r="T300" s="253"/>
      <c r="U300" s="253"/>
    </row>
    <row r="301" spans="4:21" x14ac:dyDescent="0.3">
      <c r="D301" s="229">
        <v>288</v>
      </c>
      <c r="E301" s="255"/>
      <c r="F301" s="254"/>
      <c r="G301" s="254"/>
      <c r="H301" s="253"/>
      <c r="I301" s="253"/>
      <c r="J301" s="253"/>
      <c r="K301" s="253"/>
      <c r="L301" s="254"/>
      <c r="M301" s="253"/>
      <c r="N301" s="254"/>
      <c r="O301" s="254"/>
      <c r="P301" s="253"/>
      <c r="Q301" s="253"/>
      <c r="R301" s="254"/>
      <c r="S301" s="254"/>
      <c r="T301" s="253"/>
      <c r="U301" s="253"/>
    </row>
    <row r="302" spans="4:21" x14ac:dyDescent="0.3">
      <c r="D302" s="230">
        <v>289</v>
      </c>
      <c r="E302" s="255"/>
      <c r="F302" s="254"/>
      <c r="G302" s="254"/>
      <c r="H302" s="253"/>
      <c r="I302" s="253"/>
      <c r="J302" s="253"/>
      <c r="K302" s="253"/>
      <c r="L302" s="254"/>
      <c r="M302" s="253"/>
      <c r="N302" s="254"/>
      <c r="O302" s="254"/>
      <c r="P302" s="253"/>
      <c r="Q302" s="253"/>
      <c r="R302" s="254"/>
      <c r="S302" s="254"/>
      <c r="T302" s="253"/>
      <c r="U302" s="253"/>
    </row>
    <row r="303" spans="4:21" x14ac:dyDescent="0.3">
      <c r="D303" s="229">
        <v>290</v>
      </c>
      <c r="E303" s="255"/>
      <c r="F303" s="254"/>
      <c r="G303" s="254"/>
      <c r="H303" s="253"/>
      <c r="I303" s="253"/>
      <c r="J303" s="253"/>
      <c r="K303" s="253"/>
      <c r="L303" s="254"/>
      <c r="M303" s="253"/>
      <c r="N303" s="254"/>
      <c r="O303" s="254"/>
      <c r="P303" s="253"/>
      <c r="Q303" s="253"/>
      <c r="R303" s="254"/>
      <c r="S303" s="254"/>
      <c r="T303" s="253"/>
      <c r="U303" s="253"/>
    </row>
    <row r="304" spans="4:21" x14ac:dyDescent="0.3">
      <c r="D304" s="230">
        <v>291</v>
      </c>
      <c r="E304" s="255"/>
      <c r="F304" s="254"/>
      <c r="G304" s="254"/>
      <c r="H304" s="253"/>
      <c r="I304" s="253"/>
      <c r="J304" s="253"/>
      <c r="K304" s="253"/>
      <c r="L304" s="254"/>
      <c r="M304" s="253"/>
      <c r="N304" s="254"/>
      <c r="O304" s="254"/>
      <c r="P304" s="253"/>
      <c r="Q304" s="253"/>
      <c r="R304" s="254"/>
      <c r="S304" s="254"/>
      <c r="T304" s="253"/>
      <c r="U304" s="253"/>
    </row>
    <row r="305" spans="4:21" x14ac:dyDescent="0.3">
      <c r="D305" s="229">
        <v>292</v>
      </c>
      <c r="E305" s="255"/>
      <c r="F305" s="254"/>
      <c r="G305" s="254"/>
      <c r="H305" s="253"/>
      <c r="I305" s="253"/>
      <c r="J305" s="253"/>
      <c r="K305" s="253"/>
      <c r="L305" s="254"/>
      <c r="M305" s="253"/>
      <c r="N305" s="254"/>
      <c r="O305" s="254"/>
      <c r="P305" s="253"/>
      <c r="Q305" s="253"/>
      <c r="R305" s="254"/>
      <c r="S305" s="254"/>
      <c r="T305" s="253"/>
      <c r="U305" s="253"/>
    </row>
    <row r="306" spans="4:21" x14ac:dyDescent="0.3">
      <c r="D306" s="230">
        <v>293</v>
      </c>
      <c r="E306" s="255"/>
      <c r="F306" s="254"/>
      <c r="G306" s="254"/>
      <c r="H306" s="253"/>
      <c r="I306" s="253"/>
      <c r="J306" s="253"/>
      <c r="K306" s="253"/>
      <c r="L306" s="254"/>
      <c r="M306" s="253"/>
      <c r="N306" s="254"/>
      <c r="O306" s="254"/>
      <c r="P306" s="253"/>
      <c r="Q306" s="253"/>
      <c r="R306" s="254"/>
      <c r="S306" s="254"/>
      <c r="T306" s="253"/>
      <c r="U306" s="253"/>
    </row>
    <row r="307" spans="4:21" x14ac:dyDescent="0.3">
      <c r="D307" s="229">
        <v>294</v>
      </c>
      <c r="E307" s="255"/>
      <c r="F307" s="254"/>
      <c r="G307" s="254"/>
      <c r="H307" s="253"/>
      <c r="I307" s="253"/>
      <c r="J307" s="253"/>
      <c r="K307" s="253"/>
      <c r="L307" s="254"/>
      <c r="M307" s="253"/>
      <c r="N307" s="254"/>
      <c r="O307" s="254"/>
      <c r="P307" s="253"/>
      <c r="Q307" s="253"/>
      <c r="R307" s="254"/>
      <c r="S307" s="254"/>
      <c r="T307" s="253"/>
      <c r="U307" s="253"/>
    </row>
    <row r="308" spans="4:21" x14ac:dyDescent="0.3">
      <c r="D308" s="230">
        <v>295</v>
      </c>
      <c r="E308" s="255"/>
      <c r="F308" s="254"/>
      <c r="G308" s="254"/>
      <c r="H308" s="253"/>
      <c r="I308" s="253"/>
      <c r="J308" s="253"/>
      <c r="K308" s="253"/>
      <c r="L308" s="254"/>
      <c r="M308" s="253"/>
      <c r="N308" s="254"/>
      <c r="O308" s="254"/>
      <c r="P308" s="253"/>
      <c r="Q308" s="253"/>
      <c r="R308" s="254"/>
      <c r="S308" s="254"/>
      <c r="T308" s="253"/>
      <c r="U308" s="253"/>
    </row>
    <row r="309" spans="4:21" x14ac:dyDescent="0.3">
      <c r="D309" s="229">
        <v>296</v>
      </c>
      <c r="E309" s="255"/>
      <c r="F309" s="254"/>
      <c r="G309" s="254"/>
      <c r="H309" s="253"/>
      <c r="I309" s="253"/>
      <c r="J309" s="253"/>
      <c r="K309" s="253"/>
      <c r="L309" s="254"/>
      <c r="M309" s="253"/>
      <c r="N309" s="254"/>
      <c r="O309" s="254"/>
      <c r="P309" s="253"/>
      <c r="Q309" s="253"/>
      <c r="R309" s="254"/>
      <c r="S309" s="254"/>
      <c r="T309" s="253"/>
      <c r="U309" s="253"/>
    </row>
    <row r="310" spans="4:21" x14ac:dyDescent="0.3">
      <c r="D310" s="230">
        <v>297</v>
      </c>
      <c r="E310" s="255"/>
      <c r="F310" s="254"/>
      <c r="G310" s="254"/>
      <c r="H310" s="253"/>
      <c r="I310" s="253"/>
      <c r="J310" s="253"/>
      <c r="K310" s="253"/>
      <c r="L310" s="254"/>
      <c r="M310" s="253"/>
      <c r="N310" s="254"/>
      <c r="O310" s="254"/>
      <c r="P310" s="253"/>
      <c r="Q310" s="253"/>
      <c r="R310" s="254"/>
      <c r="S310" s="254"/>
      <c r="T310" s="253"/>
      <c r="U310" s="253"/>
    </row>
    <row r="311" spans="4:21" x14ac:dyDescent="0.3">
      <c r="D311" s="229">
        <v>298</v>
      </c>
      <c r="E311" s="255"/>
      <c r="F311" s="254"/>
      <c r="G311" s="254"/>
      <c r="H311" s="253"/>
      <c r="I311" s="253"/>
      <c r="J311" s="253"/>
      <c r="K311" s="253"/>
      <c r="L311" s="254"/>
      <c r="M311" s="253"/>
      <c r="N311" s="254"/>
      <c r="O311" s="254"/>
      <c r="P311" s="253"/>
      <c r="Q311" s="253"/>
      <c r="R311" s="254"/>
      <c r="S311" s="254"/>
      <c r="T311" s="253"/>
      <c r="U311" s="253"/>
    </row>
    <row r="312" spans="4:21" x14ac:dyDescent="0.3">
      <c r="D312" s="230">
        <v>299</v>
      </c>
      <c r="E312" s="255"/>
      <c r="F312" s="254"/>
      <c r="G312" s="254"/>
      <c r="H312" s="253"/>
      <c r="I312" s="253"/>
      <c r="J312" s="253"/>
      <c r="K312" s="253"/>
      <c r="L312" s="254"/>
      <c r="M312" s="253"/>
      <c r="N312" s="254"/>
      <c r="O312" s="254"/>
      <c r="P312" s="253"/>
      <c r="Q312" s="253"/>
      <c r="R312" s="254"/>
      <c r="S312" s="254"/>
      <c r="T312" s="253"/>
      <c r="U312" s="253"/>
    </row>
    <row r="313" spans="4:21" ht="15" thickBot="1" x14ac:dyDescent="0.35">
      <c r="D313" s="231">
        <v>300</v>
      </c>
      <c r="E313" s="255"/>
      <c r="F313" s="254"/>
      <c r="G313" s="254"/>
      <c r="H313" s="253"/>
      <c r="I313" s="253"/>
      <c r="J313" s="253"/>
      <c r="K313" s="253"/>
      <c r="L313" s="254"/>
      <c r="M313" s="253"/>
      <c r="N313" s="254"/>
      <c r="O313" s="254"/>
      <c r="P313" s="253"/>
      <c r="Q313" s="253"/>
      <c r="R313" s="254"/>
      <c r="S313" s="254"/>
      <c r="T313" s="253"/>
      <c r="U313" s="253"/>
    </row>
  </sheetData>
  <mergeCells count="1">
    <mergeCell ref="F10:G10"/>
  </mergeCells>
  <conditionalFormatting sqref="H16:H27">
    <cfRule type="notContainsBlanks" dxfId="0" priority="1">
      <formula>LEN(TRIM(H16))&gt;0</formula>
    </cfRule>
  </conditionalFormatting>
  <dataValidations disablePrompts="1" count="4">
    <dataValidation type="list" allowBlank="1" showInputMessage="1" showErrorMessage="1" sqref="F10:G10" xr:uid="{7B28EA0D-6CC1-462A-9CED-17A37382C2DC}">
      <formula1>"Residencial,Comercial"</formula1>
    </dataValidation>
    <dataValidation type="list" allowBlank="1" showInputMessage="1" showErrorMessage="1" sqref="T14:T313" xr:uid="{F26326ED-B13B-4581-9A96-2DEB4898B10F}">
      <formula1>"NO,SI"</formula1>
    </dataValidation>
    <dataValidation type="list" allowBlank="1" showInputMessage="1" showErrorMessage="1" sqref="S14:S313" xr:uid="{F6E9A46E-2855-4013-AFBF-184EB9B588F5}">
      <formula1>"Por enfrente, Por detras"</formula1>
    </dataValidation>
    <dataValidation allowBlank="1" showErrorMessage="1" sqref="L17:L18 L31" xr:uid="{DD9A289A-A3AC-4B51-9636-B0D85E65C6A4}"/>
  </dataValidations>
  <pageMargins left="0.7" right="0.7" top="0.75" bottom="0.75" header="0.3" footer="0.3"/>
  <pageSetup orientation="portrait" horizontalDpi="203" verticalDpi="20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1" r:id="rId4" name="Button 9">
              <controlPr defaultSize="0" print="0" autoFill="0" autoPict="0" macro="[0]!LimpiezaTotalInfo">
                <anchor moveWithCells="1" sizeWithCells="1">
                  <from>
                    <xdr:col>17</xdr:col>
                    <xdr:colOff>1485900</xdr:colOff>
                    <xdr:row>9</xdr:row>
                    <xdr:rowOff>83820</xdr:rowOff>
                  </from>
                  <to>
                    <xdr:col>19</xdr:col>
                    <xdr:colOff>304800</xdr:colOff>
                    <xdr:row>11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5" name="Button 11">
              <controlPr defaultSize="0" print="0" autoFill="0" autoPict="0" macro="[0]!GuardarSoloValores">
                <anchor moveWithCells="1" sizeWithCells="1">
                  <from>
                    <xdr:col>19</xdr:col>
                    <xdr:colOff>487680</xdr:colOff>
                    <xdr:row>9</xdr:row>
                    <xdr:rowOff>106680</xdr:rowOff>
                  </from>
                  <to>
                    <xdr:col>21</xdr:col>
                    <xdr:colOff>7620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6" name="Button 12">
              <controlPr defaultSize="0" print="0" autoFill="0" autoPict="0" macro="[0]!GuardarSoloValoresYGenerarPDF">
                <anchor moveWithCells="1" sizeWithCells="1">
                  <from>
                    <xdr:col>21</xdr:col>
                    <xdr:colOff>182880</xdr:colOff>
                    <xdr:row>112</xdr:row>
                    <xdr:rowOff>60960</xdr:rowOff>
                  </from>
                  <to>
                    <xdr:col>22</xdr:col>
                    <xdr:colOff>762000</xdr:colOff>
                    <xdr:row>114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D83DA-55ED-4218-B33C-A134B72D426F}">
  <sheetPr codeName="Hoja3"/>
  <dimension ref="A1:BM301"/>
  <sheetViews>
    <sheetView topLeftCell="AD246" zoomScale="85" zoomScaleNormal="85" workbookViewId="0">
      <selection activeCell="AK286" sqref="AK286"/>
    </sheetView>
  </sheetViews>
  <sheetFormatPr baseColWidth="10" defaultRowHeight="14.4" x14ac:dyDescent="0.3"/>
  <cols>
    <col min="1" max="6" width="11.5546875" style="4"/>
    <col min="7" max="7" width="18.5546875" style="4" customWidth="1"/>
    <col min="8" max="19" width="11.5546875" style="4"/>
    <col min="20" max="20" width="11.5546875" style="125"/>
    <col min="21" max="31" width="11.5546875" style="4"/>
    <col min="32" max="32" width="15.109375" style="4" customWidth="1"/>
    <col min="33" max="16384" width="11.5546875" style="4"/>
  </cols>
  <sheetData>
    <row r="1" spans="1:65" s="85" customFormat="1" ht="86.4" x14ac:dyDescent="0.3">
      <c r="A1" s="85" t="s">
        <v>26</v>
      </c>
      <c r="B1" s="85" t="s">
        <v>184</v>
      </c>
      <c r="C1" s="85" t="s">
        <v>185</v>
      </c>
      <c r="D1" s="85" t="s">
        <v>186</v>
      </c>
      <c r="E1" s="85" t="s">
        <v>187</v>
      </c>
      <c r="F1" s="85" t="s">
        <v>198</v>
      </c>
      <c r="G1" s="85" t="s">
        <v>27</v>
      </c>
      <c r="H1" s="85" t="s">
        <v>28</v>
      </c>
      <c r="I1" s="85" t="s">
        <v>29</v>
      </c>
      <c r="J1" s="85" t="s">
        <v>9</v>
      </c>
      <c r="K1" s="85" t="s">
        <v>30</v>
      </c>
      <c r="L1" s="85" t="s">
        <v>31</v>
      </c>
      <c r="M1" s="85" t="s">
        <v>32</v>
      </c>
      <c r="N1" s="85" t="s">
        <v>33</v>
      </c>
      <c r="O1" s="85" t="s">
        <v>11</v>
      </c>
      <c r="P1" s="85" t="s">
        <v>12</v>
      </c>
      <c r="Q1" s="85" t="s">
        <v>167</v>
      </c>
      <c r="R1" s="85" t="s">
        <v>14</v>
      </c>
      <c r="S1" s="85" t="s">
        <v>161</v>
      </c>
      <c r="T1" s="126" t="s">
        <v>162</v>
      </c>
      <c r="U1" s="85" t="s">
        <v>168</v>
      </c>
      <c r="V1" s="85" t="s">
        <v>42</v>
      </c>
      <c r="W1" s="94" t="s">
        <v>35</v>
      </c>
      <c r="X1" s="94" t="s">
        <v>512</v>
      </c>
      <c r="Y1" s="94" t="s">
        <v>234</v>
      </c>
      <c r="Z1" s="94" t="s">
        <v>513</v>
      </c>
      <c r="AA1" s="94" t="s">
        <v>36</v>
      </c>
      <c r="AB1" s="94" t="s">
        <v>37</v>
      </c>
      <c r="AC1" s="94" t="s">
        <v>38</v>
      </c>
      <c r="AD1" s="95" t="s">
        <v>39</v>
      </c>
      <c r="AE1" s="95" t="s">
        <v>40</v>
      </c>
      <c r="AF1" s="95" t="s">
        <v>144</v>
      </c>
      <c r="AG1" s="85" t="s">
        <v>178</v>
      </c>
      <c r="AH1" s="85" t="s">
        <v>177</v>
      </c>
      <c r="AI1" s="85" t="s">
        <v>517</v>
      </c>
      <c r="AJ1" s="85" t="s">
        <v>54</v>
      </c>
      <c r="AK1" s="85" t="s">
        <v>202</v>
      </c>
      <c r="AL1" s="107" t="s">
        <v>50</v>
      </c>
      <c r="AM1" s="107" t="s">
        <v>55</v>
      </c>
      <c r="AN1" s="107" t="s">
        <v>180</v>
      </c>
      <c r="AO1" s="85" t="s">
        <v>56</v>
      </c>
      <c r="AP1" s="107" t="s">
        <v>201</v>
      </c>
      <c r="AQ1" s="107" t="s">
        <v>199</v>
      </c>
      <c r="AR1" s="107" t="s">
        <v>200</v>
      </c>
      <c r="AS1" s="107" t="s">
        <v>197</v>
      </c>
      <c r="AT1" s="85" t="s">
        <v>145</v>
      </c>
      <c r="AU1" s="107" t="s">
        <v>146</v>
      </c>
      <c r="AV1" s="85" t="s">
        <v>147</v>
      </c>
      <c r="AW1" s="85" t="s">
        <v>148</v>
      </c>
      <c r="AX1" s="85" t="s">
        <v>149</v>
      </c>
      <c r="AY1" s="85" t="s">
        <v>150</v>
      </c>
      <c r="AZ1" s="85" t="s">
        <v>151</v>
      </c>
      <c r="BA1" s="85" t="s">
        <v>152</v>
      </c>
      <c r="BB1" s="85" t="s">
        <v>153</v>
      </c>
      <c r="BC1" s="85" t="s">
        <v>154</v>
      </c>
      <c r="BD1" s="85" t="s">
        <v>155</v>
      </c>
      <c r="BE1" s="85" t="s">
        <v>156</v>
      </c>
      <c r="BF1" s="85" t="s">
        <v>157</v>
      </c>
      <c r="BG1" s="85" t="s">
        <v>158</v>
      </c>
      <c r="BH1" s="85" t="s">
        <v>159</v>
      </c>
      <c r="BI1" s="85" t="s">
        <v>160</v>
      </c>
      <c r="BJ1" s="85" t="s">
        <v>163</v>
      </c>
      <c r="BK1" s="85" t="s">
        <v>166</v>
      </c>
      <c r="BL1" s="85" t="s">
        <v>164</v>
      </c>
      <c r="BM1" s="85" t="s">
        <v>165</v>
      </c>
    </row>
    <row r="2" spans="1:65" x14ac:dyDescent="0.3">
      <c r="A2" s="4">
        <f>IF(L2&lt;&gt;"",'Informacion del Cliente'!D14,"")</f>
        <v>1</v>
      </c>
      <c r="B2" s="4">
        <f>IF(O2&lt;&gt;"",'Informacion del Cliente'!$F$5,"")</f>
        <v>0</v>
      </c>
      <c r="C2" s="4">
        <f>IF(O2&lt;&gt;"",'Informacion del Cliente'!$F$8,"")</f>
        <v>0</v>
      </c>
      <c r="D2" s="4">
        <f>IF(O2&lt;&gt;"",'Informacion del Cliente'!$F$7,"")</f>
        <v>0</v>
      </c>
      <c r="E2" s="4">
        <f>IF(O2&lt;&gt;"",'Informacion del Cliente'!$F$9,"")</f>
        <v>0</v>
      </c>
      <c r="F2" s="4" t="str">
        <f>IF(G2&lt;&gt;"",'Informacion del Cliente'!$F$10:$G$10,"")</f>
        <v>Residencial</v>
      </c>
      <c r="G2" s="4" t="str">
        <f>IF('Informacion del Cliente'!E14&lt;&gt;"",VLOOKUP('Informacion del Cliente'!E14,Productos!$F$6:$G$11,2,FALSE),"")</f>
        <v>Flat Roman Shade</v>
      </c>
      <c r="H2" s="4" t="str">
        <f>IF('Informacion del Cliente'!G14&lt;&gt;"",'Informacion del Cliente'!G14,"")</f>
        <v>Belgian Linen: Oyster</v>
      </c>
      <c r="I2" s="4" t="str">
        <f>IF('Informacion del Cliente'!F14&lt;&gt;"",'Informacion del Cliente'!F14,"")</f>
        <v>APFB-OYSTER-LIB-BL-020-M</v>
      </c>
      <c r="J2" s="4" t="str">
        <f>IF('Informacion del Cliente'!J14&lt;&gt;"",'Informacion del Cliente'!J14,"")</f>
        <v>Privacy</v>
      </c>
      <c r="K2" s="4" t="str">
        <f>IF('Informacion del Cliente'!N14&lt;&gt;"",'Informacion del Cliente'!N14,"")</f>
        <v>Living Room Side L</v>
      </c>
      <c r="L2" s="4">
        <f>IF(AND(N2&lt;&gt;"",N2="Inside"),'Informacion del Cliente'!H14-VLOOKUP(N2,Productos!$F$15:$G$16,2,FALSE),IF(N2="Outside",'Informacion del Cliente'!H14,""))</f>
        <v>28.375</v>
      </c>
      <c r="M2" s="4">
        <f>IF('Informacion del Cliente'!I14&lt;&gt;"",'Informacion del Cliente'!I14,"")</f>
        <v>69.75</v>
      </c>
      <c r="N2" s="4" t="str">
        <f>IF('Informacion del Cliente'!K14&lt;&gt;"",'Informacion del Cliente'!K14,"")</f>
        <v>Inside</v>
      </c>
      <c r="O2" s="4" t="str">
        <f>IF('Informacion del Cliente'!L14&lt;&gt;"",'Informacion del Cliente'!L14,"")</f>
        <v>Cordless</v>
      </c>
      <c r="P2" s="4" t="str">
        <f>IF('Informacion del Cliente'!M14&lt;&gt;"",'Informacion del Cliente'!M14,"")</f>
        <v>N/A</v>
      </c>
      <c r="Q2" s="4" t="str">
        <f>IF('Informacion del Cliente'!P14&lt;&gt;"",'Informacion del Cliente'!P14,"")</f>
        <v/>
      </c>
      <c r="R2" s="4" t="str">
        <f>IF('Informacion del Cliente'!Q14&lt;&gt;"",'Informacion del Cliente'!Q14,"")</f>
        <v/>
      </c>
      <c r="S2" s="4" t="str">
        <f ca="1">IF(O2="CCO",IF(VLOOKUP(O2,INDIRECT("'"&amp;G2&amp; "'!F23:N25"),8,FALSE)="NA","NA", ROUND((M2*2)*VLOOKUP(O2,INDIRECT("'"&amp;G2&amp; "'!F23:N25"),8,FALSE),0)),"")</f>
        <v/>
      </c>
      <c r="U2" s="4" t="str">
        <f>IF('Informacion del Cliente'!O14&lt;&gt;"",'Informacion del Cliente'!O14,"")</f>
        <v/>
      </c>
      <c r="V2" s="4" t="str">
        <f>IF('Informacion del Cliente'!R14&lt;&gt;"",'Informacion del Cliente'!R14,"")</f>
        <v/>
      </c>
      <c r="W2" s="4">
        <f ca="1">IF(L2&lt;&gt;"",L2+VLOOKUP(J2, INDIRECT("'" &amp; G2 &amp; "'!F16:I18"), 2, FALSE),"")</f>
        <v>32.375</v>
      </c>
      <c r="X2" s="4" t="str">
        <f>IF(Y2="SI",((W2-Z2)/2) + 1, "")</f>
        <v/>
      </c>
      <c r="Y2" s="4" t="str">
        <f>IF(AND(G2&lt;&gt;"",Z2&lt;&gt;"No encontrado"),IF(L2&gt;=Z2,"SI","NO"),"")</f>
        <v>NO</v>
      </c>
      <c r="Z2" s="4">
        <f>IF(G2&lt;&gt;"", IFERROR(VLOOKUP(I2, 'Listado de Telas'!$B$3:$F$129, 5, FALSE), "No encontrado"), "")</f>
        <v>59</v>
      </c>
      <c r="AA2" s="4">
        <f t="array" aca="1" ref="AA2" ca="1">IF(M2&lt;&gt;"",M2+VLOOKUP(J2, INDIRECT("'" &amp; G2 &amp; "'!F16:I18"), 3, FALSE)+INDIRECT("'" &amp; G2 &amp; "'!I5")+AQ2,"")</f>
        <v>87.75</v>
      </c>
      <c r="AB2" s="4" t="str">
        <f t="shared" ref="AB2:AB65" ca="1" si="0">IF(L2&lt;&gt;"",VLOOKUP(J2, INDIRECT("'" &amp; G2 &amp; "'!F10:J12"),2, FALSE),"")</f>
        <v>2" Sencila</v>
      </c>
      <c r="AC2" s="4" t="str">
        <f t="shared" ref="AC2:AC65" ca="1" si="1">IF(M2&lt;&gt;"",VLOOKUP(J2, INDIRECT("'" &amp; G2 &amp; "'!F10:J12"), 3, FALSE),"")</f>
        <v xml:space="preserve">4" Sencilla </v>
      </c>
      <c r="AD2" s="4">
        <f t="shared" ref="AD2:AD65" ca="1" si="2">IF(OR(J2="Privacy",J2="Blackout"),L2+VLOOKUP(J2, INDIRECT("'" &amp; G2 &amp; "'!F16:J18"), 4, FALSE),"")</f>
        <v>31.875</v>
      </c>
      <c r="AE2" s="4">
        <f t="shared" ref="AE2:AE65" ca="1" si="3">IF(OR(J2="Privacy",J2="Blackout"),AA2,"")</f>
        <v>87.75</v>
      </c>
      <c r="AF2" s="4" t="str">
        <f t="shared" ref="AF2:AF65" ca="1" si="4">IF(OR(J2="Privacy",J2="Blackout"),VLOOKUP(J2, INDIRECT("'" &amp; G2 &amp; "'!F10:J12"),4, FALSE),"")</f>
        <v>1 3/4" Sencilla</v>
      </c>
      <c r="AG2" s="4">
        <f t="shared" ref="AG2:AG65" ca="1" si="5">IF(L2&lt;&gt;"",L2+VLOOKUP("Inside", INDIRECT("'" &amp; G2 &amp; "'!F45:I46"),2, FALSE),"")</f>
        <v>30.375</v>
      </c>
      <c r="AH2" s="4">
        <f t="shared" ref="AH2:AH65" ca="1" si="6">IF(M2&lt;&gt;"",VLOOKUP("Inside", INDIRECT("'" &amp; G2 &amp; "'!F45:I46"),3, FALSE),"")</f>
        <v>16</v>
      </c>
      <c r="AI2" s="4">
        <f>IF(L2&lt;&gt;"",L2-0.5,"")</f>
        <v>27.875</v>
      </c>
      <c r="AJ2" s="4" t="str">
        <f t="shared" ref="AJ2:AJ65" ca="1" si="7">IF(L2&lt;&gt;"",VLOOKUP(N2, INDIRECT("'" &amp; G2 &amp; "'!F45:I46"),4, FALSE),"")</f>
        <v>NA</v>
      </c>
      <c r="AK2" s="4">
        <f t="array" ref="AK2">IF('Informacion del Cliente'!T14="SI",3,IF('Informacion del Cliente'!K14="Outside",2,IF('Informacion del Cliente'!K14="Inside",1,"")))</f>
        <v>1</v>
      </c>
      <c r="AL2" s="140">
        <f t="shared" ref="AL2:AL65" ca="1" si="8">IF(M2&lt;&gt;"",INT((M2-VLOOKUP(J2, INDIRECT("'" &amp; G2 &amp; "'!F16:J18"),5, FALSE))/INDIRECT("'" &amp; G2 &amp; "'!L10")) +  INDIRECT("'" &amp; G2 &amp; "'!N10"),"")</f>
        <v>10</v>
      </c>
      <c r="AM2" s="4" t="s">
        <v>132</v>
      </c>
      <c r="AN2" s="4">
        <f t="array" ref="AN2">IF(O2&lt;&gt;"",(IF(L2&lt;&gt;"",IF('Informacion del Cliente'!$F$10:$G$10="Residencial",VLOOKUP(G2,Productos!$F$19:$G$24,2,FALSE),IF('Informacion del Cliente'!$F$10:$G$10="Comercial",VLOOKUP(G2,Productos!$F$19:$G$24,3,FALSE),"")))),"")</f>
        <v>1.5</v>
      </c>
      <c r="AO2" s="4" t="str">
        <f t="array" aca="1" ref="AO2" ca="1">IF(O2&lt;&gt;"",(IF(L2&lt;&gt;"",IF(VLOOKUP('Informacion del Cliente'!$F$10:$G$10,INDIRECT("'"&amp;G2&amp;"'!L5:N6"),2,FALSE)="NA","",VLOOKUP('Informacion del Cliente'!$F$10:$G$10,INDIRECT("'"&amp;G2&amp;"'!L5:N6"),2,FALSE)))),"")</f>
        <v/>
      </c>
      <c r="AP2" s="4" t="str">
        <f t="array" aca="1" ref="AP2" ca="1">IF(OR(J2="Privacy",J2="Blackout"),IF('Informacion del Cliente'!$F$10:$G$10="Residencial",IF(L2&lt;&gt;"",VLOOKUP(J2,INDIRECT("'"&amp;G2&amp;"'!L16:O18"),2,FALSE),""),IF('Informacion del Cliente'!$F$10:$G$10="Comercial",IF(L2&lt;&gt;"",VLOOKUP(J2,INDIRECT("'"&amp;G2&amp;"'!L16:O18"),3,FALSE),""))),"")</f>
        <v>NA</v>
      </c>
      <c r="AQ2" s="4" t="str">
        <f ca="1">IF(AP2&lt;&gt;"",IF(AR2="NA","0",AR2*AL2),"0")</f>
        <v>0</v>
      </c>
      <c r="AR2" s="4" t="str">
        <f t="array" aca="1" ref="AR2" ca="1">IF('Informacion del Cliente'!$F$10:$G$10="Residencial",IF(L2&lt;&gt;"",VLOOKUP(J2,INDIRECT("'"&amp;G2&amp;"'!L16:O18"),2,FALSE),""),IF('Informacion del Cliente'!$F$10:$G$10="Comercial",IF(L2&lt;&gt;"",VLOOKUP(J2,INDIRECT("'"&amp;G2&amp;"'!L16:O18"),3,FALSE),"")))</f>
        <v>NA</v>
      </c>
      <c r="AS2" s="4" t="str">
        <f ca="1">IF(AR2&lt;&gt;"",IF(AR2="NA","0",AR2*AL2),"")</f>
        <v>0</v>
      </c>
      <c r="AT2" s="4">
        <f ca="1">IF(G2&lt;&gt;"",(IF(AND(VLOOKUP(O2, INDIRECT("'" &amp; G2 &amp; "'!F23:N25"),2, FALSE)&lt;&gt;"",VLOOKUP(O2, INDIRECT("'" &amp; G2 &amp; "'!F23:N25"),2, FALSE)&lt;&gt;"NA"),(L2-VLOOKUP(O2, INDIRECT("'" &amp; G2 &amp; "'!F23:N25"),2, FALSE)),"")),"")</f>
        <v>27.875</v>
      </c>
      <c r="AU2" s="4">
        <f ca="1">IF(AT2&lt;&gt;"",AL2,"")</f>
        <v>10</v>
      </c>
      <c r="AV2" s="4">
        <f t="array" aca="1" ref="AV2" ca="1">IF(G2&lt;&gt;"",(IF(OR(VLOOKUP(O2, INDIRECT("'" &amp; G2 &amp; "'!F23:N25"),3, FALSE)&lt;&gt;"",VLOOKUP(O2, INDIRECT("'" &amp; G2 &amp; "'!F23:N25"),3, FALSE)&lt;&gt;"NA"),(L2-VLOOKUP(O2, INDIRECT("'" &amp; G2 &amp; "'!F23:N25"),3, FALSE)),"")),"")</f>
        <v>26.625</v>
      </c>
      <c r="AW2" s="4">
        <f t="shared" ref="AW2:AW65" ca="1" si="9">IF(OR(AV2="",AV2="NA"),"",VLOOKUP(O2, INDIRECT("'" &amp; G2 &amp; "'!F29:K31"),3, FALSE))</f>
        <v>2</v>
      </c>
      <c r="AX2" s="4">
        <f t="shared" ref="AX2:AX65" ca="1" si="10">IF(G2&lt;&gt;"",(IF(AND(VLOOKUP(O2, INDIRECT("'" &amp; G2 &amp; "'!F23:N25"),4, FALSE)&lt;&gt;"",VLOOKUP(O2, INDIRECT("'" &amp; G2 &amp; "'!F23:N25"),4, FALSE)&lt;&gt;"NA"),(L2-VLOOKUP(O2, INDIRECT("'" &amp; G2 &amp; "'!F23:N25"),4, FALSE)),"0")),"")</f>
        <v>26.875</v>
      </c>
      <c r="AY2" s="4">
        <f t="shared" ref="AY2:AY65" ca="1" si="11">IF(OR(AX2="",AX2="NA"),"",VLOOKUP(O2, INDIRECT("'" &amp; G2 &amp; "'!F29:K31"),4, FALSE))</f>
        <v>1</v>
      </c>
      <c r="AZ2" s="4" t="str">
        <f t="array" aca="1" ref="AZ2" ca="1">IF(O2&lt;&gt;"",IF(VLOOKUP(O2,INDIRECT("'"&amp;G2&amp;"'!F23:K25"),5,FALSE)="NA","NA",L2-VLOOKUP(O2,INDIRECT("'"&amp;G2&amp;"'!F23:K25"),5,FALSE)),"")</f>
        <v>NA</v>
      </c>
      <c r="BA2" s="4" t="str">
        <f>IF('Informacion del Cliente'!U14&lt;&gt;"",'Informacion del Cliente'!U14,"")</f>
        <v/>
      </c>
      <c r="BB2" s="4">
        <f t="array" aca="1" ref="BB2" ca="1">IF(O2&lt;&gt;"",VLOOKUP(O2, INDIRECT("'" &amp; G2 &amp; "'!F23:K25"),6, FALSE),"")</f>
        <v>1.5</v>
      </c>
      <c r="BC2" s="4">
        <f t="shared" ref="BC2:BC65" si="12">L2</f>
        <v>28.375</v>
      </c>
      <c r="BD2" s="4">
        <f t="shared" ref="BD2:BD65" ca="1" si="13">IF(O2&lt;&gt;"",VLOOKUP(O2, INDIRECT("'" &amp; G2 &amp; "'!F23:L25"),7, FALSE),"")</f>
        <v>0.75</v>
      </c>
      <c r="BE2" s="4" t="str">
        <f t="shared" ref="BE2:BE65" si="14">H2</f>
        <v>Belgian Linen: Oyster</v>
      </c>
      <c r="BF2" s="4" t="str">
        <f t="shared" ref="BF2:BF65" si="15">I2</f>
        <v>APFB-OYSTER-LIB-BL-020-M</v>
      </c>
      <c r="BG2" s="4" t="str">
        <f t="shared" ref="BG2:BG65" si="16">IF(AND(N2&lt;&gt;"",N2="Inside"),"SI",IF(N2="Outside","NO",""))</f>
        <v>SI</v>
      </c>
      <c r="BJ2" s="4" t="str">
        <f t="shared" ref="BJ2:BJ65" ca="1" si="17">IF(N2&lt;&gt;"",IF(N2="Inside",VLOOKUP(O2, INDIRECT("'" &amp; G2 &amp; "'!F35:I37"),2, FALSE),VLOOKUP(O2, INDIRECT("'" &amp; G2 &amp; "'!F40:I42"),2, FALSE)),"")</f>
        <v>L BRACKET 1 X 1</v>
      </c>
      <c r="BK2" s="4">
        <f t="shared" ref="BK2:BK65" si="18">IF(AND(L2&lt;&gt;"",L2&lt;&gt;0),IF(L2&lt;=50,3,IF(AND(L2&gt;50,L2&lt;=70),4,IF(AND(L2&gt;70,L2&lt;=90),6,IF(AND(L2&gt;90,L2&lt;=108),8)))),"")</f>
        <v>3</v>
      </c>
      <c r="BL2" s="4" t="str">
        <f t="shared" ref="BL2:BL65" ca="1" si="19">IF(N2&lt;&gt;"",IF(N2="Inside",VLOOKUP(O2, INDIRECT("'" &amp; G2 &amp; "'!F35:I37"),3, FALSE),VLOOKUP(O2, INDIRECT("'" &amp; G2 &amp; "'!F40:I42"),3, FALSE)),"")</f>
        <v>TORNILLO DE 3/4"</v>
      </c>
      <c r="BM2" s="4" t="str">
        <f t="shared" ref="BM2:BM65" ca="1" si="20">IF(N2&lt;&gt;"",IF(N2="Inside",VLOOKUP(O2, INDIRECT("'" &amp; G2 &amp; "'!F35:I37"),4, FALSE),VLOOKUP(O2, INDIRECT("'" &amp; G2 &amp; "'!F40:I42"),4, FALSE)),"")</f>
        <v>TORNILLOS DE 1 1/4"</v>
      </c>
    </row>
    <row r="3" spans="1:65" x14ac:dyDescent="0.3">
      <c r="A3" s="4">
        <f>IF(L3&lt;&gt;"",'Informacion del Cliente'!D15,"")</f>
        <v>2</v>
      </c>
      <c r="B3" s="4">
        <f>IF(O3&lt;&gt;"",'Informacion del Cliente'!$F$5,"")</f>
        <v>0</v>
      </c>
      <c r="C3" s="4">
        <f>IF(O3&lt;&gt;"",'Informacion del Cliente'!$F$8,"")</f>
        <v>0</v>
      </c>
      <c r="D3" s="4">
        <f>IF(O3&lt;&gt;"",'Informacion del Cliente'!$F$7,"")</f>
        <v>0</v>
      </c>
      <c r="E3" s="4">
        <f>IF(O3&lt;&gt;"",'Informacion del Cliente'!$F$9,"")</f>
        <v>0</v>
      </c>
      <c r="F3" s="4" t="str">
        <f>IF(G3&lt;&gt;"",'Informacion del Cliente'!$F$10:$G$10,"")</f>
        <v>Residencial</v>
      </c>
      <c r="G3" s="4" t="str">
        <f>IF('Informacion del Cliente'!E15&lt;&gt;"",VLOOKUP('Informacion del Cliente'!E15,Productos!$F$6:$G$11,2,FALSE),"")</f>
        <v>Flat Roman Shade</v>
      </c>
      <c r="H3" s="4" t="str">
        <f>IF('Informacion del Cliente'!G15&lt;&gt;"",'Informacion del Cliente'!G15,"")</f>
        <v>Belgian Linen: Oyster</v>
      </c>
      <c r="I3" s="4" t="str">
        <f>IF('Informacion del Cliente'!F15&lt;&gt;"",'Informacion del Cliente'!F15,"")</f>
        <v>APFB-OYSTER-LIB-BL-020-M</v>
      </c>
      <c r="J3" s="4" t="str">
        <f>IF('Informacion del Cliente'!J15&lt;&gt;"",'Informacion del Cliente'!J15,"")</f>
        <v>Privacy</v>
      </c>
      <c r="K3" s="4" t="str">
        <f>IF('Informacion del Cliente'!N15&lt;&gt;"",'Informacion del Cliente'!N15,"")</f>
        <v>Living Room Side R</v>
      </c>
      <c r="L3" s="4">
        <f>IF(AND(N3&lt;&gt;"",N3="Inside"),'Informacion del Cliente'!H15-VLOOKUP(N3,Productos!$F$15:$G$16,2,FALSE),IF(N3="Outside",'Informacion del Cliente'!H15,""))</f>
        <v>28.375</v>
      </c>
      <c r="M3" s="4">
        <f>IF('Informacion del Cliente'!I15&lt;&gt;"",'Informacion del Cliente'!I15,"")</f>
        <v>69.75</v>
      </c>
      <c r="N3" s="4" t="str">
        <f>IF('Informacion del Cliente'!K15&lt;&gt;"",'Informacion del Cliente'!K15,"")</f>
        <v>Inside</v>
      </c>
      <c r="O3" s="4" t="str">
        <f>IF('Informacion del Cliente'!L15&lt;&gt;"",'Informacion del Cliente'!L15,"")</f>
        <v>Cordless</v>
      </c>
      <c r="P3" s="4" t="str">
        <f>IF('Informacion del Cliente'!M15&lt;&gt;"",'Informacion del Cliente'!M15,"")</f>
        <v>N/A</v>
      </c>
      <c r="Q3" s="4" t="str">
        <f>IF('Informacion del Cliente'!P15&lt;&gt;"",'Informacion del Cliente'!P15,"")</f>
        <v/>
      </c>
      <c r="R3" s="4" t="str">
        <f>IF('Informacion del Cliente'!Q15&lt;&gt;"",'Informacion del Cliente'!Q15,"")</f>
        <v/>
      </c>
      <c r="S3" s="4" t="str">
        <f t="shared" ref="S3:S66" ca="1" si="21">IF(O3="CCO",IF(VLOOKUP(O3,INDIRECT("'"&amp;G3&amp; "'!F23:N25"),8,FALSE)="NA","NA", ROUND((M3*2)*VLOOKUP(O3,INDIRECT("'"&amp;G3&amp; "'!F23:N25"),8,FALSE),0)),"")</f>
        <v/>
      </c>
      <c r="U3" s="4" t="str">
        <f>IF('Informacion del Cliente'!O15&lt;&gt;"",'Informacion del Cliente'!O15,"")</f>
        <v/>
      </c>
      <c r="V3" s="4" t="str">
        <f>IF('Informacion del Cliente'!R15&lt;&gt;"",'Informacion del Cliente'!R15,"")</f>
        <v/>
      </c>
      <c r="W3" s="4">
        <f t="shared" ref="W3:W66" ca="1" si="22">IF(L3&lt;&gt;"",L3+VLOOKUP(J3, INDIRECT("'" &amp; G3 &amp; "'!F16:I18"), 2, FALSE),"")</f>
        <v>32.375</v>
      </c>
      <c r="X3" s="4" t="str">
        <f t="shared" ref="X3:X66" si="23">IF(Y3="SI",((W3-Z3)/2) + 1, "")</f>
        <v/>
      </c>
      <c r="Y3" s="4" t="str">
        <f t="shared" ref="Y3:Y66" si="24">IF(AND(G3&lt;&gt;"",Z3&lt;&gt;"No encontrado"),IF(L3&gt;=Z3,"SI","NO"),"")</f>
        <v>NO</v>
      </c>
      <c r="Z3" s="4">
        <f>IF(G3&lt;&gt;"", IFERROR(VLOOKUP(I3, 'Listado de Telas'!$B$3:$F$129, 5, FALSE), "No encontrado"), "")</f>
        <v>59</v>
      </c>
      <c r="AA3" s="4">
        <f t="shared" ref="AA3:AA66" ca="1" si="25">IF(M3&lt;&gt;"",M3+VLOOKUP(J3, INDIRECT("'" &amp; G3 &amp; "'!F16:I18"), 3, FALSE)+INDIRECT("'" &amp; G3 &amp; "'!I5")+AQ3,"")</f>
        <v>87.75</v>
      </c>
      <c r="AB3" s="4" t="str">
        <f t="shared" ca="1" si="0"/>
        <v>2" Sencila</v>
      </c>
      <c r="AC3" s="4" t="str">
        <f t="shared" ca="1" si="1"/>
        <v xml:space="preserve">4" Sencilla </v>
      </c>
      <c r="AD3" s="4">
        <f t="shared" ca="1" si="2"/>
        <v>31.875</v>
      </c>
      <c r="AE3" s="4">
        <f t="shared" ca="1" si="3"/>
        <v>87.75</v>
      </c>
      <c r="AF3" s="4" t="str">
        <f t="shared" ca="1" si="4"/>
        <v>1 3/4" Sencilla</v>
      </c>
      <c r="AG3" s="4">
        <f t="shared" ca="1" si="5"/>
        <v>30.375</v>
      </c>
      <c r="AH3" s="4">
        <f t="shared" ca="1" si="6"/>
        <v>16</v>
      </c>
      <c r="AI3" s="4">
        <f t="shared" ref="AI3:AI66" si="26">IF(L3&lt;&gt;"",L3-0.5,"")</f>
        <v>27.875</v>
      </c>
      <c r="AJ3" s="4" t="str">
        <f t="shared" ca="1" si="7"/>
        <v>NA</v>
      </c>
      <c r="AK3" s="4">
        <f t="array" ref="AK3">IF('Informacion del Cliente'!T15="SI",3,IF('Informacion del Cliente'!K15="Outside",2,IF('Informacion del Cliente'!K15="Inside",1,"")))</f>
        <v>1</v>
      </c>
      <c r="AL3" s="140">
        <f t="shared" ca="1" si="8"/>
        <v>10</v>
      </c>
      <c r="AM3" s="4" t="s">
        <v>132</v>
      </c>
      <c r="AN3" s="4">
        <f t="array" ref="AN3">IF(O3&lt;&gt;"",(IF(L3&lt;&gt;"",IF('Informacion del Cliente'!$F$10:$G$10="Residencial",VLOOKUP(G3,Productos!$F$19:$G$24,2,FALSE),IF('Informacion del Cliente'!$F$10:$G$10="Comercial",VLOOKUP(G3,Productos!$F$19:$G$24,3,FALSE),"")))),"")</f>
        <v>1.5</v>
      </c>
      <c r="AO3" s="4" t="str">
        <f t="array" aca="1" ref="AO3" ca="1">IF(O3&lt;&gt;"",(IF(L3&lt;&gt;"",IF(VLOOKUP('Informacion del Cliente'!$F$10:$G$10,INDIRECT("'"&amp;G3&amp;"'!L5:N6"),2,FALSE)="NA","",VLOOKUP('Informacion del Cliente'!$F$10:$G$10,INDIRECT("'"&amp;G3&amp;"'!L5:N6"),2,FALSE)))),"")</f>
        <v/>
      </c>
      <c r="AP3" s="4" t="str">
        <f t="array" aca="1" ref="AP3" ca="1">IF(OR(J3="Privacy",J3="Blackout"),IF('Informacion del Cliente'!$F$10:$G$10="Residencial",IF(L3&lt;&gt;"",VLOOKUP(J3,INDIRECT("'"&amp;G3&amp;"'!L16:O18"),2,FALSE),""),IF('Informacion del Cliente'!$F$10:$G$10="Comercial",IF(L3&lt;&gt;"",VLOOKUP(J3,INDIRECT("'"&amp;G3&amp;"'!L16:O18"),3,FALSE),""))),"")</f>
        <v>NA</v>
      </c>
      <c r="AQ3" s="4" t="str">
        <f t="shared" ref="AQ3:AQ66" ca="1" si="27">IF(AP3&lt;&gt;"",IF(AR3="NA","0",AR3*AL3),"0")</f>
        <v>0</v>
      </c>
      <c r="AR3" s="4" t="str">
        <f t="array" aca="1" ref="AR3" ca="1">IF('Informacion del Cliente'!$F$10:$G$10="Residencial",IF(L3&lt;&gt;"",VLOOKUP(J3,INDIRECT("'"&amp;G3&amp;"'!L16:O18"),2,FALSE),""),IF('Informacion del Cliente'!$F$10:$G$10="Comercial",IF(L3&lt;&gt;"",VLOOKUP(J3,INDIRECT("'"&amp;G3&amp;"'!L16:O18"),3,FALSE),"")))</f>
        <v>NA</v>
      </c>
      <c r="AS3" s="4" t="str">
        <f t="shared" ref="AS3:AS66" ca="1" si="28">IF(AR3&lt;&gt;"",IF(AR3="NA","0",AR3*AL3),"")</f>
        <v>0</v>
      </c>
      <c r="AT3" s="4">
        <f t="shared" ref="AT3:AT66" ca="1" si="29">IF(G3&lt;&gt;"",(IF(AND(VLOOKUP(O3, INDIRECT("'" &amp; G3 &amp; "'!F23:N25"),2, FALSE)&lt;&gt;"",VLOOKUP(O3, INDIRECT("'" &amp; G3 &amp; "'!F23:N25"),2, FALSE)&lt;&gt;"NA"),(L3-VLOOKUP(O3, INDIRECT("'" &amp; G3 &amp; "'!F23:N25"),2, FALSE)),"")),"")</f>
        <v>27.875</v>
      </c>
      <c r="AU3" s="4">
        <f t="shared" ref="AU3:AU66" ca="1" si="30">IF(AT3&lt;&gt;"",AL3,"")</f>
        <v>10</v>
      </c>
      <c r="AV3" s="4">
        <f t="array" aca="1" ref="AV3" ca="1">IF(G3&lt;&gt;"",(IF(OR(VLOOKUP(O3, INDIRECT("'" &amp; G3 &amp; "'!F23:N25"),3, FALSE)&lt;&gt;"",VLOOKUP(O3, INDIRECT("'" &amp; G3 &amp; "'!F23:N25"),3, FALSE)&lt;&gt;"NA"),(L3-VLOOKUP(O3, INDIRECT("'" &amp; G3 &amp; "'!F23:N25"),3, FALSE)),"")),"")</f>
        <v>26.625</v>
      </c>
      <c r="AW3" s="4">
        <f t="shared" ca="1" si="9"/>
        <v>2</v>
      </c>
      <c r="AX3" s="4">
        <f t="shared" ca="1" si="10"/>
        <v>26.875</v>
      </c>
      <c r="AY3" s="4">
        <f t="shared" ca="1" si="11"/>
        <v>1</v>
      </c>
      <c r="AZ3" s="4" t="str">
        <f t="array" aca="1" ref="AZ3" ca="1">IF(O3&lt;&gt;"",IF(VLOOKUP(O3,INDIRECT("'"&amp;G3&amp;"'!F23:K25"),5,FALSE)="NA","NA",L3-VLOOKUP(O3,INDIRECT("'"&amp;G3&amp;"'!F23:K25"),5,FALSE)),"")</f>
        <v>NA</v>
      </c>
      <c r="BA3" s="4" t="str">
        <f>IF('Informacion del Cliente'!U15&lt;&gt;"",'Informacion del Cliente'!U15,"")</f>
        <v/>
      </c>
      <c r="BB3" s="4">
        <f t="array" aca="1" ref="BB3" ca="1">IF(O3&lt;&gt;"",VLOOKUP(O3, INDIRECT("'" &amp; G3 &amp; "'!F23:K25"),6, FALSE),"")</f>
        <v>1.5</v>
      </c>
      <c r="BC3" s="4">
        <f t="shared" si="12"/>
        <v>28.375</v>
      </c>
      <c r="BD3" s="4">
        <f t="shared" ca="1" si="13"/>
        <v>0.75</v>
      </c>
      <c r="BE3" s="4" t="str">
        <f t="shared" si="14"/>
        <v>Belgian Linen: Oyster</v>
      </c>
      <c r="BF3" s="4" t="str">
        <f t="shared" si="15"/>
        <v>APFB-OYSTER-LIB-BL-020-M</v>
      </c>
      <c r="BG3" s="4" t="str">
        <f t="shared" si="16"/>
        <v>SI</v>
      </c>
      <c r="BJ3" s="4" t="str">
        <f t="shared" ca="1" si="17"/>
        <v>L BRACKET 1 X 1</v>
      </c>
      <c r="BK3" s="4">
        <f t="shared" si="18"/>
        <v>3</v>
      </c>
      <c r="BL3" s="4" t="str">
        <f t="shared" ca="1" si="19"/>
        <v>TORNILLO DE 3/4"</v>
      </c>
      <c r="BM3" s="4" t="str">
        <f t="shared" ca="1" si="20"/>
        <v>TORNILLOS DE 1 1/4"</v>
      </c>
    </row>
    <row r="4" spans="1:65" x14ac:dyDescent="0.3">
      <c r="A4" s="4">
        <f>IF(L4&lt;&gt;"",'Informacion del Cliente'!D16,"")</f>
        <v>3</v>
      </c>
      <c r="B4" s="4">
        <f>IF(O4&lt;&gt;"",'Informacion del Cliente'!$F$5,"")</f>
        <v>0</v>
      </c>
      <c r="C4" s="4">
        <f>IF(O4&lt;&gt;"",'Informacion del Cliente'!$F$8,"")</f>
        <v>0</v>
      </c>
      <c r="D4" s="4">
        <f>IF(O4&lt;&gt;"",'Informacion del Cliente'!$F$7,"")</f>
        <v>0</v>
      </c>
      <c r="E4" s="4">
        <f>IF(O4&lt;&gt;"",'Informacion del Cliente'!$F$9,"")</f>
        <v>0</v>
      </c>
      <c r="F4" s="4" t="str">
        <f>IF(G4&lt;&gt;"",'Informacion del Cliente'!$F$10:$G$10,"")</f>
        <v>Residencial</v>
      </c>
      <c r="G4" s="4" t="str">
        <f>IF('Informacion del Cliente'!E16&lt;&gt;"",VLOOKUP('Informacion del Cliente'!E16,Productos!$F$6:$G$11,2,FALSE),"")</f>
        <v>Flat Roman Shade</v>
      </c>
      <c r="H4" s="4" t="str">
        <f>IF('Informacion del Cliente'!G16&lt;&gt;"",'Informacion del Cliente'!G16,"")</f>
        <v>Earthen: Linen</v>
      </c>
      <c r="I4" s="4" t="str">
        <f>IF('Informacion del Cliente'!F16&lt;&gt;"",'Informacion del Cliente'!F16,"")</f>
        <v>Alva-Crest-GEN-Shasta-Linen</v>
      </c>
      <c r="J4" s="4" t="str">
        <f>IF('Informacion del Cliente'!J16&lt;&gt;"",'Informacion del Cliente'!J16,"")</f>
        <v>Privacy</v>
      </c>
      <c r="K4" s="4" t="str">
        <f>IF('Informacion del Cliente'!N16&lt;&gt;"",'Informacion del Cliente'!N16,"")</f>
        <v>Downstairs Guest Bathroom</v>
      </c>
      <c r="L4" s="4">
        <f>IF(AND(N4&lt;&gt;"",N4="Inside"),'Informacion del Cliente'!H16-VLOOKUP(N4,Productos!$F$15:$G$16,2,FALSE),IF(N4="Outside",'Informacion del Cliente'!H16,""))</f>
        <v>28.375</v>
      </c>
      <c r="M4" s="4">
        <f>IF('Informacion del Cliente'!I16&lt;&gt;"",'Informacion del Cliente'!I16,"")</f>
        <v>45.75</v>
      </c>
      <c r="N4" s="4" t="str">
        <f>IF('Informacion del Cliente'!K16&lt;&gt;"",'Informacion del Cliente'!K16,"")</f>
        <v>Inside</v>
      </c>
      <c r="O4" s="4" t="str">
        <f>IF('Informacion del Cliente'!L16&lt;&gt;"",'Informacion del Cliente'!L16,"")</f>
        <v>Cordless</v>
      </c>
      <c r="P4" s="4" t="str">
        <f>IF('Informacion del Cliente'!M16&lt;&gt;"",'Informacion del Cliente'!M16,"")</f>
        <v>N/A</v>
      </c>
      <c r="Q4" s="4" t="str">
        <f>IF('Informacion del Cliente'!P16&lt;&gt;"",'Informacion del Cliente'!P16,"")</f>
        <v/>
      </c>
      <c r="R4" s="4" t="str">
        <f>IF('Informacion del Cliente'!Q16&lt;&gt;"",'Informacion del Cliente'!Q16,"")</f>
        <v/>
      </c>
      <c r="S4" s="4" t="str">
        <f t="shared" ca="1" si="21"/>
        <v/>
      </c>
      <c r="U4" s="4" t="str">
        <f>IF('Informacion del Cliente'!O16&lt;&gt;"",'Informacion del Cliente'!O16,"")</f>
        <v/>
      </c>
      <c r="V4" s="4" t="str">
        <f>IF('Informacion del Cliente'!R16&lt;&gt;"",'Informacion del Cliente'!R16,"")</f>
        <v/>
      </c>
      <c r="W4" s="4">
        <f t="shared" ca="1" si="22"/>
        <v>32.375</v>
      </c>
      <c r="X4" s="4" t="str">
        <f t="shared" si="23"/>
        <v/>
      </c>
      <c r="Y4" s="4" t="str">
        <f t="shared" si="24"/>
        <v/>
      </c>
      <c r="Z4" s="4" t="str">
        <f>IF(G4&lt;&gt;"", IFERROR(VLOOKUP(I4, 'Listado de Telas'!$B$3:$F$129, 5, FALSE), "No encontrado"), "")</f>
        <v>No encontrado</v>
      </c>
      <c r="AA4" s="4">
        <f t="shared" ca="1" si="25"/>
        <v>63.75</v>
      </c>
      <c r="AB4" s="4" t="str">
        <f t="shared" ca="1" si="0"/>
        <v>2" Sencila</v>
      </c>
      <c r="AC4" s="4" t="str">
        <f t="shared" ca="1" si="1"/>
        <v xml:space="preserve">4" Sencilla </v>
      </c>
      <c r="AD4" s="4">
        <f t="shared" ca="1" si="2"/>
        <v>31.875</v>
      </c>
      <c r="AE4" s="4">
        <f t="shared" ca="1" si="3"/>
        <v>63.75</v>
      </c>
      <c r="AF4" s="4" t="str">
        <f t="shared" ca="1" si="4"/>
        <v>1 3/4" Sencilla</v>
      </c>
      <c r="AG4" s="4">
        <f t="shared" ca="1" si="5"/>
        <v>30.375</v>
      </c>
      <c r="AH4" s="4">
        <f t="shared" ca="1" si="6"/>
        <v>16</v>
      </c>
      <c r="AI4" s="4">
        <f t="shared" si="26"/>
        <v>27.875</v>
      </c>
      <c r="AJ4" s="4" t="str">
        <f t="shared" ca="1" si="7"/>
        <v>NA</v>
      </c>
      <c r="AK4" s="4">
        <f t="array" ref="AK4">IF('Informacion del Cliente'!T16="SI",3,IF('Informacion del Cliente'!K16="Outside",2,IF('Informacion del Cliente'!K16="Inside",1,"")))</f>
        <v>1</v>
      </c>
      <c r="AL4" s="140">
        <f t="shared" ca="1" si="8"/>
        <v>6</v>
      </c>
      <c r="AM4" s="4" t="s">
        <v>132</v>
      </c>
      <c r="AN4" s="4">
        <f t="array" ref="AN4">IF(O4&lt;&gt;"",(IF(L4&lt;&gt;"",IF('Informacion del Cliente'!$F$10:$G$10="Residencial",VLOOKUP(G4,Productos!$F$19:$G$24,2,FALSE),IF('Informacion del Cliente'!$F$10:$G$10="Comercial",VLOOKUP(G4,Productos!$F$19:$G$24,3,FALSE),"")))),"")</f>
        <v>1.5</v>
      </c>
      <c r="AO4" s="4" t="str">
        <f t="array" aca="1" ref="AO4" ca="1">IF(O4&lt;&gt;"",(IF(L4&lt;&gt;"",IF(VLOOKUP('Informacion del Cliente'!$F$10:$G$10,INDIRECT("'"&amp;G4&amp;"'!L5:N6"),2,FALSE)="NA","",VLOOKUP('Informacion del Cliente'!$F$10:$G$10,INDIRECT("'"&amp;G4&amp;"'!L5:N6"),2,FALSE)))),"")</f>
        <v/>
      </c>
      <c r="AP4" s="4" t="str">
        <f t="array" aca="1" ref="AP4" ca="1">IF(OR(J4="Privacy",J4="Blackout"),IF('Informacion del Cliente'!$F$10:$G$10="Residencial",IF(L4&lt;&gt;"",VLOOKUP(J4,INDIRECT("'"&amp;G4&amp;"'!L16:O18"),2,FALSE),""),IF('Informacion del Cliente'!$F$10:$G$10="Comercial",IF(L4&lt;&gt;"",VLOOKUP(J4,INDIRECT("'"&amp;G4&amp;"'!L16:O18"),3,FALSE),""))),"")</f>
        <v>NA</v>
      </c>
      <c r="AQ4" s="4" t="str">
        <f t="shared" ca="1" si="27"/>
        <v>0</v>
      </c>
      <c r="AR4" s="4" t="str">
        <f t="array" aca="1" ref="AR4" ca="1">IF('Informacion del Cliente'!$F$10:$G$10="Residencial",IF(L4&lt;&gt;"",VLOOKUP(J4,INDIRECT("'"&amp;G4&amp;"'!L16:O18"),2,FALSE),""),IF('Informacion del Cliente'!$F$10:$G$10="Comercial",IF(L4&lt;&gt;"",VLOOKUP(J4,INDIRECT("'"&amp;G4&amp;"'!L16:O18"),3,FALSE),"")))</f>
        <v>NA</v>
      </c>
      <c r="AS4" s="4" t="str">
        <f t="shared" ca="1" si="28"/>
        <v>0</v>
      </c>
      <c r="AT4" s="4">
        <f t="shared" ca="1" si="29"/>
        <v>27.875</v>
      </c>
      <c r="AU4" s="4">
        <f t="shared" ca="1" si="30"/>
        <v>6</v>
      </c>
      <c r="AV4" s="4">
        <f t="array" aca="1" ref="AV4" ca="1">IF(G4&lt;&gt;"",(IF(OR(VLOOKUP(O4, INDIRECT("'" &amp; G4 &amp; "'!F23:N25"),3, FALSE)&lt;&gt;"",VLOOKUP(O4, INDIRECT("'" &amp; G4 &amp; "'!F23:N25"),3, FALSE)&lt;&gt;"NA"),(L4-VLOOKUP(O4, INDIRECT("'" &amp; G4 &amp; "'!F23:N25"),3, FALSE)),"")),"")</f>
        <v>26.625</v>
      </c>
      <c r="AW4" s="4">
        <f t="shared" ca="1" si="9"/>
        <v>2</v>
      </c>
      <c r="AX4" s="4">
        <f t="shared" ca="1" si="10"/>
        <v>26.875</v>
      </c>
      <c r="AY4" s="4">
        <f t="shared" ca="1" si="11"/>
        <v>1</v>
      </c>
      <c r="AZ4" s="4" t="str">
        <f t="array" aca="1" ref="AZ4" ca="1">IF(O4&lt;&gt;"",IF(VLOOKUP(O4,INDIRECT("'"&amp;G4&amp;"'!F23:K25"),5,FALSE)="NA","NA",L4-VLOOKUP(O4,INDIRECT("'"&amp;G4&amp;"'!F23:K25"),5,FALSE)),"")</f>
        <v>NA</v>
      </c>
      <c r="BA4" s="4" t="str">
        <f>IF('Informacion del Cliente'!U16&lt;&gt;"",'Informacion del Cliente'!U16,"")</f>
        <v/>
      </c>
      <c r="BB4" s="4">
        <f t="array" aca="1" ref="BB4" ca="1">IF(O4&lt;&gt;"",VLOOKUP(O4, INDIRECT("'" &amp; G4 &amp; "'!F23:K25"),6, FALSE),"")</f>
        <v>1.5</v>
      </c>
      <c r="BC4" s="4">
        <f t="shared" si="12"/>
        <v>28.375</v>
      </c>
      <c r="BD4" s="4">
        <f t="shared" ca="1" si="13"/>
        <v>0.75</v>
      </c>
      <c r="BE4" s="4" t="str">
        <f t="shared" si="14"/>
        <v>Earthen: Linen</v>
      </c>
      <c r="BF4" s="4" t="str">
        <f t="shared" si="15"/>
        <v>Alva-Crest-GEN-Shasta-Linen</v>
      </c>
      <c r="BG4" s="4" t="str">
        <f t="shared" si="16"/>
        <v>SI</v>
      </c>
      <c r="BJ4" s="4" t="str">
        <f t="shared" ca="1" si="17"/>
        <v>L BRACKET 1 X 1</v>
      </c>
      <c r="BK4" s="4">
        <f t="shared" si="18"/>
        <v>3</v>
      </c>
      <c r="BL4" s="4" t="str">
        <f t="shared" ca="1" si="19"/>
        <v>TORNILLO DE 3/4"</v>
      </c>
      <c r="BM4" s="4" t="str">
        <f t="shared" ca="1" si="20"/>
        <v>TORNILLOS DE 1 1/4"</v>
      </c>
    </row>
    <row r="5" spans="1:65" x14ac:dyDescent="0.3">
      <c r="A5" s="4">
        <f>IF(L5&lt;&gt;"",'Informacion del Cliente'!D17,"")</f>
        <v>4</v>
      </c>
      <c r="B5" s="4">
        <f>IF(O5&lt;&gt;"",'Informacion del Cliente'!$F$5,"")</f>
        <v>0</v>
      </c>
      <c r="C5" s="4">
        <f>IF(O5&lt;&gt;"",'Informacion del Cliente'!$F$8,"")</f>
        <v>0</v>
      </c>
      <c r="D5" s="4">
        <f>IF(O5&lt;&gt;"",'Informacion del Cliente'!$F$7,"")</f>
        <v>0</v>
      </c>
      <c r="E5" s="4">
        <f>IF(O5&lt;&gt;"",'Informacion del Cliente'!$F$9,"")</f>
        <v>0</v>
      </c>
      <c r="F5" s="4" t="str">
        <f>IF(G5&lt;&gt;"",'Informacion del Cliente'!$F$10:$G$10,"")</f>
        <v>Residencial</v>
      </c>
      <c r="G5" s="4" t="str">
        <f>IF('Informacion del Cliente'!E17&lt;&gt;"",VLOOKUP('Informacion del Cliente'!E17,Productos!$F$6:$G$11,2,FALSE),"")</f>
        <v>Relaxed Roman Shade</v>
      </c>
      <c r="H5" s="4" t="str">
        <f>IF('Informacion del Cliente'!G17&lt;&gt;"",'Informacion del Cliente'!G17,"")</f>
        <v>Earthen: Linen</v>
      </c>
      <c r="I5" s="4" t="str">
        <f>IF('Informacion del Cliente'!F17&lt;&gt;"",'Informacion del Cliente'!F17,"")</f>
        <v>Alva-Crest-GEN-Shasta-Linen</v>
      </c>
      <c r="J5" s="4" t="str">
        <f>IF('Informacion del Cliente'!J17&lt;&gt;"",'Informacion del Cliente'!J17,"")</f>
        <v>Privacy</v>
      </c>
      <c r="K5" s="4" t="str">
        <f>IF('Informacion del Cliente'!N17&lt;&gt;"",'Informacion del Cliente'!N17,"")</f>
        <v>Downstairs Office L</v>
      </c>
      <c r="L5" s="4">
        <f>IF(AND(N5&lt;&gt;"",N5="Inside"),'Informacion del Cliente'!H17-VLOOKUP(N5,Productos!$F$15:$G$16,2,FALSE),IF(N5="Outside",'Informacion del Cliente'!H17,""))</f>
        <v>28.375</v>
      </c>
      <c r="M5" s="4">
        <f>IF('Informacion del Cliente'!I17&lt;&gt;"",'Informacion del Cliente'!I17,"")</f>
        <v>57.75</v>
      </c>
      <c r="N5" s="4" t="str">
        <f>IF('Informacion del Cliente'!K17&lt;&gt;"",'Informacion del Cliente'!K17,"")</f>
        <v>Inside</v>
      </c>
      <c r="O5" s="4" t="str">
        <f>IF('Informacion del Cliente'!L17&lt;&gt;"",'Informacion del Cliente'!L17,"")</f>
        <v>CCO</v>
      </c>
      <c r="P5" s="4" t="str">
        <f>IF('Informacion del Cliente'!M17&lt;&gt;"",'Informacion del Cliente'!M17,"")</f>
        <v>Left</v>
      </c>
      <c r="Q5" s="4" t="str">
        <f>IF('Informacion del Cliente'!P17&lt;&gt;"",'Informacion del Cliente'!P17,"")</f>
        <v/>
      </c>
      <c r="R5" s="4" t="str">
        <f>IF('Informacion del Cliente'!Q17&lt;&gt;"",'Informacion del Cliente'!Q17,"")</f>
        <v/>
      </c>
      <c r="S5" s="4">
        <f t="shared" ca="1" si="21"/>
        <v>110</v>
      </c>
      <c r="U5" s="4" t="str">
        <f>IF('Informacion del Cliente'!O17&lt;&gt;"",'Informacion del Cliente'!O17,"")</f>
        <v/>
      </c>
      <c r="V5" s="4" t="str">
        <f>IF('Informacion del Cliente'!R17&lt;&gt;"",'Informacion del Cliente'!R17,"")</f>
        <v/>
      </c>
      <c r="W5" s="4">
        <f t="shared" ca="1" si="22"/>
        <v>32.375</v>
      </c>
      <c r="X5" s="4" t="str">
        <f t="shared" si="23"/>
        <v/>
      </c>
      <c r="Y5" s="4" t="str">
        <f t="shared" si="24"/>
        <v/>
      </c>
      <c r="Z5" s="4" t="str">
        <f>IF(G5&lt;&gt;"", IFERROR(VLOOKUP(I5, 'Listado de Telas'!$B$3:$F$129, 5, FALSE), "No encontrado"), "")</f>
        <v>No encontrado</v>
      </c>
      <c r="AA5" s="4">
        <f t="shared" ca="1" si="25"/>
        <v>94.75</v>
      </c>
      <c r="AB5" s="4" t="str">
        <f t="shared" ca="1" si="0"/>
        <v>2" Sencila</v>
      </c>
      <c r="AC5" s="4" t="str">
        <f t="shared" ca="1" si="1"/>
        <v>1/2" Doble</v>
      </c>
      <c r="AD5" s="4">
        <f t="shared" ca="1" si="2"/>
        <v>31.875</v>
      </c>
      <c r="AE5" s="4">
        <f t="shared" ca="1" si="3"/>
        <v>94.75</v>
      </c>
      <c r="AF5" s="4" t="str">
        <f t="shared" ca="1" si="4"/>
        <v>1 3/4" Sencilla</v>
      </c>
      <c r="AG5" s="4">
        <f t="shared" ca="1" si="5"/>
        <v>30.375</v>
      </c>
      <c r="AH5" s="4">
        <f t="shared" ca="1" si="6"/>
        <v>16</v>
      </c>
      <c r="AI5" s="4">
        <f t="shared" si="26"/>
        <v>27.875</v>
      </c>
      <c r="AJ5" s="4" t="str">
        <f t="shared" ca="1" si="7"/>
        <v>NA</v>
      </c>
      <c r="AK5" s="4">
        <f t="array" ref="AK5">IF('Informacion del Cliente'!T17="SI",3,IF('Informacion del Cliente'!K17="Outside",2,IF('Informacion del Cliente'!K17="Inside",1,"")))</f>
        <v>1</v>
      </c>
      <c r="AL5" s="140">
        <f t="shared" ca="1" si="8"/>
        <v>11</v>
      </c>
      <c r="AM5" s="4" t="s">
        <v>132</v>
      </c>
      <c r="AN5" s="4">
        <f t="array" ref="AN5">IF(O5&lt;&gt;"",(IF(L5&lt;&gt;"",IF('Informacion del Cliente'!$F$10:$G$10="Residencial",VLOOKUP(G5,Productos!$F$19:$G$24,2,FALSE),IF('Informacion del Cliente'!$F$10:$G$10="Comercial",VLOOKUP(G5,Productos!$F$19:$G$24,3,FALSE),"")))),"")</f>
        <v>1.5</v>
      </c>
      <c r="AO5" s="4">
        <f t="array" aca="1" ref="AO5" ca="1">IF(O5&lt;&gt;"",(IF(L5&lt;&gt;"",IF(VLOOKUP('Informacion del Cliente'!$F$10:$G$10,INDIRECT("'"&amp;G5&amp;"'!L5:N6"),2,FALSE)="NA","",VLOOKUP('Informacion del Cliente'!$F$10:$G$10,INDIRECT("'"&amp;G5&amp;"'!L5:N6"),2,FALSE)))),"")</f>
        <v>0.5</v>
      </c>
      <c r="AP5" s="4" t="str">
        <f t="array" aca="1" ref="AP5" ca="1">IF(OR(J5="Privacy",J5="Blackout"),IF('Informacion del Cliente'!$F$10:$G$10="Residencial",IF(L5&lt;&gt;"",VLOOKUP(J5,INDIRECT("'"&amp;G5&amp;"'!L16:O18"),2,FALSE),""),IF('Informacion del Cliente'!$F$10:$G$10="Comercial",IF(L5&lt;&gt;"",VLOOKUP(J5,INDIRECT("'"&amp;G5&amp;"'!L16:O18"),3,FALSE),""))),"")</f>
        <v>NA</v>
      </c>
      <c r="AQ5" s="4" t="str">
        <f t="shared" ca="1" si="27"/>
        <v>0</v>
      </c>
      <c r="AR5" s="4" t="str">
        <f t="array" aca="1" ref="AR5" ca="1">IF('Informacion del Cliente'!$F$10:$G$10="Residencial",IF(L5&lt;&gt;"",VLOOKUP(J5,INDIRECT("'"&amp;G5&amp;"'!L16:O18"),2,FALSE),""),IF('Informacion del Cliente'!$F$10:$G$10="Comercial",IF(L5&lt;&gt;"",VLOOKUP(J5,INDIRECT("'"&amp;G5&amp;"'!L16:O18"),3,FALSE),"")))</f>
        <v>NA</v>
      </c>
      <c r="AS5" s="4" t="str">
        <f t="shared" ca="1" si="28"/>
        <v>0</v>
      </c>
      <c r="AT5" s="4" t="str">
        <f t="shared" ca="1" si="29"/>
        <v/>
      </c>
      <c r="AU5" s="4" t="str">
        <f t="shared" ca="1" si="30"/>
        <v/>
      </c>
      <c r="AV5" s="4">
        <f t="array" aca="1" ref="AV5" ca="1">IF(G5&lt;&gt;"",(IF(OR(VLOOKUP(O5, INDIRECT("'" &amp; G5 &amp; "'!F23:N25"),3, FALSE)&lt;&gt;"",VLOOKUP(O5, INDIRECT("'" &amp; G5 &amp; "'!F23:N25"),3, FALSE)&lt;&gt;"NA"),(L5-VLOOKUP(O5, INDIRECT("'" &amp; G5 &amp; "'!F23:N25"),3, FALSE)),"")),"")</f>
        <v>24.375</v>
      </c>
      <c r="AW5" s="4">
        <f t="shared" ca="1" si="9"/>
        <v>1</v>
      </c>
      <c r="AX5" s="4" t="str">
        <f t="shared" ca="1" si="10"/>
        <v>0</v>
      </c>
      <c r="AY5" s="4" t="str">
        <f t="shared" ca="1" si="11"/>
        <v/>
      </c>
      <c r="AZ5" s="4">
        <f t="array" aca="1" ref="AZ5" ca="1">IF(O5&lt;&gt;"",IF(VLOOKUP(O5,INDIRECT("'"&amp;G5&amp;"'!F23:K25"),5,FALSE)="NA","NA",L5-VLOOKUP(O5,INDIRECT("'"&amp;G5&amp;"'!F23:K25"),5,FALSE)),"")</f>
        <v>26.875</v>
      </c>
      <c r="BA5" s="4" t="str">
        <f>IF('Informacion del Cliente'!U17&lt;&gt;"",'Informacion del Cliente'!U17,"")</f>
        <v/>
      </c>
      <c r="BB5" s="4">
        <f t="array" aca="1" ref="BB5" ca="1">IF(O5&lt;&gt;"",VLOOKUP(O5, INDIRECT("'" &amp; G5 &amp; "'!F23:K25"),6, FALSE),"")</f>
        <v>2.5</v>
      </c>
      <c r="BC5" s="4">
        <f t="shared" si="12"/>
        <v>28.375</v>
      </c>
      <c r="BD5" s="4">
        <f t="shared" ca="1" si="13"/>
        <v>0.75</v>
      </c>
      <c r="BE5" s="4" t="str">
        <f t="shared" si="14"/>
        <v>Earthen: Linen</v>
      </c>
      <c r="BF5" s="4" t="str">
        <f t="shared" si="15"/>
        <v>Alva-Crest-GEN-Shasta-Linen</v>
      </c>
      <c r="BG5" s="4" t="str">
        <f t="shared" si="16"/>
        <v>SI</v>
      </c>
      <c r="BJ5" s="4" t="str">
        <f t="shared" ca="1" si="17"/>
        <v>L BRACKET 2 X 2</v>
      </c>
      <c r="BK5" s="4">
        <f t="shared" si="18"/>
        <v>3</v>
      </c>
      <c r="BL5" s="4" t="str">
        <f t="shared" ca="1" si="19"/>
        <v>TORNILLO DE 3/4"</v>
      </c>
      <c r="BM5" s="4" t="str">
        <f t="shared" ca="1" si="20"/>
        <v>TORNILLOS DE 1 1/4"</v>
      </c>
    </row>
    <row r="6" spans="1:65" x14ac:dyDescent="0.3">
      <c r="A6" s="4">
        <f>IF(L6&lt;&gt;"",'Informacion del Cliente'!D18,"")</f>
        <v>5</v>
      </c>
      <c r="B6" s="4">
        <f>IF(O6&lt;&gt;"",'Informacion del Cliente'!$F$5,"")</f>
        <v>0</v>
      </c>
      <c r="C6" s="4">
        <f>IF(O6&lt;&gt;"",'Informacion del Cliente'!$F$8,"")</f>
        <v>0</v>
      </c>
      <c r="D6" s="4">
        <f>IF(O6&lt;&gt;"",'Informacion del Cliente'!$F$7,"")</f>
        <v>0</v>
      </c>
      <c r="E6" s="4">
        <f>IF(O6&lt;&gt;"",'Informacion del Cliente'!$F$9,"")</f>
        <v>0</v>
      </c>
      <c r="F6" s="4" t="str">
        <f>IF(G6&lt;&gt;"",'Informacion del Cliente'!$F$10:$G$10,"")</f>
        <v>Residencial</v>
      </c>
      <c r="G6" s="4" t="str">
        <f>IF('Informacion del Cliente'!E18&lt;&gt;"",VLOOKUP('Informacion del Cliente'!E18,Productos!$F$6:$G$11,2,FALSE),"")</f>
        <v>Relaxed Roman Shade</v>
      </c>
      <c r="H6" s="4" t="str">
        <f>IF('Informacion del Cliente'!G18&lt;&gt;"",'Informacion del Cliente'!G18,"")</f>
        <v>Earthen: Linen</v>
      </c>
      <c r="I6" s="4" t="str">
        <f>IF('Informacion del Cliente'!F18&lt;&gt;"",'Informacion del Cliente'!F18,"")</f>
        <v>Alva-Crest-GEN-Shasta-Linen</v>
      </c>
      <c r="J6" s="4" t="str">
        <f>IF('Informacion del Cliente'!J18&lt;&gt;"",'Informacion del Cliente'!J18,"")</f>
        <v>Privacy</v>
      </c>
      <c r="K6" s="4" t="str">
        <f>IF('Informacion del Cliente'!N18&lt;&gt;"",'Informacion del Cliente'!N18,"")</f>
        <v>Downstairs Office R</v>
      </c>
      <c r="L6" s="4">
        <f>IF(AND(N6&lt;&gt;"",N6="Inside"),'Informacion del Cliente'!H18-VLOOKUP(N6,Productos!$F$15:$G$16,2,FALSE),IF(N6="Outside",'Informacion del Cliente'!H18,""))</f>
        <v>28.375</v>
      </c>
      <c r="M6" s="4">
        <f>IF('Informacion del Cliente'!I18&lt;&gt;"",'Informacion del Cliente'!I18,"")</f>
        <v>57.875</v>
      </c>
      <c r="N6" s="4" t="str">
        <f>IF('Informacion del Cliente'!K18&lt;&gt;"",'Informacion del Cliente'!K18,"")</f>
        <v>Inside</v>
      </c>
      <c r="O6" s="4" t="str">
        <f>IF('Informacion del Cliente'!L18&lt;&gt;"",'Informacion del Cliente'!L18,"")</f>
        <v>CCO</v>
      </c>
      <c r="P6" s="4" t="str">
        <f>IF('Informacion del Cliente'!M18&lt;&gt;"",'Informacion del Cliente'!M18,"")</f>
        <v>Right</v>
      </c>
      <c r="Q6" s="4" t="str">
        <f>IF('Informacion del Cliente'!P18&lt;&gt;"",'Informacion del Cliente'!P18,"")</f>
        <v/>
      </c>
      <c r="R6" s="4" t="str">
        <f>IF('Informacion del Cliente'!Q18&lt;&gt;"",'Informacion del Cliente'!Q18,"")</f>
        <v/>
      </c>
      <c r="S6" s="4">
        <f t="shared" ca="1" si="21"/>
        <v>110</v>
      </c>
      <c r="U6" s="4" t="str">
        <f>IF('Informacion del Cliente'!O18&lt;&gt;"",'Informacion del Cliente'!O18,"")</f>
        <v/>
      </c>
      <c r="V6" s="4" t="str">
        <f>IF('Informacion del Cliente'!R18&lt;&gt;"",'Informacion del Cliente'!R18,"")</f>
        <v/>
      </c>
      <c r="W6" s="4">
        <f t="shared" ca="1" si="22"/>
        <v>32.375</v>
      </c>
      <c r="X6" s="4" t="str">
        <f t="shared" si="23"/>
        <v/>
      </c>
      <c r="Y6" s="4" t="str">
        <f t="shared" si="24"/>
        <v/>
      </c>
      <c r="Z6" s="4" t="str">
        <f>IF(G6&lt;&gt;"", IFERROR(VLOOKUP(I6, 'Listado de Telas'!$B$3:$F$129, 5, FALSE), "No encontrado"), "")</f>
        <v>No encontrado</v>
      </c>
      <c r="AA6" s="4">
        <f t="shared" ca="1" si="25"/>
        <v>94.875</v>
      </c>
      <c r="AB6" s="4" t="str">
        <f t="shared" ca="1" si="0"/>
        <v>2" Sencila</v>
      </c>
      <c r="AC6" s="4" t="str">
        <f t="shared" ca="1" si="1"/>
        <v>1/2" Doble</v>
      </c>
      <c r="AD6" s="4">
        <f t="shared" ca="1" si="2"/>
        <v>31.875</v>
      </c>
      <c r="AE6" s="4">
        <f t="shared" ca="1" si="3"/>
        <v>94.875</v>
      </c>
      <c r="AF6" s="4" t="str">
        <f t="shared" ca="1" si="4"/>
        <v>1 3/4" Sencilla</v>
      </c>
      <c r="AG6" s="4">
        <f t="shared" ca="1" si="5"/>
        <v>30.375</v>
      </c>
      <c r="AH6" s="4">
        <f t="shared" ca="1" si="6"/>
        <v>16</v>
      </c>
      <c r="AI6" s="4">
        <f t="shared" si="26"/>
        <v>27.875</v>
      </c>
      <c r="AJ6" s="4" t="str">
        <f t="shared" ca="1" si="7"/>
        <v>NA</v>
      </c>
      <c r="AK6" s="4">
        <f t="array" ref="AK6">IF('Informacion del Cliente'!T18="SI",3,IF('Informacion del Cliente'!K18="Outside",2,IF('Informacion del Cliente'!K18="Inside",1,"")))</f>
        <v>1</v>
      </c>
      <c r="AL6" s="140">
        <f t="shared" ca="1" si="8"/>
        <v>11</v>
      </c>
      <c r="AM6" s="4" t="s">
        <v>132</v>
      </c>
      <c r="AN6" s="4">
        <f t="array" ref="AN6">IF(O6&lt;&gt;"",(IF(L6&lt;&gt;"",IF('Informacion del Cliente'!$F$10:$G$10="Residencial",VLOOKUP(G6,Productos!$F$19:$G$24,2,FALSE),IF('Informacion del Cliente'!$F$10:$G$10="Comercial",VLOOKUP(G6,Productos!$F$19:$G$24,3,FALSE),"")))),"")</f>
        <v>1.5</v>
      </c>
      <c r="AO6" s="4">
        <f t="array" aca="1" ref="AO6" ca="1">IF(O6&lt;&gt;"",(IF(L6&lt;&gt;"",IF(VLOOKUP('Informacion del Cliente'!$F$10:$G$10,INDIRECT("'"&amp;G6&amp;"'!L5:N6"),2,FALSE)="NA","",VLOOKUP('Informacion del Cliente'!$F$10:$G$10,INDIRECT("'"&amp;G6&amp;"'!L5:N6"),2,FALSE)))),"")</f>
        <v>0.5</v>
      </c>
      <c r="AP6" s="4" t="str">
        <f t="array" aca="1" ref="AP6" ca="1">IF(OR(J6="Privacy",J6="Blackout"),IF('Informacion del Cliente'!$F$10:$G$10="Residencial",IF(L6&lt;&gt;"",VLOOKUP(J6,INDIRECT("'"&amp;G6&amp;"'!L16:O18"),2,FALSE),""),IF('Informacion del Cliente'!$F$10:$G$10="Comercial",IF(L6&lt;&gt;"",VLOOKUP(J6,INDIRECT("'"&amp;G6&amp;"'!L16:O18"),3,FALSE),""))),"")</f>
        <v>NA</v>
      </c>
      <c r="AQ6" s="4" t="str">
        <f t="shared" ca="1" si="27"/>
        <v>0</v>
      </c>
      <c r="AR6" s="4" t="str">
        <f t="array" aca="1" ref="AR6" ca="1">IF('Informacion del Cliente'!$F$10:$G$10="Residencial",IF(L6&lt;&gt;"",VLOOKUP(J6,INDIRECT("'"&amp;G6&amp;"'!L16:O18"),2,FALSE),""),IF('Informacion del Cliente'!$F$10:$G$10="Comercial",IF(L6&lt;&gt;"",VLOOKUP(J6,INDIRECT("'"&amp;G6&amp;"'!L16:O18"),3,FALSE),"")))</f>
        <v>NA</v>
      </c>
      <c r="AS6" s="4" t="str">
        <f t="shared" ca="1" si="28"/>
        <v>0</v>
      </c>
      <c r="AT6" s="4" t="str">
        <f t="shared" ca="1" si="29"/>
        <v/>
      </c>
      <c r="AU6" s="4" t="str">
        <f t="shared" ca="1" si="30"/>
        <v/>
      </c>
      <c r="AV6" s="4">
        <f t="array" aca="1" ref="AV6" ca="1">IF(G6&lt;&gt;"",(IF(OR(VLOOKUP(O6, INDIRECT("'" &amp; G6 &amp; "'!F23:N25"),3, FALSE)&lt;&gt;"",VLOOKUP(O6, INDIRECT("'" &amp; G6 &amp; "'!F23:N25"),3, FALSE)&lt;&gt;"NA"),(L6-VLOOKUP(O6, INDIRECT("'" &amp; G6 &amp; "'!F23:N25"),3, FALSE)),"")),"")</f>
        <v>24.375</v>
      </c>
      <c r="AW6" s="4">
        <f t="shared" ca="1" si="9"/>
        <v>1</v>
      </c>
      <c r="AX6" s="4" t="str">
        <f t="shared" ca="1" si="10"/>
        <v>0</v>
      </c>
      <c r="AY6" s="4" t="str">
        <f t="shared" ca="1" si="11"/>
        <v/>
      </c>
      <c r="AZ6" s="4">
        <f t="array" aca="1" ref="AZ6" ca="1">IF(O6&lt;&gt;"",IF(VLOOKUP(O6,INDIRECT("'"&amp;G6&amp;"'!F23:K25"),5,FALSE)="NA","NA",L6-VLOOKUP(O6,INDIRECT("'"&amp;G6&amp;"'!F23:K25"),5,FALSE)),"")</f>
        <v>26.875</v>
      </c>
      <c r="BA6" s="4" t="str">
        <f>IF('Informacion del Cliente'!U18&lt;&gt;"",'Informacion del Cliente'!U18,"")</f>
        <v/>
      </c>
      <c r="BB6" s="4">
        <f t="array" aca="1" ref="BB6" ca="1">IF(O6&lt;&gt;"",VLOOKUP(O6, INDIRECT("'" &amp; G6 &amp; "'!F23:K25"),6, FALSE),"")</f>
        <v>2.5</v>
      </c>
      <c r="BC6" s="4">
        <f t="shared" si="12"/>
        <v>28.375</v>
      </c>
      <c r="BD6" s="4">
        <f t="shared" ca="1" si="13"/>
        <v>0.75</v>
      </c>
      <c r="BE6" s="4" t="str">
        <f t="shared" si="14"/>
        <v>Earthen: Linen</v>
      </c>
      <c r="BF6" s="4" t="str">
        <f t="shared" si="15"/>
        <v>Alva-Crest-GEN-Shasta-Linen</v>
      </c>
      <c r="BG6" s="4" t="str">
        <f t="shared" si="16"/>
        <v>SI</v>
      </c>
      <c r="BJ6" s="4" t="str">
        <f t="shared" ca="1" si="17"/>
        <v>L BRACKET 2 X 2</v>
      </c>
      <c r="BK6" s="4">
        <f t="shared" si="18"/>
        <v>3</v>
      </c>
      <c r="BL6" s="4" t="str">
        <f t="shared" ca="1" si="19"/>
        <v>TORNILLO DE 3/4"</v>
      </c>
      <c r="BM6" s="4" t="str">
        <f t="shared" ca="1" si="20"/>
        <v>TORNILLOS DE 1 1/4"</v>
      </c>
    </row>
    <row r="7" spans="1:65" x14ac:dyDescent="0.3">
      <c r="A7" s="4">
        <f>IF(L7&lt;&gt;"",'Informacion del Cliente'!D19,"")</f>
        <v>6</v>
      </c>
      <c r="B7" s="4">
        <f>IF(O7&lt;&gt;"",'Informacion del Cliente'!$F$5,"")</f>
        <v>0</v>
      </c>
      <c r="C7" s="4">
        <f>IF(O7&lt;&gt;"",'Informacion del Cliente'!$F$8,"")</f>
        <v>0</v>
      </c>
      <c r="D7" s="4">
        <f>IF(O7&lt;&gt;"",'Informacion del Cliente'!$F$7,"")</f>
        <v>0</v>
      </c>
      <c r="E7" s="4">
        <f>IF(O7&lt;&gt;"",'Informacion del Cliente'!$F$9,"")</f>
        <v>0</v>
      </c>
      <c r="F7" s="4" t="str">
        <f>IF(G7&lt;&gt;"",'Informacion del Cliente'!$F$10:$G$10,"")</f>
        <v>Residencial</v>
      </c>
      <c r="G7" s="4" t="str">
        <f>IF('Informacion del Cliente'!E19&lt;&gt;"",VLOOKUP('Informacion del Cliente'!E19,Productos!$F$6:$G$11,2,FALSE),"")</f>
        <v>Flat Roman Shade</v>
      </c>
      <c r="H7" s="4" t="str">
        <f>IF('Informacion del Cliente'!G19&lt;&gt;"",'Informacion del Cliente'!G19,"")</f>
        <v>Belgian Linen: Oatmeal</v>
      </c>
      <c r="I7" s="4" t="str">
        <f>IF('Informacion del Cliente'!F19&lt;&gt;"",'Informacion del Cliente'!F19,"")</f>
        <v>APFB-OAT-LIB-BL-023-M</v>
      </c>
      <c r="J7" s="4" t="str">
        <f>IF('Informacion del Cliente'!J19&lt;&gt;"",'Informacion del Cliente'!J19,"")</f>
        <v>Privacy</v>
      </c>
      <c r="K7" s="4" t="str">
        <f>IF('Informacion del Cliente'!N19&lt;&gt;"",'Informacion del Cliente'!N19,"")</f>
        <v>Downstairs Bathroom</v>
      </c>
      <c r="L7" s="4">
        <f>IF(AND(N7&lt;&gt;"",N7="Inside"),'Informacion del Cliente'!H19-VLOOKUP(N7,Productos!$F$15:$G$16,2,FALSE),IF(N7="Outside",'Informacion del Cliente'!H19,""))</f>
        <v>28.375</v>
      </c>
      <c r="M7" s="4">
        <f>IF('Informacion del Cliente'!I19&lt;&gt;"",'Informacion del Cliente'!I19,"")</f>
        <v>45.875</v>
      </c>
      <c r="N7" s="4" t="str">
        <f>IF('Informacion del Cliente'!K19&lt;&gt;"",'Informacion del Cliente'!K19,"")</f>
        <v>Inside</v>
      </c>
      <c r="O7" s="4" t="str">
        <f>IF('Informacion del Cliente'!L19&lt;&gt;"",'Informacion del Cliente'!L19,"")</f>
        <v>Cordless</v>
      </c>
      <c r="P7" s="4" t="str">
        <f>IF('Informacion del Cliente'!M19&lt;&gt;"",'Informacion del Cliente'!M19,"")</f>
        <v>N/A</v>
      </c>
      <c r="Q7" s="4" t="str">
        <f>IF('Informacion del Cliente'!P19&lt;&gt;"",'Informacion del Cliente'!P19,"")</f>
        <v/>
      </c>
      <c r="R7" s="4" t="str">
        <f>IF('Informacion del Cliente'!Q19&lt;&gt;"",'Informacion del Cliente'!Q19,"")</f>
        <v/>
      </c>
      <c r="S7" s="4" t="str">
        <f t="shared" ca="1" si="21"/>
        <v/>
      </c>
      <c r="U7" s="4" t="str">
        <f>IF('Informacion del Cliente'!O19&lt;&gt;"",'Informacion del Cliente'!O19,"")</f>
        <v/>
      </c>
      <c r="V7" s="4" t="str">
        <f>IF('Informacion del Cliente'!R19&lt;&gt;"",'Informacion del Cliente'!R19,"")</f>
        <v/>
      </c>
      <c r="W7" s="4">
        <f t="shared" ca="1" si="22"/>
        <v>32.375</v>
      </c>
      <c r="X7" s="4" t="str">
        <f t="shared" si="23"/>
        <v/>
      </c>
      <c r="Y7" s="4" t="str">
        <f t="shared" si="24"/>
        <v>NO</v>
      </c>
      <c r="Z7" s="4">
        <f>IF(G7&lt;&gt;"", IFERROR(VLOOKUP(I7, 'Listado de Telas'!$B$3:$F$129, 5, FALSE), "No encontrado"), "")</f>
        <v>59</v>
      </c>
      <c r="AA7" s="4">
        <f t="shared" ca="1" si="25"/>
        <v>63.875</v>
      </c>
      <c r="AB7" s="4" t="str">
        <f t="shared" ca="1" si="0"/>
        <v>2" Sencila</v>
      </c>
      <c r="AC7" s="4" t="str">
        <f t="shared" ca="1" si="1"/>
        <v xml:space="preserve">4" Sencilla </v>
      </c>
      <c r="AD7" s="4">
        <f t="shared" ca="1" si="2"/>
        <v>31.875</v>
      </c>
      <c r="AE7" s="4">
        <f t="shared" ca="1" si="3"/>
        <v>63.875</v>
      </c>
      <c r="AF7" s="4" t="str">
        <f t="shared" ca="1" si="4"/>
        <v>1 3/4" Sencilla</v>
      </c>
      <c r="AG7" s="4">
        <f t="shared" ca="1" si="5"/>
        <v>30.375</v>
      </c>
      <c r="AH7" s="4">
        <f t="shared" ca="1" si="6"/>
        <v>16</v>
      </c>
      <c r="AI7" s="4">
        <f t="shared" si="26"/>
        <v>27.875</v>
      </c>
      <c r="AJ7" s="4" t="str">
        <f t="shared" ca="1" si="7"/>
        <v>NA</v>
      </c>
      <c r="AK7" s="4">
        <f t="array" ref="AK7">IF('Informacion del Cliente'!T19="SI",3,IF('Informacion del Cliente'!K19="Outside",2,IF('Informacion del Cliente'!K19="Inside",1,"")))</f>
        <v>1</v>
      </c>
      <c r="AL7" s="140">
        <f t="shared" ca="1" si="8"/>
        <v>6</v>
      </c>
      <c r="AM7" s="4" t="s">
        <v>132</v>
      </c>
      <c r="AN7" s="4">
        <f t="array" ref="AN7">IF(O7&lt;&gt;"",(IF(L7&lt;&gt;"",IF('Informacion del Cliente'!$F$10:$G$10="Residencial",VLOOKUP(G7,Productos!$F$19:$G$24,2,FALSE),IF('Informacion del Cliente'!$F$10:$G$10="Comercial",VLOOKUP(G7,Productos!$F$19:$G$24,3,FALSE),"")))),"")</f>
        <v>1.5</v>
      </c>
      <c r="AO7" s="4" t="str">
        <f t="array" aca="1" ref="AO7" ca="1">IF(O7&lt;&gt;"",(IF(L7&lt;&gt;"",IF(VLOOKUP('Informacion del Cliente'!$F$10:$G$10,INDIRECT("'"&amp;G7&amp;"'!L5:N6"),2,FALSE)="NA","",VLOOKUP('Informacion del Cliente'!$F$10:$G$10,INDIRECT("'"&amp;G7&amp;"'!L5:N6"),2,FALSE)))),"")</f>
        <v/>
      </c>
      <c r="AP7" s="4" t="str">
        <f t="array" aca="1" ref="AP7" ca="1">IF(OR(J7="Privacy",J7="Blackout"),IF('Informacion del Cliente'!$F$10:$G$10="Residencial",IF(L7&lt;&gt;"",VLOOKUP(J7,INDIRECT("'"&amp;G7&amp;"'!L16:O18"),2,FALSE),""),IF('Informacion del Cliente'!$F$10:$G$10="Comercial",IF(L7&lt;&gt;"",VLOOKUP(J7,INDIRECT("'"&amp;G7&amp;"'!L16:O18"),3,FALSE),""))),"")</f>
        <v>NA</v>
      </c>
      <c r="AQ7" s="4" t="str">
        <f t="shared" ca="1" si="27"/>
        <v>0</v>
      </c>
      <c r="AR7" s="4" t="str">
        <f t="array" aca="1" ref="AR7" ca="1">IF('Informacion del Cliente'!$F$10:$G$10="Residencial",IF(L7&lt;&gt;"",VLOOKUP(J7,INDIRECT("'"&amp;G7&amp;"'!L16:O18"),2,FALSE),""),IF('Informacion del Cliente'!$F$10:$G$10="Comercial",IF(L7&lt;&gt;"",VLOOKUP(J7,INDIRECT("'"&amp;G7&amp;"'!L16:O18"),3,FALSE),"")))</f>
        <v>NA</v>
      </c>
      <c r="AS7" s="4" t="str">
        <f t="shared" ca="1" si="28"/>
        <v>0</v>
      </c>
      <c r="AT7" s="4">
        <f t="shared" ca="1" si="29"/>
        <v>27.875</v>
      </c>
      <c r="AU7" s="4">
        <f t="shared" ca="1" si="30"/>
        <v>6</v>
      </c>
      <c r="AV7" s="4">
        <f t="array" aca="1" ref="AV7" ca="1">IF(G7&lt;&gt;"",(IF(OR(VLOOKUP(O7, INDIRECT("'" &amp; G7 &amp; "'!F23:N25"),3, FALSE)&lt;&gt;"",VLOOKUP(O7, INDIRECT("'" &amp; G7 &amp; "'!F23:N25"),3, FALSE)&lt;&gt;"NA"),(L7-VLOOKUP(O7, INDIRECT("'" &amp; G7 &amp; "'!F23:N25"),3, FALSE)),"")),"")</f>
        <v>26.625</v>
      </c>
      <c r="AW7" s="4">
        <f t="shared" ca="1" si="9"/>
        <v>2</v>
      </c>
      <c r="AX7" s="4">
        <f t="shared" ca="1" si="10"/>
        <v>26.875</v>
      </c>
      <c r="AY7" s="4">
        <f t="shared" ca="1" si="11"/>
        <v>1</v>
      </c>
      <c r="AZ7" s="4" t="str">
        <f t="array" aca="1" ref="AZ7" ca="1">IF(O7&lt;&gt;"",IF(VLOOKUP(O7,INDIRECT("'"&amp;G7&amp;"'!F23:K25"),5,FALSE)="NA","NA",L7-VLOOKUP(O7,INDIRECT("'"&amp;G7&amp;"'!F23:K25"),5,FALSE)),"")</f>
        <v>NA</v>
      </c>
      <c r="BA7" s="4" t="str">
        <f>IF('Informacion del Cliente'!U19&lt;&gt;"",'Informacion del Cliente'!U19,"")</f>
        <v/>
      </c>
      <c r="BB7" s="4">
        <f t="array" aca="1" ref="BB7" ca="1">IF(O7&lt;&gt;"",VLOOKUP(O7, INDIRECT("'" &amp; G7 &amp; "'!F23:K25"),6, FALSE),"")</f>
        <v>1.5</v>
      </c>
      <c r="BC7" s="4">
        <f t="shared" si="12"/>
        <v>28.375</v>
      </c>
      <c r="BD7" s="4">
        <f t="shared" ca="1" si="13"/>
        <v>0.75</v>
      </c>
      <c r="BE7" s="4" t="str">
        <f t="shared" si="14"/>
        <v>Belgian Linen: Oatmeal</v>
      </c>
      <c r="BF7" s="4" t="str">
        <f t="shared" si="15"/>
        <v>APFB-OAT-LIB-BL-023-M</v>
      </c>
      <c r="BG7" s="4" t="str">
        <f t="shared" si="16"/>
        <v>SI</v>
      </c>
      <c r="BJ7" s="4" t="str">
        <f t="shared" ca="1" si="17"/>
        <v>L BRACKET 1 X 1</v>
      </c>
      <c r="BK7" s="4">
        <f t="shared" si="18"/>
        <v>3</v>
      </c>
      <c r="BL7" s="4" t="str">
        <f t="shared" ca="1" si="19"/>
        <v>TORNILLO DE 3/4"</v>
      </c>
      <c r="BM7" s="4" t="str">
        <f t="shared" ca="1" si="20"/>
        <v>TORNILLOS DE 1 1/4"</v>
      </c>
    </row>
    <row r="8" spans="1:65" x14ac:dyDescent="0.3">
      <c r="A8" s="4">
        <f>IF(L8&lt;&gt;"",'Informacion del Cliente'!D20,"")</f>
        <v>7</v>
      </c>
      <c r="B8" s="4">
        <f>IF(O8&lt;&gt;"",'Informacion del Cliente'!$F$5,"")</f>
        <v>0</v>
      </c>
      <c r="C8" s="4">
        <f>IF(O8&lt;&gt;"",'Informacion del Cliente'!$F$8,"")</f>
        <v>0</v>
      </c>
      <c r="D8" s="4">
        <f>IF(O8&lt;&gt;"",'Informacion del Cliente'!$F$7,"")</f>
        <v>0</v>
      </c>
      <c r="E8" s="4">
        <f>IF(O8&lt;&gt;"",'Informacion del Cliente'!$F$9,"")</f>
        <v>0</v>
      </c>
      <c r="F8" s="4" t="str">
        <f>IF(G8&lt;&gt;"",'Informacion del Cliente'!$F$10:$G$10,"")</f>
        <v>Residencial</v>
      </c>
      <c r="G8" s="4" t="str">
        <f>IF('Informacion del Cliente'!E20&lt;&gt;"",VLOOKUP('Informacion del Cliente'!E20,Productos!$F$6:$G$11,2,FALSE),"")</f>
        <v>Flat Roman Shade</v>
      </c>
      <c r="H8" s="4" t="str">
        <f>IF('Informacion del Cliente'!G20&lt;&gt;"",'Informacion del Cliente'!G20,"")</f>
        <v>Belgian Linen: Oatmeal</v>
      </c>
      <c r="I8" s="4" t="str">
        <f>IF('Informacion del Cliente'!F20&lt;&gt;"",'Informacion del Cliente'!F20,"")</f>
        <v>APFB-OAT-LIB-BL-023-M</v>
      </c>
      <c r="J8" s="4" t="str">
        <f>IF('Informacion del Cliente'!J20&lt;&gt;"",'Informacion del Cliente'!J20,"")</f>
        <v>Blackout</v>
      </c>
      <c r="K8" s="4" t="str">
        <f>IF('Informacion del Cliente'!N20&lt;&gt;"",'Informacion del Cliente'!N20,"")</f>
        <v>Jolie's Room R</v>
      </c>
      <c r="L8" s="4">
        <f>IF(AND(N8&lt;&gt;"",N8="Inside"),'Informacion del Cliente'!H20-VLOOKUP(N8,Productos!$F$15:$G$16,2,FALSE),IF(N8="Outside",'Informacion del Cliente'!H20,""))</f>
        <v>28.375</v>
      </c>
      <c r="M8" s="4">
        <f>IF('Informacion del Cliente'!I20&lt;&gt;"",'Informacion del Cliente'!I20,"")</f>
        <v>53.875</v>
      </c>
      <c r="N8" s="4" t="str">
        <f>IF('Informacion del Cliente'!K20&lt;&gt;"",'Informacion del Cliente'!K20,"")</f>
        <v>Inside</v>
      </c>
      <c r="O8" s="4" t="str">
        <f>IF('Informacion del Cliente'!L20&lt;&gt;"",'Informacion del Cliente'!L20,"")</f>
        <v>Cordless</v>
      </c>
      <c r="P8" s="4" t="str">
        <f>IF('Informacion del Cliente'!M20&lt;&gt;"",'Informacion del Cliente'!M20,"")</f>
        <v>N/A</v>
      </c>
      <c r="Q8" s="4" t="str">
        <f>IF('Informacion del Cliente'!P20&lt;&gt;"",'Informacion del Cliente'!P20,"")</f>
        <v/>
      </c>
      <c r="R8" s="4" t="str">
        <f>IF('Informacion del Cliente'!Q20&lt;&gt;"",'Informacion del Cliente'!Q20,"")</f>
        <v/>
      </c>
      <c r="S8" s="4" t="str">
        <f t="shared" ca="1" si="21"/>
        <v/>
      </c>
      <c r="U8" s="4" t="str">
        <f>IF('Informacion del Cliente'!O20&lt;&gt;"",'Informacion del Cliente'!O20,"")</f>
        <v/>
      </c>
      <c r="V8" s="4" t="str">
        <f>IF('Informacion del Cliente'!R20&lt;&gt;"",'Informacion del Cliente'!R20,"")</f>
        <v/>
      </c>
      <c r="W8" s="4">
        <f t="shared" ca="1" si="22"/>
        <v>32.375</v>
      </c>
      <c r="X8" s="4" t="str">
        <f t="shared" si="23"/>
        <v/>
      </c>
      <c r="Y8" s="4" t="str">
        <f t="shared" si="24"/>
        <v>NO</v>
      </c>
      <c r="Z8" s="4">
        <f>IF(G8&lt;&gt;"", IFERROR(VLOOKUP(I8, 'Listado de Telas'!$B$3:$F$129, 5, FALSE), "No encontrado"), "")</f>
        <v>59</v>
      </c>
      <c r="AA8" s="4">
        <f t="shared" ca="1" si="25"/>
        <v>79.875</v>
      </c>
      <c r="AB8" s="4" t="str">
        <f t="shared" ca="1" si="0"/>
        <v>2" Sencila</v>
      </c>
      <c r="AC8" s="4" t="str">
        <f t="shared" ca="1" si="1"/>
        <v>4" Doble</v>
      </c>
      <c r="AD8" s="4">
        <f t="shared" ca="1" si="2"/>
        <v>28</v>
      </c>
      <c r="AE8" s="4">
        <f t="shared" ca="1" si="3"/>
        <v>79.875</v>
      </c>
      <c r="AF8" s="4" t="str">
        <f t="shared" ca="1" si="4"/>
        <v>NA</v>
      </c>
      <c r="AG8" s="4">
        <f t="shared" ca="1" si="5"/>
        <v>30.375</v>
      </c>
      <c r="AH8" s="4">
        <f t="shared" ca="1" si="6"/>
        <v>16</v>
      </c>
      <c r="AI8" s="4">
        <f t="shared" si="26"/>
        <v>27.875</v>
      </c>
      <c r="AJ8" s="4" t="str">
        <f t="shared" ca="1" si="7"/>
        <v>NA</v>
      </c>
      <c r="AK8" s="4">
        <f t="array" ref="AK8">IF('Informacion del Cliente'!T20="SI",3,IF('Informacion del Cliente'!K20="Outside",2,IF('Informacion del Cliente'!K20="Inside",1,"")))</f>
        <v>1</v>
      </c>
      <c r="AL8" s="140">
        <f t="shared" ca="1" si="8"/>
        <v>8</v>
      </c>
      <c r="AM8" s="4" t="s">
        <v>132</v>
      </c>
      <c r="AN8" s="4">
        <f t="array" ref="AN8">IF(O8&lt;&gt;"",(IF(L8&lt;&gt;"",IF('Informacion del Cliente'!$F$10:$G$10="Residencial",VLOOKUP(G8,Productos!$F$19:$G$24,2,FALSE),IF('Informacion del Cliente'!$F$10:$G$10="Comercial",VLOOKUP(G8,Productos!$F$19:$G$24,3,FALSE),"")))),"")</f>
        <v>1.5</v>
      </c>
      <c r="AO8" s="4" t="str">
        <f t="array" aca="1" ref="AO8" ca="1">IF(O8&lt;&gt;"",(IF(L8&lt;&gt;"",IF(VLOOKUP('Informacion del Cliente'!$F$10:$G$10,INDIRECT("'"&amp;G8&amp;"'!L5:N6"),2,FALSE)="NA","",VLOOKUP('Informacion del Cliente'!$F$10:$G$10,INDIRECT("'"&amp;G8&amp;"'!L5:N6"),2,FALSE)))),"")</f>
        <v/>
      </c>
      <c r="AP8" s="4" t="str">
        <f t="array" aca="1" ref="AP8" ca="1">IF(OR(J8="Privacy",J8="Blackout"),IF('Informacion del Cliente'!$F$10:$G$10="Residencial",IF(L8&lt;&gt;"",VLOOKUP(J8,INDIRECT("'"&amp;G8&amp;"'!L16:O18"),2,FALSE),""),IF('Informacion del Cliente'!$F$10:$G$10="Comercial",IF(L8&lt;&gt;"",VLOOKUP(J8,INDIRECT("'"&amp;G8&amp;"'!L16:O18"),3,FALSE),""))),"")</f>
        <v>NA</v>
      </c>
      <c r="AQ8" s="4" t="str">
        <f t="shared" ca="1" si="27"/>
        <v>0</v>
      </c>
      <c r="AR8" s="4" t="str">
        <f t="array" aca="1" ref="AR8" ca="1">IF('Informacion del Cliente'!$F$10:$G$10="Residencial",IF(L8&lt;&gt;"",VLOOKUP(J8,INDIRECT("'"&amp;G8&amp;"'!L16:O18"),2,FALSE),""),IF('Informacion del Cliente'!$F$10:$G$10="Comercial",IF(L8&lt;&gt;"",VLOOKUP(J8,INDIRECT("'"&amp;G8&amp;"'!L16:O18"),3,FALSE),"")))</f>
        <v>NA</v>
      </c>
      <c r="AS8" s="4" t="str">
        <f t="shared" ca="1" si="28"/>
        <v>0</v>
      </c>
      <c r="AT8" s="4">
        <f t="shared" ca="1" si="29"/>
        <v>27.875</v>
      </c>
      <c r="AU8" s="4">
        <f t="shared" ca="1" si="30"/>
        <v>8</v>
      </c>
      <c r="AV8" s="4">
        <f t="array" aca="1" ref="AV8" ca="1">IF(G8&lt;&gt;"",(IF(OR(VLOOKUP(O8, INDIRECT("'" &amp; G8 &amp; "'!F23:N25"),3, FALSE)&lt;&gt;"",VLOOKUP(O8, INDIRECT("'" &amp; G8 &amp; "'!F23:N25"),3, FALSE)&lt;&gt;"NA"),(L8-VLOOKUP(O8, INDIRECT("'" &amp; G8 &amp; "'!F23:N25"),3, FALSE)),"")),"")</f>
        <v>26.625</v>
      </c>
      <c r="AW8" s="4">
        <f t="shared" ca="1" si="9"/>
        <v>2</v>
      </c>
      <c r="AX8" s="4">
        <f t="shared" ca="1" si="10"/>
        <v>26.875</v>
      </c>
      <c r="AY8" s="4">
        <f t="shared" ca="1" si="11"/>
        <v>1</v>
      </c>
      <c r="AZ8" s="4" t="str">
        <f t="array" aca="1" ref="AZ8" ca="1">IF(O8&lt;&gt;"",IF(VLOOKUP(O8,INDIRECT("'"&amp;G8&amp;"'!F23:K25"),5,FALSE)="NA","NA",L8-VLOOKUP(O8,INDIRECT("'"&amp;G8&amp;"'!F23:K25"),5,FALSE)),"")</f>
        <v>NA</v>
      </c>
      <c r="BA8" s="4" t="str">
        <f>IF('Informacion del Cliente'!U20&lt;&gt;"",'Informacion del Cliente'!U20,"")</f>
        <v/>
      </c>
      <c r="BB8" s="4">
        <f t="array" aca="1" ref="BB8" ca="1">IF(O8&lt;&gt;"",VLOOKUP(O8, INDIRECT("'" &amp; G8 &amp; "'!F23:K25"),6, FALSE),"")</f>
        <v>1.5</v>
      </c>
      <c r="BC8" s="4">
        <f t="shared" si="12"/>
        <v>28.375</v>
      </c>
      <c r="BD8" s="4">
        <f t="shared" ca="1" si="13"/>
        <v>0.75</v>
      </c>
      <c r="BE8" s="4" t="str">
        <f t="shared" si="14"/>
        <v>Belgian Linen: Oatmeal</v>
      </c>
      <c r="BF8" s="4" t="str">
        <f t="shared" si="15"/>
        <v>APFB-OAT-LIB-BL-023-M</v>
      </c>
      <c r="BG8" s="4" t="str">
        <f t="shared" si="16"/>
        <v>SI</v>
      </c>
      <c r="BJ8" s="4" t="str">
        <f t="shared" ca="1" si="17"/>
        <v>L BRACKET 1 X 1</v>
      </c>
      <c r="BK8" s="4">
        <f t="shared" si="18"/>
        <v>3</v>
      </c>
      <c r="BL8" s="4" t="str">
        <f t="shared" ca="1" si="19"/>
        <v>TORNILLO DE 3/4"</v>
      </c>
      <c r="BM8" s="4" t="str">
        <f t="shared" ca="1" si="20"/>
        <v>TORNILLOS DE 1 1/4"</v>
      </c>
    </row>
    <row r="9" spans="1:65" x14ac:dyDescent="0.3">
      <c r="A9" s="4">
        <f>IF(L9&lt;&gt;"",'Informacion del Cliente'!D21,"")</f>
        <v>8</v>
      </c>
      <c r="B9" s="4">
        <f>IF(O9&lt;&gt;"",'Informacion del Cliente'!$F$5,"")</f>
        <v>0</v>
      </c>
      <c r="C9" s="4">
        <f>IF(O9&lt;&gt;"",'Informacion del Cliente'!$F$8,"")</f>
        <v>0</v>
      </c>
      <c r="D9" s="4">
        <f>IF(O9&lt;&gt;"",'Informacion del Cliente'!$F$7,"")</f>
        <v>0</v>
      </c>
      <c r="E9" s="4">
        <f>IF(O9&lt;&gt;"",'Informacion del Cliente'!$F$9,"")</f>
        <v>0</v>
      </c>
      <c r="F9" s="4" t="str">
        <f>IF(G9&lt;&gt;"",'Informacion del Cliente'!$F$10:$G$10,"")</f>
        <v>Residencial</v>
      </c>
      <c r="G9" s="4" t="str">
        <f>IF('Informacion del Cliente'!E21&lt;&gt;"",VLOOKUP('Informacion del Cliente'!E21,Productos!$F$6:$G$11,2,FALSE),"")</f>
        <v>Flat Roman Shade</v>
      </c>
      <c r="H9" s="4" t="str">
        <f>IF('Informacion del Cliente'!G21&lt;&gt;"",'Informacion del Cliente'!G21,"")</f>
        <v>Belgian Linen: Oatmeal</v>
      </c>
      <c r="I9" s="4" t="str">
        <f>IF('Informacion del Cliente'!F21&lt;&gt;"",'Informacion del Cliente'!F21,"")</f>
        <v>APFB-OAT-LIB-BL-023-M</v>
      </c>
      <c r="J9" s="4" t="str">
        <f>IF('Informacion del Cliente'!J21&lt;&gt;"",'Informacion del Cliente'!J21,"")</f>
        <v>Blackout</v>
      </c>
      <c r="K9" s="4" t="str">
        <f>IF('Informacion del Cliente'!N21&lt;&gt;"",'Informacion del Cliente'!N21,"")</f>
        <v>Jolie's Room L</v>
      </c>
      <c r="L9" s="4">
        <f>IF(AND(N9&lt;&gt;"",N9="Inside"),'Informacion del Cliente'!H21-VLOOKUP(N9,Productos!$F$15:$G$16,2,FALSE),IF(N9="Outside",'Informacion del Cliente'!H21,""))</f>
        <v>28.375</v>
      </c>
      <c r="M9" s="4">
        <f>IF('Informacion del Cliente'!I21&lt;&gt;"",'Informacion del Cliente'!I21,"")</f>
        <v>53.875</v>
      </c>
      <c r="N9" s="4" t="str">
        <f>IF('Informacion del Cliente'!K21&lt;&gt;"",'Informacion del Cliente'!K21,"")</f>
        <v>Inside</v>
      </c>
      <c r="O9" s="4" t="str">
        <f>IF('Informacion del Cliente'!L21&lt;&gt;"",'Informacion del Cliente'!L21,"")</f>
        <v>Cordless</v>
      </c>
      <c r="P9" s="4" t="str">
        <f>IF('Informacion del Cliente'!M21&lt;&gt;"",'Informacion del Cliente'!M21,"")</f>
        <v>N/A</v>
      </c>
      <c r="Q9" s="4" t="str">
        <f>IF('Informacion del Cliente'!P21&lt;&gt;"",'Informacion del Cliente'!P21,"")</f>
        <v/>
      </c>
      <c r="R9" s="4" t="str">
        <f>IF('Informacion del Cliente'!Q21&lt;&gt;"",'Informacion del Cliente'!Q21,"")</f>
        <v/>
      </c>
      <c r="S9" s="4" t="str">
        <f t="shared" ca="1" si="21"/>
        <v/>
      </c>
      <c r="U9" s="4" t="str">
        <f>IF('Informacion del Cliente'!O21&lt;&gt;"",'Informacion del Cliente'!O21,"")</f>
        <v/>
      </c>
      <c r="V9" s="4" t="str">
        <f>IF('Informacion del Cliente'!R21&lt;&gt;"",'Informacion del Cliente'!R21,"")</f>
        <v/>
      </c>
      <c r="W9" s="4">
        <f t="shared" ca="1" si="22"/>
        <v>32.375</v>
      </c>
      <c r="X9" s="4" t="str">
        <f t="shared" si="23"/>
        <v/>
      </c>
      <c r="Y9" s="4" t="str">
        <f t="shared" si="24"/>
        <v>NO</v>
      </c>
      <c r="Z9" s="4">
        <f>IF(G9&lt;&gt;"", IFERROR(VLOOKUP(I9, 'Listado de Telas'!$B$3:$F$129, 5, FALSE), "No encontrado"), "")</f>
        <v>59</v>
      </c>
      <c r="AA9" s="4">
        <f t="shared" ca="1" si="25"/>
        <v>79.875</v>
      </c>
      <c r="AB9" s="4" t="str">
        <f t="shared" ca="1" si="0"/>
        <v>2" Sencila</v>
      </c>
      <c r="AC9" s="4" t="str">
        <f t="shared" ca="1" si="1"/>
        <v>4" Doble</v>
      </c>
      <c r="AD9" s="4">
        <f t="shared" ca="1" si="2"/>
        <v>28</v>
      </c>
      <c r="AE9" s="4">
        <f t="shared" ca="1" si="3"/>
        <v>79.875</v>
      </c>
      <c r="AF9" s="4" t="str">
        <f t="shared" ca="1" si="4"/>
        <v>NA</v>
      </c>
      <c r="AG9" s="4">
        <f t="shared" ca="1" si="5"/>
        <v>30.375</v>
      </c>
      <c r="AH9" s="4">
        <f t="shared" ca="1" si="6"/>
        <v>16</v>
      </c>
      <c r="AI9" s="4">
        <f t="shared" si="26"/>
        <v>27.875</v>
      </c>
      <c r="AJ9" s="4" t="str">
        <f t="shared" ca="1" si="7"/>
        <v>NA</v>
      </c>
      <c r="AK9" s="4">
        <f t="array" ref="AK9">IF('Informacion del Cliente'!T21="SI",3,IF('Informacion del Cliente'!K21="Outside",2,IF('Informacion del Cliente'!K21="Inside",1,"")))</f>
        <v>1</v>
      </c>
      <c r="AL9" s="140">
        <f t="shared" ca="1" si="8"/>
        <v>8</v>
      </c>
      <c r="AM9" s="4" t="s">
        <v>132</v>
      </c>
      <c r="AN9" s="4">
        <f t="array" ref="AN9">IF(O9&lt;&gt;"",(IF(L9&lt;&gt;"",IF('Informacion del Cliente'!$F$10:$G$10="Residencial",VLOOKUP(G9,Productos!$F$19:$G$24,2,FALSE),IF('Informacion del Cliente'!$F$10:$G$10="Comercial",VLOOKUP(G9,Productos!$F$19:$G$24,3,FALSE),"")))),"")</f>
        <v>1.5</v>
      </c>
      <c r="AO9" s="4" t="str">
        <f t="array" aca="1" ref="AO9" ca="1">IF(O9&lt;&gt;"",(IF(L9&lt;&gt;"",IF(VLOOKUP('Informacion del Cliente'!$F$10:$G$10,INDIRECT("'"&amp;G9&amp;"'!L5:N6"),2,FALSE)="NA","",VLOOKUP('Informacion del Cliente'!$F$10:$G$10,INDIRECT("'"&amp;G9&amp;"'!L5:N6"),2,FALSE)))),"")</f>
        <v/>
      </c>
      <c r="AP9" s="4" t="str">
        <f t="array" aca="1" ref="AP9" ca="1">IF(OR(J9="Privacy",J9="Blackout"),IF('Informacion del Cliente'!$F$10:$G$10="Residencial",IF(L9&lt;&gt;"",VLOOKUP(J9,INDIRECT("'"&amp;G9&amp;"'!L16:O18"),2,FALSE),""),IF('Informacion del Cliente'!$F$10:$G$10="Comercial",IF(L9&lt;&gt;"",VLOOKUP(J9,INDIRECT("'"&amp;G9&amp;"'!L16:O18"),3,FALSE),""))),"")</f>
        <v>NA</v>
      </c>
      <c r="AQ9" s="4" t="str">
        <f t="shared" ca="1" si="27"/>
        <v>0</v>
      </c>
      <c r="AR9" s="4" t="str">
        <f t="array" aca="1" ref="AR9" ca="1">IF('Informacion del Cliente'!$F$10:$G$10="Residencial",IF(L9&lt;&gt;"",VLOOKUP(J9,INDIRECT("'"&amp;G9&amp;"'!L16:O18"),2,FALSE),""),IF('Informacion del Cliente'!$F$10:$G$10="Comercial",IF(L9&lt;&gt;"",VLOOKUP(J9,INDIRECT("'"&amp;G9&amp;"'!L16:O18"),3,FALSE),"")))</f>
        <v>NA</v>
      </c>
      <c r="AS9" s="4" t="str">
        <f t="shared" ca="1" si="28"/>
        <v>0</v>
      </c>
      <c r="AT9" s="4">
        <f t="shared" ca="1" si="29"/>
        <v>27.875</v>
      </c>
      <c r="AU9" s="4">
        <f t="shared" ca="1" si="30"/>
        <v>8</v>
      </c>
      <c r="AV9" s="4">
        <f t="array" aca="1" ref="AV9" ca="1">IF(G9&lt;&gt;"",(IF(OR(VLOOKUP(O9, INDIRECT("'" &amp; G9 &amp; "'!F23:N25"),3, FALSE)&lt;&gt;"",VLOOKUP(O9, INDIRECT("'" &amp; G9 &amp; "'!F23:N25"),3, FALSE)&lt;&gt;"NA"),(L9-VLOOKUP(O9, INDIRECT("'" &amp; G9 &amp; "'!F23:N25"),3, FALSE)),"")),"")</f>
        <v>26.625</v>
      </c>
      <c r="AW9" s="4">
        <f t="shared" ca="1" si="9"/>
        <v>2</v>
      </c>
      <c r="AX9" s="4">
        <f t="shared" ca="1" si="10"/>
        <v>26.875</v>
      </c>
      <c r="AY9" s="4">
        <f t="shared" ca="1" si="11"/>
        <v>1</v>
      </c>
      <c r="AZ9" s="4" t="str">
        <f t="array" aca="1" ref="AZ9" ca="1">IF(O9&lt;&gt;"",IF(VLOOKUP(O9,INDIRECT("'"&amp;G9&amp;"'!F23:K25"),5,FALSE)="NA","NA",L9-VLOOKUP(O9,INDIRECT("'"&amp;G9&amp;"'!F23:K25"),5,FALSE)),"")</f>
        <v>NA</v>
      </c>
      <c r="BA9" s="4" t="str">
        <f>IF('Informacion del Cliente'!U21&lt;&gt;"",'Informacion del Cliente'!U21,"")</f>
        <v/>
      </c>
      <c r="BB9" s="4">
        <f t="array" aca="1" ref="BB9" ca="1">IF(O9&lt;&gt;"",VLOOKUP(O9, INDIRECT("'" &amp; G9 &amp; "'!F23:K25"),6, FALSE),"")</f>
        <v>1.5</v>
      </c>
      <c r="BC9" s="4">
        <f t="shared" si="12"/>
        <v>28.375</v>
      </c>
      <c r="BD9" s="4">
        <f t="shared" ca="1" si="13"/>
        <v>0.75</v>
      </c>
      <c r="BE9" s="4" t="str">
        <f t="shared" si="14"/>
        <v>Belgian Linen: Oatmeal</v>
      </c>
      <c r="BF9" s="4" t="str">
        <f t="shared" si="15"/>
        <v>APFB-OAT-LIB-BL-023-M</v>
      </c>
      <c r="BG9" s="4" t="str">
        <f t="shared" si="16"/>
        <v>SI</v>
      </c>
      <c r="BJ9" s="4" t="str">
        <f t="shared" ca="1" si="17"/>
        <v>L BRACKET 1 X 1</v>
      </c>
      <c r="BK9" s="4">
        <f t="shared" si="18"/>
        <v>3</v>
      </c>
      <c r="BL9" s="4" t="str">
        <f t="shared" ca="1" si="19"/>
        <v>TORNILLO DE 3/4"</v>
      </c>
      <c r="BM9" s="4" t="str">
        <f t="shared" ca="1" si="20"/>
        <v>TORNILLOS DE 1 1/4"</v>
      </c>
    </row>
    <row r="10" spans="1:65" x14ac:dyDescent="0.3">
      <c r="A10" s="4">
        <f>IF(L10&lt;&gt;"",'Informacion del Cliente'!D22,"")</f>
        <v>9</v>
      </c>
      <c r="B10" s="4">
        <f>IF(O10&lt;&gt;"",'Informacion del Cliente'!$F$5,"")</f>
        <v>0</v>
      </c>
      <c r="C10" s="4">
        <f>IF(O10&lt;&gt;"",'Informacion del Cliente'!$F$8,"")</f>
        <v>0</v>
      </c>
      <c r="D10" s="4">
        <f>IF(O10&lt;&gt;"",'Informacion del Cliente'!$F$7,"")</f>
        <v>0</v>
      </c>
      <c r="E10" s="4">
        <f>IF(O10&lt;&gt;"",'Informacion del Cliente'!$F$9,"")</f>
        <v>0</v>
      </c>
      <c r="F10" s="4" t="str">
        <f>IF(G10&lt;&gt;"",'Informacion del Cliente'!$F$10:$G$10,"")</f>
        <v>Residencial</v>
      </c>
      <c r="G10" s="4" t="str">
        <f>IF('Informacion del Cliente'!E22&lt;&gt;"",VLOOKUP('Informacion del Cliente'!E22,Productos!$F$6:$G$11,2,FALSE),"")</f>
        <v>Flat Roman Shade</v>
      </c>
      <c r="H10" s="4" t="str">
        <f>IF('Informacion del Cliente'!G22&lt;&gt;"",'Informacion del Cliente'!G22,"")</f>
        <v>Belgian Linen: Oatmeal</v>
      </c>
      <c r="I10" s="4" t="str">
        <f>IF('Informacion del Cliente'!F22&lt;&gt;"",'Informacion del Cliente'!F22,"")</f>
        <v>APFB-OAT-LIB-BL-023-M</v>
      </c>
      <c r="J10" s="4" t="str">
        <f>IF('Informacion del Cliente'!J22&lt;&gt;"",'Informacion del Cliente'!J22,"")</f>
        <v>Privacy</v>
      </c>
      <c r="K10" s="4" t="str">
        <f>IF('Informacion del Cliente'!N22&lt;&gt;"",'Informacion del Cliente'!N22,"")</f>
        <v>Jolie's Bathroom</v>
      </c>
      <c r="L10" s="4">
        <f>IF(AND(N10&lt;&gt;"",N10="Inside"),'Informacion del Cliente'!H22-VLOOKUP(N10,Productos!$F$15:$G$16,2,FALSE),IF(N10="Outside",'Informacion del Cliente'!H22,""))</f>
        <v>28.375</v>
      </c>
      <c r="M10" s="4">
        <f>IF('Informacion del Cliente'!I22&lt;&gt;"",'Informacion del Cliente'!I22,"")</f>
        <v>45.75</v>
      </c>
      <c r="N10" s="4" t="str">
        <f>IF('Informacion del Cliente'!K22&lt;&gt;"",'Informacion del Cliente'!K22,"")</f>
        <v>Inside</v>
      </c>
      <c r="O10" s="4" t="str">
        <f>IF('Informacion del Cliente'!L22&lt;&gt;"",'Informacion del Cliente'!L22,"")</f>
        <v>Cordless</v>
      </c>
      <c r="P10" s="4" t="str">
        <f>IF('Informacion del Cliente'!M22&lt;&gt;"",'Informacion del Cliente'!M22,"")</f>
        <v>N/A</v>
      </c>
      <c r="Q10" s="4" t="str">
        <f>IF('Informacion del Cliente'!P22&lt;&gt;"",'Informacion del Cliente'!P22,"")</f>
        <v/>
      </c>
      <c r="R10" s="4" t="str">
        <f>IF('Informacion del Cliente'!Q22&lt;&gt;"",'Informacion del Cliente'!Q22,"")</f>
        <v/>
      </c>
      <c r="S10" s="4" t="str">
        <f t="shared" ca="1" si="21"/>
        <v/>
      </c>
      <c r="U10" s="4" t="str">
        <f>IF('Informacion del Cliente'!O22&lt;&gt;"",'Informacion del Cliente'!O22,"")</f>
        <v/>
      </c>
      <c r="V10" s="4" t="str">
        <f>IF('Informacion del Cliente'!R22&lt;&gt;"",'Informacion del Cliente'!R22,"")</f>
        <v/>
      </c>
      <c r="W10" s="4">
        <f t="shared" ca="1" si="22"/>
        <v>32.375</v>
      </c>
      <c r="X10" s="4" t="str">
        <f t="shared" si="23"/>
        <v/>
      </c>
      <c r="Y10" s="4" t="str">
        <f t="shared" si="24"/>
        <v>NO</v>
      </c>
      <c r="Z10" s="4">
        <f>IF(G10&lt;&gt;"", IFERROR(VLOOKUP(I10, 'Listado de Telas'!$B$3:$F$129, 5, FALSE), "No encontrado"), "")</f>
        <v>59</v>
      </c>
      <c r="AA10" s="4">
        <f t="shared" ca="1" si="25"/>
        <v>63.75</v>
      </c>
      <c r="AB10" s="4" t="str">
        <f t="shared" ca="1" si="0"/>
        <v>2" Sencila</v>
      </c>
      <c r="AC10" s="4" t="str">
        <f t="shared" ca="1" si="1"/>
        <v xml:space="preserve">4" Sencilla </v>
      </c>
      <c r="AD10" s="4">
        <f t="shared" ca="1" si="2"/>
        <v>31.875</v>
      </c>
      <c r="AE10" s="4">
        <f t="shared" ca="1" si="3"/>
        <v>63.75</v>
      </c>
      <c r="AF10" s="4" t="str">
        <f t="shared" ca="1" si="4"/>
        <v>1 3/4" Sencilla</v>
      </c>
      <c r="AG10" s="4">
        <f t="shared" ca="1" si="5"/>
        <v>30.375</v>
      </c>
      <c r="AH10" s="4">
        <f t="shared" ca="1" si="6"/>
        <v>16</v>
      </c>
      <c r="AI10" s="4">
        <f t="shared" si="26"/>
        <v>27.875</v>
      </c>
      <c r="AJ10" s="4" t="str">
        <f t="shared" ca="1" si="7"/>
        <v>NA</v>
      </c>
      <c r="AK10" s="4">
        <f t="array" ref="AK10">IF('Informacion del Cliente'!T22="SI",3,IF('Informacion del Cliente'!K22="Outside",2,IF('Informacion del Cliente'!K22="Inside",1,"")))</f>
        <v>1</v>
      </c>
      <c r="AL10" s="140">
        <f t="shared" ca="1" si="8"/>
        <v>6</v>
      </c>
      <c r="AM10" s="4" t="s">
        <v>132</v>
      </c>
      <c r="AN10" s="4">
        <f t="array" ref="AN10">IF(O10&lt;&gt;"",(IF(L10&lt;&gt;"",IF('Informacion del Cliente'!$F$10:$G$10="Residencial",VLOOKUP(G10,Productos!$F$19:$G$24,2,FALSE),IF('Informacion del Cliente'!$F$10:$G$10="Comercial",VLOOKUP(G10,Productos!$F$19:$G$24,3,FALSE),"")))),"")</f>
        <v>1.5</v>
      </c>
      <c r="AO10" s="4" t="str">
        <f t="array" aca="1" ref="AO10" ca="1">IF(O10&lt;&gt;"",(IF(L10&lt;&gt;"",IF(VLOOKUP('Informacion del Cliente'!$F$10:$G$10,INDIRECT("'"&amp;G10&amp;"'!L5:N6"),2,FALSE)="NA","",VLOOKUP('Informacion del Cliente'!$F$10:$G$10,INDIRECT("'"&amp;G10&amp;"'!L5:N6"),2,FALSE)))),"")</f>
        <v/>
      </c>
      <c r="AP10" s="4" t="str">
        <f t="array" aca="1" ref="AP10" ca="1">IF(OR(J10="Privacy",J10="Blackout"),IF('Informacion del Cliente'!$F$10:$G$10="Residencial",IF(L10&lt;&gt;"",VLOOKUP(J10,INDIRECT("'"&amp;G10&amp;"'!L16:O18"),2,FALSE),""),IF('Informacion del Cliente'!$F$10:$G$10="Comercial",IF(L10&lt;&gt;"",VLOOKUP(J10,INDIRECT("'"&amp;G10&amp;"'!L16:O18"),3,FALSE),""))),"")</f>
        <v>NA</v>
      </c>
      <c r="AQ10" s="4" t="str">
        <f t="shared" ca="1" si="27"/>
        <v>0</v>
      </c>
      <c r="AR10" s="4" t="str">
        <f t="array" aca="1" ref="AR10" ca="1">IF('Informacion del Cliente'!$F$10:$G$10="Residencial",IF(L10&lt;&gt;"",VLOOKUP(J10,INDIRECT("'"&amp;G10&amp;"'!L16:O18"),2,FALSE),""),IF('Informacion del Cliente'!$F$10:$G$10="Comercial",IF(L10&lt;&gt;"",VLOOKUP(J10,INDIRECT("'"&amp;G10&amp;"'!L16:O18"),3,FALSE),"")))</f>
        <v>NA</v>
      </c>
      <c r="AS10" s="4" t="str">
        <f t="shared" ca="1" si="28"/>
        <v>0</v>
      </c>
      <c r="AT10" s="4">
        <f t="shared" ca="1" si="29"/>
        <v>27.875</v>
      </c>
      <c r="AU10" s="4">
        <f t="shared" ca="1" si="30"/>
        <v>6</v>
      </c>
      <c r="AV10" s="4">
        <f t="array" aca="1" ref="AV10" ca="1">IF(G10&lt;&gt;"",(IF(OR(VLOOKUP(O10, INDIRECT("'" &amp; G10 &amp; "'!F23:N25"),3, FALSE)&lt;&gt;"",VLOOKUP(O10, INDIRECT("'" &amp; G10 &amp; "'!F23:N25"),3, FALSE)&lt;&gt;"NA"),(L10-VLOOKUP(O10, INDIRECT("'" &amp; G10 &amp; "'!F23:N25"),3, FALSE)),"")),"")</f>
        <v>26.625</v>
      </c>
      <c r="AW10" s="4">
        <f t="shared" ca="1" si="9"/>
        <v>2</v>
      </c>
      <c r="AX10" s="4">
        <f t="shared" ca="1" si="10"/>
        <v>26.875</v>
      </c>
      <c r="AY10" s="4">
        <f t="shared" ca="1" si="11"/>
        <v>1</v>
      </c>
      <c r="AZ10" s="4" t="str">
        <f t="array" aca="1" ref="AZ10" ca="1">IF(O10&lt;&gt;"",IF(VLOOKUP(O10,INDIRECT("'"&amp;G10&amp;"'!F23:K25"),5,FALSE)="NA","NA",L10-VLOOKUP(O10,INDIRECT("'"&amp;G10&amp;"'!F23:K25"),5,FALSE)),"")</f>
        <v>NA</v>
      </c>
      <c r="BA10" s="4" t="str">
        <f>IF('Informacion del Cliente'!U22&lt;&gt;"",'Informacion del Cliente'!U22,"")</f>
        <v/>
      </c>
      <c r="BB10" s="4">
        <f t="array" aca="1" ref="BB10" ca="1">IF(O10&lt;&gt;"",VLOOKUP(O10, INDIRECT("'" &amp; G10 &amp; "'!F23:K25"),6, FALSE),"")</f>
        <v>1.5</v>
      </c>
      <c r="BC10" s="4">
        <f t="shared" si="12"/>
        <v>28.375</v>
      </c>
      <c r="BD10" s="4">
        <f t="shared" ca="1" si="13"/>
        <v>0.75</v>
      </c>
      <c r="BE10" s="4" t="str">
        <f t="shared" si="14"/>
        <v>Belgian Linen: Oatmeal</v>
      </c>
      <c r="BF10" s="4" t="str">
        <f t="shared" si="15"/>
        <v>APFB-OAT-LIB-BL-023-M</v>
      </c>
      <c r="BG10" s="4" t="str">
        <f t="shared" si="16"/>
        <v>SI</v>
      </c>
      <c r="BJ10" s="4" t="str">
        <f t="shared" ca="1" si="17"/>
        <v>L BRACKET 1 X 1</v>
      </c>
      <c r="BK10" s="4">
        <f t="shared" si="18"/>
        <v>3</v>
      </c>
      <c r="BL10" s="4" t="str">
        <f t="shared" ca="1" si="19"/>
        <v>TORNILLO DE 3/4"</v>
      </c>
      <c r="BM10" s="4" t="str">
        <f t="shared" ca="1" si="20"/>
        <v>TORNILLOS DE 1 1/4"</v>
      </c>
    </row>
    <row r="11" spans="1:65" x14ac:dyDescent="0.3">
      <c r="A11" s="4">
        <f>IF(L11&lt;&gt;"",'Informacion del Cliente'!D23,"")</f>
        <v>10</v>
      </c>
      <c r="B11" s="4">
        <f>IF(O11&lt;&gt;"",'Informacion del Cliente'!$F$5,"")</f>
        <v>0</v>
      </c>
      <c r="C11" s="4">
        <f>IF(O11&lt;&gt;"",'Informacion del Cliente'!$F$8,"")</f>
        <v>0</v>
      </c>
      <c r="D11" s="4">
        <f>IF(O11&lt;&gt;"",'Informacion del Cliente'!$F$7,"")</f>
        <v>0</v>
      </c>
      <c r="E11" s="4">
        <f>IF(O11&lt;&gt;"",'Informacion del Cliente'!$F$9,"")</f>
        <v>0</v>
      </c>
      <c r="F11" s="4" t="str">
        <f>IF(G11&lt;&gt;"",'Informacion del Cliente'!$F$10:$G$10,"")</f>
        <v>Residencial</v>
      </c>
      <c r="G11" s="4" t="str">
        <f>IF('Informacion del Cliente'!E23&lt;&gt;"",VLOOKUP('Informacion del Cliente'!E23,Productos!$F$6:$G$11,2,FALSE),"")</f>
        <v>Flat Roman Shade</v>
      </c>
      <c r="H11" s="4" t="str">
        <f>IF('Informacion del Cliente'!G23&lt;&gt;"",'Informacion del Cliente'!G23,"")</f>
        <v>Belgian Linen: Oatmeal</v>
      </c>
      <c r="I11" s="4" t="str">
        <f>IF('Informacion del Cliente'!F23&lt;&gt;"",'Informacion del Cliente'!F23,"")</f>
        <v>APFB-OAT-LIB-BL-023-M</v>
      </c>
      <c r="J11" s="4" t="str">
        <f>IF('Informacion del Cliente'!J23&lt;&gt;"",'Informacion del Cliente'!J23,"")</f>
        <v>Blackout</v>
      </c>
      <c r="K11" s="4" t="str">
        <f>IF('Informacion del Cliente'!N23&lt;&gt;"",'Informacion del Cliente'!N23,"")</f>
        <v>Andi's Room L</v>
      </c>
      <c r="L11" s="4">
        <f>IF(AND(N11&lt;&gt;"",N11="Inside"),'Informacion del Cliente'!H23-VLOOKUP(N11,Productos!$F$15:$G$16,2,FALSE),IF(N11="Outside",'Informacion del Cliente'!H23,""))</f>
        <v>28.375</v>
      </c>
      <c r="M11" s="4">
        <f>IF('Informacion del Cliente'!I23&lt;&gt;"",'Informacion del Cliente'!I23,"")</f>
        <v>53.875</v>
      </c>
      <c r="N11" s="4" t="str">
        <f>IF('Informacion del Cliente'!K23&lt;&gt;"",'Informacion del Cliente'!K23,"")</f>
        <v>Inside</v>
      </c>
      <c r="O11" s="4" t="str">
        <f>IF('Informacion del Cliente'!L23&lt;&gt;"",'Informacion del Cliente'!L23,"")</f>
        <v>Cordless</v>
      </c>
      <c r="P11" s="4" t="str">
        <f>IF('Informacion del Cliente'!M23&lt;&gt;"",'Informacion del Cliente'!M23,"")</f>
        <v>N/A</v>
      </c>
      <c r="Q11" s="4" t="str">
        <f>IF('Informacion del Cliente'!P23&lt;&gt;"",'Informacion del Cliente'!P23,"")</f>
        <v/>
      </c>
      <c r="R11" s="4" t="str">
        <f>IF('Informacion del Cliente'!Q23&lt;&gt;"",'Informacion del Cliente'!Q23,"")</f>
        <v/>
      </c>
      <c r="S11" s="4" t="str">
        <f t="shared" ca="1" si="21"/>
        <v/>
      </c>
      <c r="U11" s="4" t="str">
        <f>IF('Informacion del Cliente'!O23&lt;&gt;"",'Informacion del Cliente'!O23,"")</f>
        <v/>
      </c>
      <c r="V11" s="4" t="str">
        <f>IF('Informacion del Cliente'!R23&lt;&gt;"",'Informacion del Cliente'!R23,"")</f>
        <v/>
      </c>
      <c r="W11" s="4">
        <f t="shared" ca="1" si="22"/>
        <v>32.375</v>
      </c>
      <c r="X11" s="4" t="str">
        <f t="shared" si="23"/>
        <v/>
      </c>
      <c r="Y11" s="4" t="str">
        <f t="shared" si="24"/>
        <v>NO</v>
      </c>
      <c r="Z11" s="4">
        <f>IF(G11&lt;&gt;"", IFERROR(VLOOKUP(I11, 'Listado de Telas'!$B$3:$F$129, 5, FALSE), "No encontrado"), "")</f>
        <v>59</v>
      </c>
      <c r="AA11" s="4">
        <f t="shared" ca="1" si="25"/>
        <v>79.875</v>
      </c>
      <c r="AB11" s="4" t="str">
        <f t="shared" ca="1" si="0"/>
        <v>2" Sencila</v>
      </c>
      <c r="AC11" s="4" t="str">
        <f t="shared" ca="1" si="1"/>
        <v>4" Doble</v>
      </c>
      <c r="AD11" s="4">
        <f t="shared" ca="1" si="2"/>
        <v>28</v>
      </c>
      <c r="AE11" s="4">
        <f t="shared" ca="1" si="3"/>
        <v>79.875</v>
      </c>
      <c r="AF11" s="4" t="str">
        <f t="shared" ca="1" si="4"/>
        <v>NA</v>
      </c>
      <c r="AG11" s="4">
        <f t="shared" ca="1" si="5"/>
        <v>30.375</v>
      </c>
      <c r="AH11" s="4">
        <f t="shared" ca="1" si="6"/>
        <v>16</v>
      </c>
      <c r="AI11" s="4">
        <f t="shared" si="26"/>
        <v>27.875</v>
      </c>
      <c r="AJ11" s="4" t="str">
        <f t="shared" ca="1" si="7"/>
        <v>NA</v>
      </c>
      <c r="AK11" s="4">
        <f t="array" ref="AK11">IF('Informacion del Cliente'!T23="SI",3,IF('Informacion del Cliente'!K23="Outside",2,IF('Informacion del Cliente'!K23="Inside",1,"")))</f>
        <v>1</v>
      </c>
      <c r="AL11" s="140">
        <f t="shared" ca="1" si="8"/>
        <v>8</v>
      </c>
      <c r="AM11" s="4" t="s">
        <v>132</v>
      </c>
      <c r="AN11" s="4">
        <f t="array" ref="AN11">IF(O11&lt;&gt;"",(IF(L11&lt;&gt;"",IF('Informacion del Cliente'!$F$10:$G$10="Residencial",VLOOKUP(G11,Productos!$F$19:$G$24,2,FALSE),IF('Informacion del Cliente'!$F$10:$G$10="Comercial",VLOOKUP(G11,Productos!$F$19:$G$24,3,FALSE),"")))),"")</f>
        <v>1.5</v>
      </c>
      <c r="AO11" s="4" t="str">
        <f t="array" aca="1" ref="AO11" ca="1">IF(O11&lt;&gt;"",(IF(L11&lt;&gt;"",IF(VLOOKUP('Informacion del Cliente'!$F$10:$G$10,INDIRECT("'"&amp;G11&amp;"'!L5:N6"),2,FALSE)="NA","",VLOOKUP('Informacion del Cliente'!$F$10:$G$10,INDIRECT("'"&amp;G11&amp;"'!L5:N6"),2,FALSE)))),"")</f>
        <v/>
      </c>
      <c r="AP11" s="4" t="str">
        <f t="array" aca="1" ref="AP11" ca="1">IF(OR(J11="Privacy",J11="Blackout"),IF('Informacion del Cliente'!$F$10:$G$10="Residencial",IF(L11&lt;&gt;"",VLOOKUP(J11,INDIRECT("'"&amp;G11&amp;"'!L16:O18"),2,FALSE),""),IF('Informacion del Cliente'!$F$10:$G$10="Comercial",IF(L11&lt;&gt;"",VLOOKUP(J11,INDIRECT("'"&amp;G11&amp;"'!L16:O18"),3,FALSE),""))),"")</f>
        <v>NA</v>
      </c>
      <c r="AQ11" s="4" t="str">
        <f t="shared" ca="1" si="27"/>
        <v>0</v>
      </c>
      <c r="AR11" s="4" t="str">
        <f t="array" aca="1" ref="AR11" ca="1">IF('Informacion del Cliente'!$F$10:$G$10="Residencial",IF(L11&lt;&gt;"",VLOOKUP(J11,INDIRECT("'"&amp;G11&amp;"'!L16:O18"),2,FALSE),""),IF('Informacion del Cliente'!$F$10:$G$10="Comercial",IF(L11&lt;&gt;"",VLOOKUP(J11,INDIRECT("'"&amp;G11&amp;"'!L16:O18"),3,FALSE),"")))</f>
        <v>NA</v>
      </c>
      <c r="AS11" s="4" t="str">
        <f t="shared" ca="1" si="28"/>
        <v>0</v>
      </c>
      <c r="AT11" s="4">
        <f t="shared" ca="1" si="29"/>
        <v>27.875</v>
      </c>
      <c r="AU11" s="4">
        <f t="shared" ca="1" si="30"/>
        <v>8</v>
      </c>
      <c r="AV11" s="4">
        <f t="array" aca="1" ref="AV11" ca="1">IF(G11&lt;&gt;"",(IF(OR(VLOOKUP(O11, INDIRECT("'" &amp; G11 &amp; "'!F23:N25"),3, FALSE)&lt;&gt;"",VLOOKUP(O11, INDIRECT("'" &amp; G11 &amp; "'!F23:N25"),3, FALSE)&lt;&gt;"NA"),(L11-VLOOKUP(O11, INDIRECT("'" &amp; G11 &amp; "'!F23:N25"),3, FALSE)),"")),"")</f>
        <v>26.625</v>
      </c>
      <c r="AW11" s="4">
        <f t="shared" ca="1" si="9"/>
        <v>2</v>
      </c>
      <c r="AX11" s="4">
        <f t="shared" ca="1" si="10"/>
        <v>26.875</v>
      </c>
      <c r="AY11" s="4">
        <f t="shared" ca="1" si="11"/>
        <v>1</v>
      </c>
      <c r="AZ11" s="4" t="str">
        <f t="array" aca="1" ref="AZ11" ca="1">IF(O11&lt;&gt;"",IF(VLOOKUP(O11,INDIRECT("'"&amp;G11&amp;"'!F23:K25"),5,FALSE)="NA","NA",L11-VLOOKUP(O11,INDIRECT("'"&amp;G11&amp;"'!F23:K25"),5,FALSE)),"")</f>
        <v>NA</v>
      </c>
      <c r="BA11" s="4" t="str">
        <f>IF('Informacion del Cliente'!U23&lt;&gt;"",'Informacion del Cliente'!U23,"")</f>
        <v/>
      </c>
      <c r="BB11" s="4">
        <f t="array" aca="1" ref="BB11" ca="1">IF(O11&lt;&gt;"",VLOOKUP(O11, INDIRECT("'" &amp; G11 &amp; "'!F23:K25"),6, FALSE),"")</f>
        <v>1.5</v>
      </c>
      <c r="BC11" s="4">
        <f t="shared" si="12"/>
        <v>28.375</v>
      </c>
      <c r="BD11" s="4">
        <f t="shared" ca="1" si="13"/>
        <v>0.75</v>
      </c>
      <c r="BE11" s="4" t="str">
        <f t="shared" si="14"/>
        <v>Belgian Linen: Oatmeal</v>
      </c>
      <c r="BF11" s="4" t="str">
        <f t="shared" si="15"/>
        <v>APFB-OAT-LIB-BL-023-M</v>
      </c>
      <c r="BG11" s="4" t="str">
        <f t="shared" si="16"/>
        <v>SI</v>
      </c>
      <c r="BJ11" s="4" t="str">
        <f t="shared" ca="1" si="17"/>
        <v>L BRACKET 1 X 1</v>
      </c>
      <c r="BK11" s="4">
        <f t="shared" si="18"/>
        <v>3</v>
      </c>
      <c r="BL11" s="4" t="str">
        <f t="shared" ca="1" si="19"/>
        <v>TORNILLO DE 3/4"</v>
      </c>
      <c r="BM11" s="4" t="str">
        <f t="shared" ca="1" si="20"/>
        <v>TORNILLOS DE 1 1/4"</v>
      </c>
    </row>
    <row r="12" spans="1:65" x14ac:dyDescent="0.3">
      <c r="A12" s="4">
        <f>IF(L12&lt;&gt;"",'Informacion del Cliente'!D24,"")</f>
        <v>11</v>
      </c>
      <c r="B12" s="4">
        <f>IF(O12&lt;&gt;"",'Informacion del Cliente'!$F$5,"")</f>
        <v>0</v>
      </c>
      <c r="C12" s="4">
        <f>IF(O12&lt;&gt;"",'Informacion del Cliente'!$F$8,"")</f>
        <v>0</v>
      </c>
      <c r="D12" s="4">
        <f>IF(O12&lt;&gt;"",'Informacion del Cliente'!$F$7,"")</f>
        <v>0</v>
      </c>
      <c r="E12" s="4">
        <f>IF(O12&lt;&gt;"",'Informacion del Cliente'!$F$9,"")</f>
        <v>0</v>
      </c>
      <c r="F12" s="4" t="str">
        <f>IF(G12&lt;&gt;"",'Informacion del Cliente'!$F$10:$G$10,"")</f>
        <v>Residencial</v>
      </c>
      <c r="G12" s="4" t="str">
        <f>IF('Informacion del Cliente'!E24&lt;&gt;"",VLOOKUP('Informacion del Cliente'!E24,Productos!$F$6:$G$11,2,FALSE),"")</f>
        <v>Flat Roman Shade</v>
      </c>
      <c r="H12" s="4" t="str">
        <f>IF('Informacion del Cliente'!G24&lt;&gt;"",'Informacion del Cliente'!G24,"")</f>
        <v>Belgian Linen: Oatmeal</v>
      </c>
      <c r="I12" s="4" t="str">
        <f>IF('Informacion del Cliente'!F24&lt;&gt;"",'Informacion del Cliente'!F24,"")</f>
        <v>APFB-OAT-LIB-BL-023-M</v>
      </c>
      <c r="J12" s="4" t="str">
        <f>IF('Informacion del Cliente'!J24&lt;&gt;"",'Informacion del Cliente'!J24,"")</f>
        <v>Blackout</v>
      </c>
      <c r="K12" s="4" t="str">
        <f>IF('Informacion del Cliente'!N24&lt;&gt;"",'Informacion del Cliente'!N24,"")</f>
        <v>Andi's Room R</v>
      </c>
      <c r="L12" s="4">
        <f>IF(AND(N12&lt;&gt;"",N12="Inside"),'Informacion del Cliente'!H24-VLOOKUP(N12,Productos!$F$15:$G$16,2,FALSE),IF(N12="Outside",'Informacion del Cliente'!H24,""))</f>
        <v>28.625</v>
      </c>
      <c r="M12" s="4">
        <f>IF('Informacion del Cliente'!I24&lt;&gt;"",'Informacion del Cliente'!I24,"")</f>
        <v>53.75</v>
      </c>
      <c r="N12" s="4" t="str">
        <f>IF('Informacion del Cliente'!K24&lt;&gt;"",'Informacion del Cliente'!K24,"")</f>
        <v>Inside</v>
      </c>
      <c r="O12" s="4" t="str">
        <f>IF('Informacion del Cliente'!L24&lt;&gt;"",'Informacion del Cliente'!L24,"")</f>
        <v>Cordless</v>
      </c>
      <c r="P12" s="4" t="str">
        <f>IF('Informacion del Cliente'!M24&lt;&gt;"",'Informacion del Cliente'!M24,"")</f>
        <v>N/A</v>
      </c>
      <c r="Q12" s="4" t="str">
        <f>IF('Informacion del Cliente'!P24&lt;&gt;"",'Informacion del Cliente'!P24,"")</f>
        <v/>
      </c>
      <c r="R12" s="4" t="str">
        <f>IF('Informacion del Cliente'!Q24&lt;&gt;"",'Informacion del Cliente'!Q24,"")</f>
        <v/>
      </c>
      <c r="S12" s="4" t="str">
        <f t="shared" ca="1" si="21"/>
        <v/>
      </c>
      <c r="U12" s="4" t="str">
        <f>IF('Informacion del Cliente'!O24&lt;&gt;"",'Informacion del Cliente'!O24,"")</f>
        <v/>
      </c>
      <c r="V12" s="4" t="str">
        <f>IF('Informacion del Cliente'!R24&lt;&gt;"",'Informacion del Cliente'!R24,"")</f>
        <v/>
      </c>
      <c r="W12" s="4">
        <f t="shared" ca="1" si="22"/>
        <v>32.625</v>
      </c>
      <c r="X12" s="4" t="str">
        <f t="shared" si="23"/>
        <v/>
      </c>
      <c r="Y12" s="4" t="str">
        <f t="shared" si="24"/>
        <v>NO</v>
      </c>
      <c r="Z12" s="4">
        <f>IF(G12&lt;&gt;"", IFERROR(VLOOKUP(I12, 'Listado de Telas'!$B$3:$F$129, 5, FALSE), "No encontrado"), "")</f>
        <v>59</v>
      </c>
      <c r="AA12" s="4">
        <f t="shared" ca="1" si="25"/>
        <v>79.75</v>
      </c>
      <c r="AB12" s="4" t="str">
        <f t="shared" ca="1" si="0"/>
        <v>2" Sencila</v>
      </c>
      <c r="AC12" s="4" t="str">
        <f t="shared" ca="1" si="1"/>
        <v>4" Doble</v>
      </c>
      <c r="AD12" s="4">
        <f t="shared" ca="1" si="2"/>
        <v>28.25</v>
      </c>
      <c r="AE12" s="4">
        <f t="shared" ca="1" si="3"/>
        <v>79.75</v>
      </c>
      <c r="AF12" s="4" t="str">
        <f t="shared" ca="1" si="4"/>
        <v>NA</v>
      </c>
      <c r="AG12" s="4">
        <f t="shared" ca="1" si="5"/>
        <v>30.625</v>
      </c>
      <c r="AH12" s="4">
        <f t="shared" ca="1" si="6"/>
        <v>16</v>
      </c>
      <c r="AI12" s="4">
        <f t="shared" si="26"/>
        <v>28.125</v>
      </c>
      <c r="AJ12" s="4" t="str">
        <f t="shared" ca="1" si="7"/>
        <v>NA</v>
      </c>
      <c r="AK12" s="4">
        <f t="array" ref="AK12">IF('Informacion del Cliente'!T24="SI",3,IF('Informacion del Cliente'!K24="Outside",2,IF('Informacion del Cliente'!K24="Inside",1,"")))</f>
        <v>1</v>
      </c>
      <c r="AL12" s="140">
        <f t="shared" ca="1" si="8"/>
        <v>8</v>
      </c>
      <c r="AM12" s="4" t="s">
        <v>132</v>
      </c>
      <c r="AN12" s="4">
        <f t="array" ref="AN12">IF(O12&lt;&gt;"",(IF(L12&lt;&gt;"",IF('Informacion del Cliente'!$F$10:$G$10="Residencial",VLOOKUP(G12,Productos!$F$19:$G$24,2,FALSE),IF('Informacion del Cliente'!$F$10:$G$10="Comercial",VLOOKUP(G12,Productos!$F$19:$G$24,3,FALSE),"")))),"")</f>
        <v>1.5</v>
      </c>
      <c r="AO12" s="4" t="str">
        <f t="array" aca="1" ref="AO12" ca="1">IF(O12&lt;&gt;"",(IF(L12&lt;&gt;"",IF(VLOOKUP('Informacion del Cliente'!$F$10:$G$10,INDIRECT("'"&amp;G12&amp;"'!L5:N6"),2,FALSE)="NA","",VLOOKUP('Informacion del Cliente'!$F$10:$G$10,INDIRECT("'"&amp;G12&amp;"'!L5:N6"),2,FALSE)))),"")</f>
        <v/>
      </c>
      <c r="AP12" s="4" t="str">
        <f t="array" aca="1" ref="AP12" ca="1">IF(OR(J12="Privacy",J12="Blackout"),IF('Informacion del Cliente'!$F$10:$G$10="Residencial",IF(L12&lt;&gt;"",VLOOKUP(J12,INDIRECT("'"&amp;G12&amp;"'!L16:O18"),2,FALSE),""),IF('Informacion del Cliente'!$F$10:$G$10="Comercial",IF(L12&lt;&gt;"",VLOOKUP(J12,INDIRECT("'"&amp;G12&amp;"'!L16:O18"),3,FALSE),""))),"")</f>
        <v>NA</v>
      </c>
      <c r="AQ12" s="4" t="str">
        <f t="shared" ca="1" si="27"/>
        <v>0</v>
      </c>
      <c r="AR12" s="4" t="str">
        <f t="array" aca="1" ref="AR12" ca="1">IF('Informacion del Cliente'!$F$10:$G$10="Residencial",IF(L12&lt;&gt;"",VLOOKUP(J12,INDIRECT("'"&amp;G12&amp;"'!L16:O18"),2,FALSE),""),IF('Informacion del Cliente'!$F$10:$G$10="Comercial",IF(L12&lt;&gt;"",VLOOKUP(J12,INDIRECT("'"&amp;G12&amp;"'!L16:O18"),3,FALSE),"")))</f>
        <v>NA</v>
      </c>
      <c r="AS12" s="4" t="str">
        <f t="shared" ca="1" si="28"/>
        <v>0</v>
      </c>
      <c r="AT12" s="4">
        <f t="shared" ca="1" si="29"/>
        <v>28.125</v>
      </c>
      <c r="AU12" s="4">
        <f t="shared" ca="1" si="30"/>
        <v>8</v>
      </c>
      <c r="AV12" s="4">
        <f t="array" aca="1" ref="AV12" ca="1">IF(G12&lt;&gt;"",(IF(OR(VLOOKUP(O12, INDIRECT("'" &amp; G12 &amp; "'!F23:N25"),3, FALSE)&lt;&gt;"",VLOOKUP(O12, INDIRECT("'" &amp; G12 &amp; "'!F23:N25"),3, FALSE)&lt;&gt;"NA"),(L12-VLOOKUP(O12, INDIRECT("'" &amp; G12 &amp; "'!F23:N25"),3, FALSE)),"")),"")</f>
        <v>26.875</v>
      </c>
      <c r="AW12" s="4">
        <f t="shared" ca="1" si="9"/>
        <v>2</v>
      </c>
      <c r="AX12" s="4">
        <f t="shared" ca="1" si="10"/>
        <v>27.125</v>
      </c>
      <c r="AY12" s="4">
        <f t="shared" ca="1" si="11"/>
        <v>1</v>
      </c>
      <c r="AZ12" s="4" t="str">
        <f t="array" aca="1" ref="AZ12" ca="1">IF(O12&lt;&gt;"",IF(VLOOKUP(O12,INDIRECT("'"&amp;G12&amp;"'!F23:K25"),5,FALSE)="NA","NA",L12-VLOOKUP(O12,INDIRECT("'"&amp;G12&amp;"'!F23:K25"),5,FALSE)),"")</f>
        <v>NA</v>
      </c>
      <c r="BA12" s="4" t="str">
        <f>IF('Informacion del Cliente'!U24&lt;&gt;"",'Informacion del Cliente'!U24,"")</f>
        <v/>
      </c>
      <c r="BB12" s="4">
        <f t="array" aca="1" ref="BB12" ca="1">IF(O12&lt;&gt;"",VLOOKUP(O12, INDIRECT("'" &amp; G12 &amp; "'!F23:K25"),6, FALSE),"")</f>
        <v>1.5</v>
      </c>
      <c r="BC12" s="4">
        <f t="shared" si="12"/>
        <v>28.625</v>
      </c>
      <c r="BD12" s="4">
        <f t="shared" ca="1" si="13"/>
        <v>0.75</v>
      </c>
      <c r="BE12" s="4" t="str">
        <f t="shared" si="14"/>
        <v>Belgian Linen: Oatmeal</v>
      </c>
      <c r="BF12" s="4" t="str">
        <f t="shared" si="15"/>
        <v>APFB-OAT-LIB-BL-023-M</v>
      </c>
      <c r="BG12" s="4" t="str">
        <f t="shared" si="16"/>
        <v>SI</v>
      </c>
      <c r="BJ12" s="4" t="str">
        <f t="shared" ca="1" si="17"/>
        <v>L BRACKET 1 X 1</v>
      </c>
      <c r="BK12" s="4">
        <f t="shared" si="18"/>
        <v>3</v>
      </c>
      <c r="BL12" s="4" t="str">
        <f t="shared" ca="1" si="19"/>
        <v>TORNILLO DE 3/4"</v>
      </c>
      <c r="BM12" s="4" t="str">
        <f t="shared" ca="1" si="20"/>
        <v>TORNILLOS DE 1 1/4"</v>
      </c>
    </row>
    <row r="13" spans="1:65" x14ac:dyDescent="0.3">
      <c r="A13" s="4">
        <f>IF(L13&lt;&gt;"",'Informacion del Cliente'!D25,"")</f>
        <v>12</v>
      </c>
      <c r="B13" s="4">
        <f>IF(O13&lt;&gt;"",'Informacion del Cliente'!$F$5,"")</f>
        <v>0</v>
      </c>
      <c r="C13" s="4">
        <f>IF(O13&lt;&gt;"",'Informacion del Cliente'!$F$8,"")</f>
        <v>0</v>
      </c>
      <c r="D13" s="4">
        <f>IF(O13&lt;&gt;"",'Informacion del Cliente'!$F$7,"")</f>
        <v>0</v>
      </c>
      <c r="E13" s="4">
        <f>IF(O13&lt;&gt;"",'Informacion del Cliente'!$F$9,"")</f>
        <v>0</v>
      </c>
      <c r="F13" s="4" t="str">
        <f>IF(G13&lt;&gt;"",'Informacion del Cliente'!$F$10:$G$10,"")</f>
        <v>Residencial</v>
      </c>
      <c r="G13" s="4" t="str">
        <f>IF('Informacion del Cliente'!E25&lt;&gt;"",VLOOKUP('Informacion del Cliente'!E25,Productos!$F$6:$G$11,2,FALSE),"")</f>
        <v>Flat Roman Shade</v>
      </c>
      <c r="H13" s="4" t="str">
        <f>IF('Informacion del Cliente'!G25&lt;&gt;"",'Informacion del Cliente'!G25,"")</f>
        <v>Belgian Linen: Oatmeal</v>
      </c>
      <c r="I13" s="4" t="str">
        <f>IF('Informacion del Cliente'!F25&lt;&gt;"",'Informacion del Cliente'!F25,"")</f>
        <v>APFB-OAT-LIB-BL-023-M</v>
      </c>
      <c r="J13" s="4" t="str">
        <f>IF('Informacion del Cliente'!J25&lt;&gt;"",'Informacion del Cliente'!J25,"")</f>
        <v>Privacy</v>
      </c>
      <c r="K13" s="4" t="str">
        <f>IF('Informacion del Cliente'!N25&lt;&gt;"",'Informacion del Cliente'!N25,"")</f>
        <v>Andi's Bathroom</v>
      </c>
      <c r="L13" s="4">
        <f>IF(AND(N13&lt;&gt;"",N13="Inside"),'Informacion del Cliente'!H25-VLOOKUP(N13,Productos!$F$15:$G$16,2,FALSE),IF(N13="Outside",'Informacion del Cliente'!H25,""))</f>
        <v>28.5</v>
      </c>
      <c r="M13" s="4">
        <f>IF('Informacion del Cliente'!I25&lt;&gt;"",'Informacion del Cliente'!I25,"")</f>
        <v>53.75</v>
      </c>
      <c r="N13" s="4" t="str">
        <f>IF('Informacion del Cliente'!K25&lt;&gt;"",'Informacion del Cliente'!K25,"")</f>
        <v>Inside</v>
      </c>
      <c r="O13" s="4" t="str">
        <f>IF('Informacion del Cliente'!L25&lt;&gt;"",'Informacion del Cliente'!L25,"")</f>
        <v>Cordless</v>
      </c>
      <c r="P13" s="4" t="str">
        <f>IF('Informacion del Cliente'!M25&lt;&gt;"",'Informacion del Cliente'!M25,"")</f>
        <v>N/A</v>
      </c>
      <c r="Q13" s="4" t="str">
        <f>IF('Informacion del Cliente'!P25&lt;&gt;"",'Informacion del Cliente'!P25,"")</f>
        <v/>
      </c>
      <c r="R13" s="4" t="str">
        <f>IF('Informacion del Cliente'!Q25&lt;&gt;"",'Informacion del Cliente'!Q25,"")</f>
        <v/>
      </c>
      <c r="S13" s="4" t="str">
        <f t="shared" ca="1" si="21"/>
        <v/>
      </c>
      <c r="U13" s="4" t="str">
        <f>IF('Informacion del Cliente'!O25&lt;&gt;"",'Informacion del Cliente'!O25,"")</f>
        <v/>
      </c>
      <c r="V13" s="4" t="str">
        <f>IF('Informacion del Cliente'!R25&lt;&gt;"",'Informacion del Cliente'!R25,"")</f>
        <v/>
      </c>
      <c r="W13" s="4">
        <f t="shared" ca="1" si="22"/>
        <v>32.5</v>
      </c>
      <c r="X13" s="4" t="str">
        <f t="shared" si="23"/>
        <v/>
      </c>
      <c r="Y13" s="4" t="str">
        <f t="shared" si="24"/>
        <v>NO</v>
      </c>
      <c r="Z13" s="4">
        <f>IF(G13&lt;&gt;"", IFERROR(VLOOKUP(I13, 'Listado de Telas'!$B$3:$F$129, 5, FALSE), "No encontrado"), "")</f>
        <v>59</v>
      </c>
      <c r="AA13" s="4">
        <f t="shared" ca="1" si="25"/>
        <v>71.75</v>
      </c>
      <c r="AB13" s="4" t="str">
        <f t="shared" ca="1" si="0"/>
        <v>2" Sencila</v>
      </c>
      <c r="AC13" s="4" t="str">
        <f t="shared" ca="1" si="1"/>
        <v xml:space="preserve">4" Sencilla </v>
      </c>
      <c r="AD13" s="4">
        <f t="shared" ca="1" si="2"/>
        <v>32</v>
      </c>
      <c r="AE13" s="4">
        <f t="shared" ca="1" si="3"/>
        <v>71.75</v>
      </c>
      <c r="AF13" s="4" t="str">
        <f t="shared" ca="1" si="4"/>
        <v>1 3/4" Sencilla</v>
      </c>
      <c r="AG13" s="4">
        <f t="shared" ca="1" si="5"/>
        <v>30.5</v>
      </c>
      <c r="AH13" s="4">
        <f t="shared" ca="1" si="6"/>
        <v>16</v>
      </c>
      <c r="AI13" s="4">
        <f t="shared" si="26"/>
        <v>28</v>
      </c>
      <c r="AJ13" s="4" t="str">
        <f t="shared" ca="1" si="7"/>
        <v>NA</v>
      </c>
      <c r="AK13" s="4">
        <f t="array" ref="AK13">IF('Informacion del Cliente'!T25="SI",3,IF('Informacion del Cliente'!K25="Outside",2,IF('Informacion del Cliente'!K25="Inside",1,"")))</f>
        <v>1</v>
      </c>
      <c r="AL13" s="140">
        <f t="shared" ca="1" si="8"/>
        <v>8</v>
      </c>
      <c r="AM13" s="4" t="s">
        <v>132</v>
      </c>
      <c r="AN13" s="4">
        <f t="array" ref="AN13">IF(O13&lt;&gt;"",(IF(L13&lt;&gt;"",IF('Informacion del Cliente'!$F$10:$G$10="Residencial",VLOOKUP(G13,Productos!$F$19:$G$24,2,FALSE),IF('Informacion del Cliente'!$F$10:$G$10="Comercial",VLOOKUP(G13,Productos!$F$19:$G$24,3,FALSE),"")))),"")</f>
        <v>1.5</v>
      </c>
      <c r="AO13" s="4" t="str">
        <f t="array" aca="1" ref="AO13" ca="1">IF(O13&lt;&gt;"",(IF(L13&lt;&gt;"",IF(VLOOKUP('Informacion del Cliente'!$F$10:$G$10,INDIRECT("'"&amp;G13&amp;"'!L5:N6"),2,FALSE)="NA","",VLOOKUP('Informacion del Cliente'!$F$10:$G$10,INDIRECT("'"&amp;G13&amp;"'!L5:N6"),2,FALSE)))),"")</f>
        <v/>
      </c>
      <c r="AP13" s="4" t="str">
        <f t="array" aca="1" ref="AP13" ca="1">IF(OR(J13="Privacy",J13="Blackout"),IF('Informacion del Cliente'!$F$10:$G$10="Residencial",IF(L13&lt;&gt;"",VLOOKUP(J13,INDIRECT("'"&amp;G13&amp;"'!L16:O18"),2,FALSE),""),IF('Informacion del Cliente'!$F$10:$G$10="Comercial",IF(L13&lt;&gt;"",VLOOKUP(J13,INDIRECT("'"&amp;G13&amp;"'!L16:O18"),3,FALSE),""))),"")</f>
        <v>NA</v>
      </c>
      <c r="AQ13" s="4" t="str">
        <f t="shared" ca="1" si="27"/>
        <v>0</v>
      </c>
      <c r="AR13" s="4" t="str">
        <f t="array" aca="1" ref="AR13" ca="1">IF('Informacion del Cliente'!$F$10:$G$10="Residencial",IF(L13&lt;&gt;"",VLOOKUP(J13,INDIRECT("'"&amp;G13&amp;"'!L16:O18"),2,FALSE),""),IF('Informacion del Cliente'!$F$10:$G$10="Comercial",IF(L13&lt;&gt;"",VLOOKUP(J13,INDIRECT("'"&amp;G13&amp;"'!L16:O18"),3,FALSE),"")))</f>
        <v>NA</v>
      </c>
      <c r="AS13" s="4" t="str">
        <f t="shared" ca="1" si="28"/>
        <v>0</v>
      </c>
      <c r="AT13" s="4">
        <f t="shared" ca="1" si="29"/>
        <v>28</v>
      </c>
      <c r="AU13" s="4">
        <f t="shared" ca="1" si="30"/>
        <v>8</v>
      </c>
      <c r="AV13" s="4">
        <f t="array" aca="1" ref="AV13" ca="1">IF(G13&lt;&gt;"",(IF(OR(VLOOKUP(O13, INDIRECT("'" &amp; G13 &amp; "'!F23:N25"),3, FALSE)&lt;&gt;"",VLOOKUP(O13, INDIRECT("'" &amp; G13 &amp; "'!F23:N25"),3, FALSE)&lt;&gt;"NA"),(L13-VLOOKUP(O13, INDIRECT("'" &amp; G13 &amp; "'!F23:N25"),3, FALSE)),"")),"")</f>
        <v>26.75</v>
      </c>
      <c r="AW13" s="4">
        <f t="shared" ca="1" si="9"/>
        <v>2</v>
      </c>
      <c r="AX13" s="4">
        <f t="shared" ca="1" si="10"/>
        <v>27</v>
      </c>
      <c r="AY13" s="4">
        <f t="shared" ca="1" si="11"/>
        <v>1</v>
      </c>
      <c r="AZ13" s="4" t="str">
        <f t="array" aca="1" ref="AZ13" ca="1">IF(O13&lt;&gt;"",IF(VLOOKUP(O13,INDIRECT("'"&amp;G13&amp;"'!F23:K25"),5,FALSE)="NA","NA",L13-VLOOKUP(O13,INDIRECT("'"&amp;G13&amp;"'!F23:K25"),5,FALSE)),"")</f>
        <v>NA</v>
      </c>
      <c r="BA13" s="4" t="str">
        <f>IF('Informacion del Cliente'!U25&lt;&gt;"",'Informacion del Cliente'!U25,"")</f>
        <v/>
      </c>
      <c r="BB13" s="4">
        <f t="array" aca="1" ref="BB13" ca="1">IF(O13&lt;&gt;"",VLOOKUP(O13, INDIRECT("'" &amp; G13 &amp; "'!F23:K25"),6, FALSE),"")</f>
        <v>1.5</v>
      </c>
      <c r="BC13" s="4">
        <f t="shared" si="12"/>
        <v>28.5</v>
      </c>
      <c r="BD13" s="4">
        <f t="shared" ca="1" si="13"/>
        <v>0.75</v>
      </c>
      <c r="BE13" s="4" t="str">
        <f t="shared" si="14"/>
        <v>Belgian Linen: Oatmeal</v>
      </c>
      <c r="BF13" s="4" t="str">
        <f t="shared" si="15"/>
        <v>APFB-OAT-LIB-BL-023-M</v>
      </c>
      <c r="BG13" s="4" t="str">
        <f t="shared" si="16"/>
        <v>SI</v>
      </c>
      <c r="BJ13" s="4" t="str">
        <f t="shared" ca="1" si="17"/>
        <v>L BRACKET 1 X 1</v>
      </c>
      <c r="BK13" s="4">
        <f t="shared" si="18"/>
        <v>3</v>
      </c>
      <c r="BL13" s="4" t="str">
        <f t="shared" ca="1" si="19"/>
        <v>TORNILLO DE 3/4"</v>
      </c>
      <c r="BM13" s="4" t="str">
        <f t="shared" ca="1" si="20"/>
        <v>TORNILLOS DE 1 1/4"</v>
      </c>
    </row>
    <row r="14" spans="1:65" x14ac:dyDescent="0.3">
      <c r="A14" s="4">
        <f>IF(L14&lt;&gt;"",'Informacion del Cliente'!D26,"")</f>
        <v>13</v>
      </c>
      <c r="B14" s="4">
        <f>IF(O14&lt;&gt;"",'Informacion del Cliente'!$F$5,"")</f>
        <v>0</v>
      </c>
      <c r="C14" s="4">
        <f>IF(O14&lt;&gt;"",'Informacion del Cliente'!$F$8,"")</f>
        <v>0</v>
      </c>
      <c r="D14" s="4">
        <f>IF(O14&lt;&gt;"",'Informacion del Cliente'!$F$7,"")</f>
        <v>0</v>
      </c>
      <c r="E14" s="4">
        <f>IF(O14&lt;&gt;"",'Informacion del Cliente'!$F$9,"")</f>
        <v>0</v>
      </c>
      <c r="F14" s="4" t="str">
        <f>IF(G14&lt;&gt;"",'Informacion del Cliente'!$F$10:$G$10,"")</f>
        <v>Residencial</v>
      </c>
      <c r="G14" s="4" t="str">
        <f>IF('Informacion del Cliente'!E26&lt;&gt;"",VLOOKUP('Informacion del Cliente'!E26,Productos!$F$6:$G$11,2,FALSE),"")</f>
        <v>Flat Roman Shade</v>
      </c>
      <c r="H14" s="4" t="str">
        <f>IF('Informacion del Cliente'!G26&lt;&gt;"",'Informacion del Cliente'!G26,"")</f>
        <v>Belgian Linen: Oatmeal</v>
      </c>
      <c r="I14" s="4" t="str">
        <f>IF('Informacion del Cliente'!F26&lt;&gt;"",'Informacion del Cliente'!F26,"")</f>
        <v>APFB-OAT-LIB-BL-023-M</v>
      </c>
      <c r="J14" s="4" t="str">
        <f>IF('Informacion del Cliente'!J26&lt;&gt;"",'Informacion del Cliente'!J26,"")</f>
        <v>Blackout</v>
      </c>
      <c r="K14" s="4" t="str">
        <f>IF('Informacion del Cliente'!N26&lt;&gt;"",'Informacion del Cliente'!N26,"")</f>
        <v>Solomon's Room L</v>
      </c>
      <c r="L14" s="4">
        <f>IF(AND(N14&lt;&gt;"",N14="Inside"),'Informacion del Cliente'!H26-VLOOKUP(N14,Productos!$F$15:$G$16,2,FALSE),IF(N14="Outside",'Informacion del Cliente'!H26,""))</f>
        <v>28.375</v>
      </c>
      <c r="M14" s="4">
        <f>IF('Informacion del Cliente'!I26&lt;&gt;"",'Informacion del Cliente'!I26,"")</f>
        <v>53.75</v>
      </c>
      <c r="N14" s="4" t="str">
        <f>IF('Informacion del Cliente'!K26&lt;&gt;"",'Informacion del Cliente'!K26,"")</f>
        <v>Inside</v>
      </c>
      <c r="O14" s="4" t="str">
        <f>IF('Informacion del Cliente'!L26&lt;&gt;"",'Informacion del Cliente'!L26,"")</f>
        <v>Cordless</v>
      </c>
      <c r="P14" s="4" t="str">
        <f>IF('Informacion del Cliente'!M26&lt;&gt;"",'Informacion del Cliente'!M26,"")</f>
        <v>N/A</v>
      </c>
      <c r="Q14" s="4" t="str">
        <f>IF('Informacion del Cliente'!P26&lt;&gt;"",'Informacion del Cliente'!P26,"")</f>
        <v/>
      </c>
      <c r="R14" s="4" t="str">
        <f>IF('Informacion del Cliente'!Q26&lt;&gt;"",'Informacion del Cliente'!Q26,"")</f>
        <v/>
      </c>
      <c r="S14" s="4" t="str">
        <f t="shared" ca="1" si="21"/>
        <v/>
      </c>
      <c r="U14" s="4" t="str">
        <f>IF('Informacion del Cliente'!O26&lt;&gt;"",'Informacion del Cliente'!O26,"")</f>
        <v/>
      </c>
      <c r="V14" s="4" t="str">
        <f>IF('Informacion del Cliente'!R26&lt;&gt;"",'Informacion del Cliente'!R26,"")</f>
        <v/>
      </c>
      <c r="W14" s="4">
        <f t="shared" ca="1" si="22"/>
        <v>32.375</v>
      </c>
      <c r="X14" s="4" t="str">
        <f t="shared" si="23"/>
        <v/>
      </c>
      <c r="Y14" s="4" t="str">
        <f t="shared" si="24"/>
        <v>NO</v>
      </c>
      <c r="Z14" s="4">
        <f>IF(G14&lt;&gt;"", IFERROR(VLOOKUP(I14, 'Listado de Telas'!$B$3:$F$129, 5, FALSE), "No encontrado"), "")</f>
        <v>59</v>
      </c>
      <c r="AA14" s="4">
        <f t="shared" ca="1" si="25"/>
        <v>79.75</v>
      </c>
      <c r="AB14" s="4" t="str">
        <f t="shared" ca="1" si="0"/>
        <v>2" Sencila</v>
      </c>
      <c r="AC14" s="4" t="str">
        <f t="shared" ca="1" si="1"/>
        <v>4" Doble</v>
      </c>
      <c r="AD14" s="4">
        <f t="shared" ca="1" si="2"/>
        <v>28</v>
      </c>
      <c r="AE14" s="4">
        <f t="shared" ca="1" si="3"/>
        <v>79.75</v>
      </c>
      <c r="AF14" s="4" t="str">
        <f t="shared" ca="1" si="4"/>
        <v>NA</v>
      </c>
      <c r="AG14" s="4">
        <f t="shared" ca="1" si="5"/>
        <v>30.375</v>
      </c>
      <c r="AH14" s="4">
        <f t="shared" ca="1" si="6"/>
        <v>16</v>
      </c>
      <c r="AI14" s="4">
        <f t="shared" si="26"/>
        <v>27.875</v>
      </c>
      <c r="AJ14" s="4" t="str">
        <f t="shared" ca="1" si="7"/>
        <v>NA</v>
      </c>
      <c r="AK14" s="4">
        <f t="array" ref="AK14">IF('Informacion del Cliente'!T26="SI",3,IF('Informacion del Cliente'!K26="Outside",2,IF('Informacion del Cliente'!K26="Inside",1,"")))</f>
        <v>1</v>
      </c>
      <c r="AL14" s="140">
        <f t="shared" ca="1" si="8"/>
        <v>8</v>
      </c>
      <c r="AM14" s="4" t="s">
        <v>132</v>
      </c>
      <c r="AN14" s="4">
        <f t="array" ref="AN14">IF(O14&lt;&gt;"",(IF(L14&lt;&gt;"",IF('Informacion del Cliente'!$F$10:$G$10="Residencial",VLOOKUP(G14,Productos!$F$19:$G$24,2,FALSE),IF('Informacion del Cliente'!$F$10:$G$10="Comercial",VLOOKUP(G14,Productos!$F$19:$G$24,3,FALSE),"")))),"")</f>
        <v>1.5</v>
      </c>
      <c r="AO14" s="4" t="str">
        <f t="array" aca="1" ref="AO14" ca="1">IF(O14&lt;&gt;"",(IF(L14&lt;&gt;"",IF(VLOOKUP('Informacion del Cliente'!$F$10:$G$10,INDIRECT("'"&amp;G14&amp;"'!L5:N6"),2,FALSE)="NA","",VLOOKUP('Informacion del Cliente'!$F$10:$G$10,INDIRECT("'"&amp;G14&amp;"'!L5:N6"),2,FALSE)))),"")</f>
        <v/>
      </c>
      <c r="AP14" s="4" t="str">
        <f t="array" aca="1" ref="AP14" ca="1">IF(OR(J14="Privacy",J14="Blackout"),IF('Informacion del Cliente'!$F$10:$G$10="Residencial",IF(L14&lt;&gt;"",VLOOKUP(J14,INDIRECT("'"&amp;G14&amp;"'!L16:O18"),2,FALSE),""),IF('Informacion del Cliente'!$F$10:$G$10="Comercial",IF(L14&lt;&gt;"",VLOOKUP(J14,INDIRECT("'"&amp;G14&amp;"'!L16:O18"),3,FALSE),""))),"")</f>
        <v>NA</v>
      </c>
      <c r="AQ14" s="4" t="str">
        <f t="shared" ca="1" si="27"/>
        <v>0</v>
      </c>
      <c r="AR14" s="4" t="str">
        <f t="array" aca="1" ref="AR14" ca="1">IF('Informacion del Cliente'!$F$10:$G$10="Residencial",IF(L14&lt;&gt;"",VLOOKUP(J14,INDIRECT("'"&amp;G14&amp;"'!L16:O18"),2,FALSE),""),IF('Informacion del Cliente'!$F$10:$G$10="Comercial",IF(L14&lt;&gt;"",VLOOKUP(J14,INDIRECT("'"&amp;G14&amp;"'!L16:O18"),3,FALSE),"")))</f>
        <v>NA</v>
      </c>
      <c r="AS14" s="4" t="str">
        <f t="shared" ca="1" si="28"/>
        <v>0</v>
      </c>
      <c r="AT14" s="4">
        <f t="shared" ca="1" si="29"/>
        <v>27.875</v>
      </c>
      <c r="AU14" s="4">
        <f t="shared" ca="1" si="30"/>
        <v>8</v>
      </c>
      <c r="AV14" s="4">
        <f t="array" aca="1" ref="AV14" ca="1">IF(G14&lt;&gt;"",(IF(OR(VLOOKUP(O14, INDIRECT("'" &amp; G14 &amp; "'!F23:N25"),3, FALSE)&lt;&gt;"",VLOOKUP(O14, INDIRECT("'" &amp; G14 &amp; "'!F23:N25"),3, FALSE)&lt;&gt;"NA"),(L14-VLOOKUP(O14, INDIRECT("'" &amp; G14 &amp; "'!F23:N25"),3, FALSE)),"")),"")</f>
        <v>26.625</v>
      </c>
      <c r="AW14" s="4">
        <f t="shared" ca="1" si="9"/>
        <v>2</v>
      </c>
      <c r="AX14" s="4">
        <f t="shared" ca="1" si="10"/>
        <v>26.875</v>
      </c>
      <c r="AY14" s="4">
        <f t="shared" ca="1" si="11"/>
        <v>1</v>
      </c>
      <c r="AZ14" s="4" t="str">
        <f t="array" aca="1" ref="AZ14" ca="1">IF(O14&lt;&gt;"",IF(VLOOKUP(O14,INDIRECT("'"&amp;G14&amp;"'!F23:K25"),5,FALSE)="NA","NA",L14-VLOOKUP(O14,INDIRECT("'"&amp;G14&amp;"'!F23:K25"),5,FALSE)),"")</f>
        <v>NA</v>
      </c>
      <c r="BA14" s="4" t="str">
        <f>IF('Informacion del Cliente'!U26&lt;&gt;"",'Informacion del Cliente'!U26,"")</f>
        <v/>
      </c>
      <c r="BB14" s="4">
        <f t="array" aca="1" ref="BB14" ca="1">IF(O14&lt;&gt;"",VLOOKUP(O14, INDIRECT("'" &amp; G14 &amp; "'!F23:K25"),6, FALSE),"")</f>
        <v>1.5</v>
      </c>
      <c r="BC14" s="4">
        <f t="shared" si="12"/>
        <v>28.375</v>
      </c>
      <c r="BD14" s="4">
        <f t="shared" ca="1" si="13"/>
        <v>0.75</v>
      </c>
      <c r="BE14" s="4" t="str">
        <f t="shared" si="14"/>
        <v>Belgian Linen: Oatmeal</v>
      </c>
      <c r="BF14" s="4" t="str">
        <f t="shared" si="15"/>
        <v>APFB-OAT-LIB-BL-023-M</v>
      </c>
      <c r="BG14" s="4" t="str">
        <f t="shared" si="16"/>
        <v>SI</v>
      </c>
      <c r="BJ14" s="4" t="str">
        <f t="shared" ca="1" si="17"/>
        <v>L BRACKET 1 X 1</v>
      </c>
      <c r="BK14" s="4">
        <f t="shared" si="18"/>
        <v>3</v>
      </c>
      <c r="BL14" s="4" t="str">
        <f t="shared" ca="1" si="19"/>
        <v>TORNILLO DE 3/4"</v>
      </c>
      <c r="BM14" s="4" t="str">
        <f t="shared" ca="1" si="20"/>
        <v>TORNILLOS DE 1 1/4"</v>
      </c>
    </row>
    <row r="15" spans="1:65" x14ac:dyDescent="0.3">
      <c r="A15" s="4">
        <f>IF(L15&lt;&gt;"",'Informacion del Cliente'!D27,"")</f>
        <v>14</v>
      </c>
      <c r="B15" s="4">
        <f>IF(O15&lt;&gt;"",'Informacion del Cliente'!$F$5,"")</f>
        <v>0</v>
      </c>
      <c r="C15" s="4">
        <f>IF(O15&lt;&gt;"",'Informacion del Cliente'!$F$8,"")</f>
        <v>0</v>
      </c>
      <c r="D15" s="4">
        <f>IF(O15&lt;&gt;"",'Informacion del Cliente'!$F$7,"")</f>
        <v>0</v>
      </c>
      <c r="E15" s="4">
        <f>IF(O15&lt;&gt;"",'Informacion del Cliente'!$F$9,"")</f>
        <v>0</v>
      </c>
      <c r="F15" s="4" t="str">
        <f>IF(G15&lt;&gt;"",'Informacion del Cliente'!$F$10:$G$10,"")</f>
        <v>Residencial</v>
      </c>
      <c r="G15" s="4" t="str">
        <f>IF('Informacion del Cliente'!E27&lt;&gt;"",VLOOKUP('Informacion del Cliente'!E27,Productos!$F$6:$G$11,2,FALSE),"")</f>
        <v>Flat Roman Shade</v>
      </c>
      <c r="H15" s="4" t="str">
        <f>IF('Informacion del Cliente'!G27&lt;&gt;"",'Informacion del Cliente'!G27,"")</f>
        <v>Belgian Linen: Oatmeal</v>
      </c>
      <c r="I15" s="4" t="str">
        <f>IF('Informacion del Cliente'!F27&lt;&gt;"",'Informacion del Cliente'!F27,"")</f>
        <v>APFB-OAT-LIB-BL-023-M</v>
      </c>
      <c r="J15" s="4" t="str">
        <f>IF('Informacion del Cliente'!J27&lt;&gt;"",'Informacion del Cliente'!J27,"")</f>
        <v>Blackout</v>
      </c>
      <c r="K15" s="4" t="str">
        <f>IF('Informacion del Cliente'!N27&lt;&gt;"",'Informacion del Cliente'!N27,"")</f>
        <v>Solomon's Room R</v>
      </c>
      <c r="L15" s="4">
        <f>IF(AND(N15&lt;&gt;"",N15="Inside"),'Informacion del Cliente'!H27-VLOOKUP(N15,Productos!$F$15:$G$16,2,FALSE),IF(N15="Outside",'Informacion del Cliente'!H27,""))</f>
        <v>28.375</v>
      </c>
      <c r="M15" s="4">
        <f>IF('Informacion del Cliente'!I27&lt;&gt;"",'Informacion del Cliente'!I27,"")</f>
        <v>53.75</v>
      </c>
      <c r="N15" s="4" t="str">
        <f>IF('Informacion del Cliente'!K27&lt;&gt;"",'Informacion del Cliente'!K27,"")</f>
        <v>Inside</v>
      </c>
      <c r="O15" s="4" t="str">
        <f>IF('Informacion del Cliente'!L27&lt;&gt;"",'Informacion del Cliente'!L27,"")</f>
        <v>Cordless</v>
      </c>
      <c r="P15" s="4" t="str">
        <f>IF('Informacion del Cliente'!M27&lt;&gt;"",'Informacion del Cliente'!M27,"")</f>
        <v>N/A</v>
      </c>
      <c r="Q15" s="4" t="str">
        <f>IF('Informacion del Cliente'!P27&lt;&gt;"",'Informacion del Cliente'!P27,"")</f>
        <v/>
      </c>
      <c r="R15" s="4" t="str">
        <f>IF('Informacion del Cliente'!Q27&lt;&gt;"",'Informacion del Cliente'!Q27,"")</f>
        <v/>
      </c>
      <c r="S15" s="4" t="str">
        <f t="shared" ca="1" si="21"/>
        <v/>
      </c>
      <c r="U15" s="4" t="str">
        <f>IF('Informacion del Cliente'!O27&lt;&gt;"",'Informacion del Cliente'!O27,"")</f>
        <v/>
      </c>
      <c r="V15" s="4" t="str">
        <f>IF('Informacion del Cliente'!R27&lt;&gt;"",'Informacion del Cliente'!R27,"")</f>
        <v/>
      </c>
      <c r="W15" s="4">
        <f t="shared" ca="1" si="22"/>
        <v>32.375</v>
      </c>
      <c r="X15" s="4" t="str">
        <f t="shared" si="23"/>
        <v/>
      </c>
      <c r="Y15" s="4" t="str">
        <f t="shared" si="24"/>
        <v>NO</v>
      </c>
      <c r="Z15" s="4">
        <f>IF(G15&lt;&gt;"", IFERROR(VLOOKUP(I15, 'Listado de Telas'!$B$3:$F$129, 5, FALSE), "No encontrado"), "")</f>
        <v>59</v>
      </c>
      <c r="AA15" s="4">
        <f t="shared" ca="1" si="25"/>
        <v>79.75</v>
      </c>
      <c r="AB15" s="4" t="str">
        <f t="shared" ca="1" si="0"/>
        <v>2" Sencila</v>
      </c>
      <c r="AC15" s="4" t="str">
        <f t="shared" ca="1" si="1"/>
        <v>4" Doble</v>
      </c>
      <c r="AD15" s="4">
        <f t="shared" ca="1" si="2"/>
        <v>28</v>
      </c>
      <c r="AE15" s="4">
        <f t="shared" ca="1" si="3"/>
        <v>79.75</v>
      </c>
      <c r="AF15" s="4" t="str">
        <f t="shared" ca="1" si="4"/>
        <v>NA</v>
      </c>
      <c r="AG15" s="4">
        <f t="shared" ca="1" si="5"/>
        <v>30.375</v>
      </c>
      <c r="AH15" s="4">
        <f t="shared" ca="1" si="6"/>
        <v>16</v>
      </c>
      <c r="AI15" s="4">
        <f t="shared" si="26"/>
        <v>27.875</v>
      </c>
      <c r="AJ15" s="4" t="str">
        <f t="shared" ca="1" si="7"/>
        <v>NA</v>
      </c>
      <c r="AK15" s="4">
        <f t="array" ref="AK15">IF('Informacion del Cliente'!T27="SI",3,IF('Informacion del Cliente'!K27="Outside",2,IF('Informacion del Cliente'!K27="Inside",1,"")))</f>
        <v>1</v>
      </c>
      <c r="AL15" s="140">
        <f t="shared" ca="1" si="8"/>
        <v>8</v>
      </c>
      <c r="AM15" s="4" t="s">
        <v>132</v>
      </c>
      <c r="AN15" s="4">
        <f t="array" ref="AN15">IF(O15&lt;&gt;"",(IF(L15&lt;&gt;"",IF('Informacion del Cliente'!$F$10:$G$10="Residencial",VLOOKUP(G15,Productos!$F$19:$G$24,2,FALSE),IF('Informacion del Cliente'!$F$10:$G$10="Comercial",VLOOKUP(G15,Productos!$F$19:$G$24,3,FALSE),"")))),"")</f>
        <v>1.5</v>
      </c>
      <c r="AO15" s="4" t="str">
        <f t="array" aca="1" ref="AO15" ca="1">IF(O15&lt;&gt;"",(IF(L15&lt;&gt;"",IF(VLOOKUP('Informacion del Cliente'!$F$10:$G$10,INDIRECT("'"&amp;G15&amp;"'!L5:N6"),2,FALSE)="NA","",VLOOKUP('Informacion del Cliente'!$F$10:$G$10,INDIRECT("'"&amp;G15&amp;"'!L5:N6"),2,FALSE)))),"")</f>
        <v/>
      </c>
      <c r="AP15" s="4" t="str">
        <f t="array" aca="1" ref="AP15" ca="1">IF(OR(J15="Privacy",J15="Blackout"),IF('Informacion del Cliente'!$F$10:$G$10="Residencial",IF(L15&lt;&gt;"",VLOOKUP(J15,INDIRECT("'"&amp;G15&amp;"'!L16:O18"),2,FALSE),""),IF('Informacion del Cliente'!$F$10:$G$10="Comercial",IF(L15&lt;&gt;"",VLOOKUP(J15,INDIRECT("'"&amp;G15&amp;"'!L16:O18"),3,FALSE),""))),"")</f>
        <v>NA</v>
      </c>
      <c r="AQ15" s="4" t="str">
        <f t="shared" ca="1" si="27"/>
        <v>0</v>
      </c>
      <c r="AR15" s="4" t="str">
        <f t="array" aca="1" ref="AR15" ca="1">IF('Informacion del Cliente'!$F$10:$G$10="Residencial",IF(L15&lt;&gt;"",VLOOKUP(J15,INDIRECT("'"&amp;G15&amp;"'!L16:O18"),2,FALSE),""),IF('Informacion del Cliente'!$F$10:$G$10="Comercial",IF(L15&lt;&gt;"",VLOOKUP(J15,INDIRECT("'"&amp;G15&amp;"'!L16:O18"),3,FALSE),"")))</f>
        <v>NA</v>
      </c>
      <c r="AS15" s="4" t="str">
        <f t="shared" ca="1" si="28"/>
        <v>0</v>
      </c>
      <c r="AT15" s="4">
        <f t="shared" ca="1" si="29"/>
        <v>27.875</v>
      </c>
      <c r="AU15" s="4">
        <f t="shared" ca="1" si="30"/>
        <v>8</v>
      </c>
      <c r="AV15" s="4">
        <f t="array" aca="1" ref="AV15" ca="1">IF(G15&lt;&gt;"",(IF(OR(VLOOKUP(O15, INDIRECT("'" &amp; G15 &amp; "'!F23:N25"),3, FALSE)&lt;&gt;"",VLOOKUP(O15, INDIRECT("'" &amp; G15 &amp; "'!F23:N25"),3, FALSE)&lt;&gt;"NA"),(L15-VLOOKUP(O15, INDIRECT("'" &amp; G15 &amp; "'!F23:N25"),3, FALSE)),"")),"")</f>
        <v>26.625</v>
      </c>
      <c r="AW15" s="4">
        <f t="shared" ca="1" si="9"/>
        <v>2</v>
      </c>
      <c r="AX15" s="4">
        <f t="shared" ca="1" si="10"/>
        <v>26.875</v>
      </c>
      <c r="AY15" s="4">
        <f t="shared" ca="1" si="11"/>
        <v>1</v>
      </c>
      <c r="AZ15" s="4" t="str">
        <f t="array" aca="1" ref="AZ15" ca="1">IF(O15&lt;&gt;"",IF(VLOOKUP(O15,INDIRECT("'"&amp;G15&amp;"'!F23:K25"),5,FALSE)="NA","NA",L15-VLOOKUP(O15,INDIRECT("'"&amp;G15&amp;"'!F23:K25"),5,FALSE)),"")</f>
        <v>NA</v>
      </c>
      <c r="BA15" s="4" t="str">
        <f>IF('Informacion del Cliente'!U27&lt;&gt;"",'Informacion del Cliente'!U27,"")</f>
        <v/>
      </c>
      <c r="BB15" s="4">
        <f t="array" aca="1" ref="BB15" ca="1">IF(O15&lt;&gt;"",VLOOKUP(O15, INDIRECT("'" &amp; G15 &amp; "'!F23:K25"),6, FALSE),"")</f>
        <v>1.5</v>
      </c>
      <c r="BC15" s="4">
        <f t="shared" si="12"/>
        <v>28.375</v>
      </c>
      <c r="BD15" s="4">
        <f t="shared" ca="1" si="13"/>
        <v>0.75</v>
      </c>
      <c r="BE15" s="4" t="str">
        <f t="shared" si="14"/>
        <v>Belgian Linen: Oatmeal</v>
      </c>
      <c r="BF15" s="4" t="str">
        <f t="shared" si="15"/>
        <v>APFB-OAT-LIB-BL-023-M</v>
      </c>
      <c r="BG15" s="4" t="str">
        <f t="shared" si="16"/>
        <v>SI</v>
      </c>
      <c r="BJ15" s="4" t="str">
        <f t="shared" ca="1" si="17"/>
        <v>L BRACKET 1 X 1</v>
      </c>
      <c r="BK15" s="4">
        <f t="shared" si="18"/>
        <v>3</v>
      </c>
      <c r="BL15" s="4" t="str">
        <f t="shared" ca="1" si="19"/>
        <v>TORNILLO DE 3/4"</v>
      </c>
      <c r="BM15" s="4" t="str">
        <f t="shared" ca="1" si="20"/>
        <v>TORNILLOS DE 1 1/4"</v>
      </c>
    </row>
    <row r="16" spans="1:65" x14ac:dyDescent="0.3">
      <c r="A16" s="4">
        <f>IF(L16&lt;&gt;"",'Informacion del Cliente'!D28,"")</f>
        <v>15</v>
      </c>
      <c r="B16" s="4">
        <f>IF(O16&lt;&gt;"",'Informacion del Cliente'!$F$5,"")</f>
        <v>0</v>
      </c>
      <c r="C16" s="4">
        <f>IF(O16&lt;&gt;"",'Informacion del Cliente'!$F$8,"")</f>
        <v>0</v>
      </c>
      <c r="D16" s="4">
        <f>IF(O16&lt;&gt;"",'Informacion del Cliente'!$F$7,"")</f>
        <v>0</v>
      </c>
      <c r="E16" s="4">
        <f>IF(O16&lt;&gt;"",'Informacion del Cliente'!$F$9,"")</f>
        <v>0</v>
      </c>
      <c r="F16" s="4" t="str">
        <f>IF(G16&lt;&gt;"",'Informacion del Cliente'!$F$10:$G$10,"")</f>
        <v>Residencial</v>
      </c>
      <c r="G16" s="4" t="str">
        <f>IF('Informacion del Cliente'!E28&lt;&gt;"",VLOOKUP('Informacion del Cliente'!E28,Productos!$F$6:$G$11,2,FALSE),"")</f>
        <v>Flat Roman Shade</v>
      </c>
      <c r="H16" s="4" t="str">
        <f>IF('Informacion del Cliente'!G28&lt;&gt;"",'Informacion del Cliente'!G28,"")</f>
        <v>Belgian Linen: Oatmeal</v>
      </c>
      <c r="I16" s="4" t="str">
        <f>IF('Informacion del Cliente'!F28&lt;&gt;"",'Informacion del Cliente'!F28,"")</f>
        <v>APFB-OAT-LIB-BL-023-M</v>
      </c>
      <c r="J16" s="4" t="str">
        <f>IF('Informacion del Cliente'!J28&lt;&gt;"",'Informacion del Cliente'!J28,"")</f>
        <v>Privacy</v>
      </c>
      <c r="K16" s="4" t="str">
        <f>IF('Informacion del Cliente'!N28&lt;&gt;"",'Informacion del Cliente'!N28,"")</f>
        <v>Solomon's Bathroom</v>
      </c>
      <c r="L16" s="4">
        <f>IF(AND(N16&lt;&gt;"",N16="Inside"),'Informacion del Cliente'!H28-VLOOKUP(N16,Productos!$F$15:$G$16,2,FALSE),IF(N16="Outside",'Informacion del Cliente'!H28,""))</f>
        <v>28.375</v>
      </c>
      <c r="M16" s="4">
        <f>IF('Informacion del Cliente'!I28&lt;&gt;"",'Informacion del Cliente'!I28,"")</f>
        <v>45.75</v>
      </c>
      <c r="N16" s="4" t="str">
        <f>IF('Informacion del Cliente'!K28&lt;&gt;"",'Informacion del Cliente'!K28,"")</f>
        <v>Inside</v>
      </c>
      <c r="O16" s="4" t="str">
        <f>IF('Informacion del Cliente'!L28&lt;&gt;"",'Informacion del Cliente'!L28,"")</f>
        <v>Cordless</v>
      </c>
      <c r="P16" s="4" t="str">
        <f>IF('Informacion del Cliente'!M28&lt;&gt;"",'Informacion del Cliente'!M28,"")</f>
        <v>N/A</v>
      </c>
      <c r="Q16" s="4" t="str">
        <f>IF('Informacion del Cliente'!P28&lt;&gt;"",'Informacion del Cliente'!P28,"")</f>
        <v/>
      </c>
      <c r="R16" s="4" t="str">
        <f>IF('Informacion del Cliente'!Q28&lt;&gt;"",'Informacion del Cliente'!Q28,"")</f>
        <v/>
      </c>
      <c r="S16" s="4" t="str">
        <f t="shared" ca="1" si="21"/>
        <v/>
      </c>
      <c r="U16" s="4" t="str">
        <f>IF('Informacion del Cliente'!O28&lt;&gt;"",'Informacion del Cliente'!O28,"")</f>
        <v/>
      </c>
      <c r="V16" s="4" t="str">
        <f>IF('Informacion del Cliente'!R28&lt;&gt;"",'Informacion del Cliente'!R28,"")</f>
        <v/>
      </c>
      <c r="W16" s="4">
        <f t="shared" ca="1" si="22"/>
        <v>32.375</v>
      </c>
      <c r="X16" s="4" t="str">
        <f t="shared" si="23"/>
        <v/>
      </c>
      <c r="Y16" s="4" t="str">
        <f t="shared" si="24"/>
        <v>NO</v>
      </c>
      <c r="Z16" s="4">
        <f>IF(G16&lt;&gt;"", IFERROR(VLOOKUP(I16, 'Listado de Telas'!$B$3:$F$129, 5, FALSE), "No encontrado"), "")</f>
        <v>59</v>
      </c>
      <c r="AA16" s="4">
        <f t="shared" ca="1" si="25"/>
        <v>63.75</v>
      </c>
      <c r="AB16" s="4" t="str">
        <f t="shared" ca="1" si="0"/>
        <v>2" Sencila</v>
      </c>
      <c r="AC16" s="4" t="str">
        <f t="shared" ca="1" si="1"/>
        <v xml:space="preserve">4" Sencilla </v>
      </c>
      <c r="AD16" s="4">
        <f t="shared" ca="1" si="2"/>
        <v>31.875</v>
      </c>
      <c r="AE16" s="4">
        <f t="shared" ca="1" si="3"/>
        <v>63.75</v>
      </c>
      <c r="AF16" s="4" t="str">
        <f t="shared" ca="1" si="4"/>
        <v>1 3/4" Sencilla</v>
      </c>
      <c r="AG16" s="4">
        <f t="shared" ca="1" si="5"/>
        <v>30.375</v>
      </c>
      <c r="AH16" s="4">
        <f t="shared" ca="1" si="6"/>
        <v>16</v>
      </c>
      <c r="AI16" s="4">
        <f t="shared" si="26"/>
        <v>27.875</v>
      </c>
      <c r="AJ16" s="4" t="str">
        <f t="shared" ca="1" si="7"/>
        <v>NA</v>
      </c>
      <c r="AK16" s="4">
        <f t="array" ref="AK16">IF('Informacion del Cliente'!T28="SI",3,IF('Informacion del Cliente'!K28="Outside",2,IF('Informacion del Cliente'!K28="Inside",1,"")))</f>
        <v>1</v>
      </c>
      <c r="AL16" s="140">
        <f t="shared" ca="1" si="8"/>
        <v>6</v>
      </c>
      <c r="AM16" s="4" t="s">
        <v>132</v>
      </c>
      <c r="AN16" s="4">
        <f t="array" ref="AN16">IF(O16&lt;&gt;"",(IF(L16&lt;&gt;"",IF('Informacion del Cliente'!$F$10:$G$10="Residencial",VLOOKUP(G16,Productos!$F$19:$G$24,2,FALSE),IF('Informacion del Cliente'!$F$10:$G$10="Comercial",VLOOKUP(G16,Productos!$F$19:$G$24,3,FALSE),"")))),"")</f>
        <v>1.5</v>
      </c>
      <c r="AO16" s="4" t="str">
        <f t="array" aca="1" ref="AO16" ca="1">IF(O16&lt;&gt;"",(IF(L16&lt;&gt;"",IF(VLOOKUP('Informacion del Cliente'!$F$10:$G$10,INDIRECT("'"&amp;G16&amp;"'!L5:N6"),2,FALSE)="NA","",VLOOKUP('Informacion del Cliente'!$F$10:$G$10,INDIRECT("'"&amp;G16&amp;"'!L5:N6"),2,FALSE)))),"")</f>
        <v/>
      </c>
      <c r="AP16" s="4" t="str">
        <f t="array" aca="1" ref="AP16" ca="1">IF(OR(J16="Privacy",J16="Blackout"),IF('Informacion del Cliente'!$F$10:$G$10="Residencial",IF(L16&lt;&gt;"",VLOOKUP(J16,INDIRECT("'"&amp;G16&amp;"'!L16:O18"),2,FALSE),""),IF('Informacion del Cliente'!$F$10:$G$10="Comercial",IF(L16&lt;&gt;"",VLOOKUP(J16,INDIRECT("'"&amp;G16&amp;"'!L16:O18"),3,FALSE),""))),"")</f>
        <v>NA</v>
      </c>
      <c r="AQ16" s="4" t="str">
        <f t="shared" ca="1" si="27"/>
        <v>0</v>
      </c>
      <c r="AR16" s="4" t="str">
        <f t="array" aca="1" ref="AR16" ca="1">IF('Informacion del Cliente'!$F$10:$G$10="Residencial",IF(L16&lt;&gt;"",VLOOKUP(J16,INDIRECT("'"&amp;G16&amp;"'!L16:O18"),2,FALSE),""),IF('Informacion del Cliente'!$F$10:$G$10="Comercial",IF(L16&lt;&gt;"",VLOOKUP(J16,INDIRECT("'"&amp;G16&amp;"'!L16:O18"),3,FALSE),"")))</f>
        <v>NA</v>
      </c>
      <c r="AS16" s="4" t="str">
        <f t="shared" ca="1" si="28"/>
        <v>0</v>
      </c>
      <c r="AT16" s="4">
        <f t="shared" ca="1" si="29"/>
        <v>27.875</v>
      </c>
      <c r="AU16" s="4">
        <f t="shared" ca="1" si="30"/>
        <v>6</v>
      </c>
      <c r="AV16" s="4">
        <f t="array" aca="1" ref="AV16" ca="1">IF(G16&lt;&gt;"",(IF(OR(VLOOKUP(O16, INDIRECT("'" &amp; G16 &amp; "'!F23:N25"),3, FALSE)&lt;&gt;"",VLOOKUP(O16, INDIRECT("'" &amp; G16 &amp; "'!F23:N25"),3, FALSE)&lt;&gt;"NA"),(L16-VLOOKUP(O16, INDIRECT("'" &amp; G16 &amp; "'!F23:N25"),3, FALSE)),"")),"")</f>
        <v>26.625</v>
      </c>
      <c r="AW16" s="4">
        <f t="shared" ca="1" si="9"/>
        <v>2</v>
      </c>
      <c r="AX16" s="4">
        <f t="shared" ca="1" si="10"/>
        <v>26.875</v>
      </c>
      <c r="AY16" s="4">
        <f t="shared" ca="1" si="11"/>
        <v>1</v>
      </c>
      <c r="AZ16" s="4" t="str">
        <f t="array" aca="1" ref="AZ16" ca="1">IF(O16&lt;&gt;"",IF(VLOOKUP(O16,INDIRECT("'"&amp;G16&amp;"'!F23:K25"),5,FALSE)="NA","NA",L16-VLOOKUP(O16,INDIRECT("'"&amp;G16&amp;"'!F23:K25"),5,FALSE)),"")</f>
        <v>NA</v>
      </c>
      <c r="BA16" s="4" t="str">
        <f>IF('Informacion del Cliente'!U28&lt;&gt;"",'Informacion del Cliente'!U28,"")</f>
        <v/>
      </c>
      <c r="BB16" s="4">
        <f t="array" aca="1" ref="BB16" ca="1">IF(O16&lt;&gt;"",VLOOKUP(O16, INDIRECT("'" &amp; G16 &amp; "'!F23:K25"),6, FALSE),"")</f>
        <v>1.5</v>
      </c>
      <c r="BC16" s="4">
        <f t="shared" si="12"/>
        <v>28.375</v>
      </c>
      <c r="BD16" s="4">
        <f t="shared" ca="1" si="13"/>
        <v>0.75</v>
      </c>
      <c r="BE16" s="4" t="str">
        <f t="shared" si="14"/>
        <v>Belgian Linen: Oatmeal</v>
      </c>
      <c r="BF16" s="4" t="str">
        <f t="shared" si="15"/>
        <v>APFB-OAT-LIB-BL-023-M</v>
      </c>
      <c r="BG16" s="4" t="str">
        <f t="shared" si="16"/>
        <v>SI</v>
      </c>
      <c r="BJ16" s="4" t="str">
        <f t="shared" ca="1" si="17"/>
        <v>L BRACKET 1 X 1</v>
      </c>
      <c r="BK16" s="4">
        <f t="shared" si="18"/>
        <v>3</v>
      </c>
      <c r="BL16" s="4" t="str">
        <f t="shared" ca="1" si="19"/>
        <v>TORNILLO DE 3/4"</v>
      </c>
      <c r="BM16" s="4" t="str">
        <f t="shared" ca="1" si="20"/>
        <v>TORNILLOS DE 1 1/4"</v>
      </c>
    </row>
    <row r="17" spans="1:65" x14ac:dyDescent="0.3">
      <c r="A17" s="4">
        <f>IF(L17&lt;&gt;"",'Informacion del Cliente'!D29,"")</f>
        <v>16</v>
      </c>
      <c r="B17" s="4">
        <f>IF(O17&lt;&gt;"",'Informacion del Cliente'!$F$5,"")</f>
        <v>0</v>
      </c>
      <c r="C17" s="4">
        <f>IF(O17&lt;&gt;"",'Informacion del Cliente'!$F$8,"")</f>
        <v>0</v>
      </c>
      <c r="D17" s="4">
        <f>IF(O17&lt;&gt;"",'Informacion del Cliente'!$F$7,"")</f>
        <v>0</v>
      </c>
      <c r="E17" s="4">
        <f>IF(O17&lt;&gt;"",'Informacion del Cliente'!$F$9,"")</f>
        <v>0</v>
      </c>
      <c r="F17" s="4" t="str">
        <f>IF(G17&lt;&gt;"",'Informacion del Cliente'!$F$10:$G$10,"")</f>
        <v>Residencial</v>
      </c>
      <c r="G17" s="4" t="str">
        <f>IF('Informacion del Cliente'!E29&lt;&gt;"",VLOOKUP('Informacion del Cliente'!E29,Productos!$F$6:$G$11,2,FALSE),"")</f>
        <v>Flat Roman Shade</v>
      </c>
      <c r="H17" s="4" t="str">
        <f>IF('Informacion del Cliente'!G29&lt;&gt;"",'Informacion del Cliente'!G29,"")</f>
        <v>Belgian Linen: Oyster</v>
      </c>
      <c r="I17" s="4" t="str">
        <f>IF('Informacion del Cliente'!F29&lt;&gt;"",'Informacion del Cliente'!F29,"")</f>
        <v>APFB-OYSTER-LIB-BL-020-M</v>
      </c>
      <c r="J17" s="4" t="str">
        <f>IF('Informacion del Cliente'!J29&lt;&gt;"",'Informacion del Cliente'!J29,"")</f>
        <v>Blackout</v>
      </c>
      <c r="K17" s="4" t="str">
        <f>IF('Informacion del Cliente'!N29&lt;&gt;"",'Informacion del Cliente'!N29,"")</f>
        <v>Master Bedroom R</v>
      </c>
      <c r="L17" s="4">
        <f>IF(AND(N17&lt;&gt;"",N17="Inside"),'Informacion del Cliente'!H29-VLOOKUP(N17,Productos!$F$15:$G$16,2,FALSE),IF(N17="Outside",'Informacion del Cliente'!H29,""))</f>
        <v>28.375</v>
      </c>
      <c r="M17" s="4">
        <f>IF('Informacion del Cliente'!I29&lt;&gt;"",'Informacion del Cliente'!I29,"")</f>
        <v>53.75</v>
      </c>
      <c r="N17" s="4" t="str">
        <f>IF('Informacion del Cliente'!K29&lt;&gt;"",'Informacion del Cliente'!K29,"")</f>
        <v>Inside</v>
      </c>
      <c r="O17" s="4" t="str">
        <f>IF('Informacion del Cliente'!L29&lt;&gt;"",'Informacion del Cliente'!L29,"")</f>
        <v>Cordless</v>
      </c>
      <c r="P17" s="4" t="str">
        <f>IF('Informacion del Cliente'!M29&lt;&gt;"",'Informacion del Cliente'!M29,"")</f>
        <v>N/A</v>
      </c>
      <c r="Q17" s="4" t="str">
        <f>IF('Informacion del Cliente'!P29&lt;&gt;"",'Informacion del Cliente'!P29,"")</f>
        <v/>
      </c>
      <c r="R17" s="4" t="str">
        <f>IF('Informacion del Cliente'!Q29&lt;&gt;"",'Informacion del Cliente'!Q29,"")</f>
        <v/>
      </c>
      <c r="S17" s="4" t="str">
        <f t="shared" ca="1" si="21"/>
        <v/>
      </c>
      <c r="U17" s="4" t="str">
        <f>IF('Informacion del Cliente'!O29&lt;&gt;"",'Informacion del Cliente'!O29,"")</f>
        <v/>
      </c>
      <c r="V17" s="4" t="str">
        <f>IF('Informacion del Cliente'!R29&lt;&gt;"",'Informacion del Cliente'!R29,"")</f>
        <v/>
      </c>
      <c r="W17" s="4">
        <f t="shared" ca="1" si="22"/>
        <v>32.375</v>
      </c>
      <c r="X17" s="4" t="str">
        <f t="shared" si="23"/>
        <v/>
      </c>
      <c r="Y17" s="4" t="str">
        <f t="shared" si="24"/>
        <v>NO</v>
      </c>
      <c r="Z17" s="4">
        <f>IF(G17&lt;&gt;"", IFERROR(VLOOKUP(I17, 'Listado de Telas'!$B$3:$F$129, 5, FALSE), "No encontrado"), "")</f>
        <v>59</v>
      </c>
      <c r="AA17" s="4">
        <f t="shared" ca="1" si="25"/>
        <v>79.75</v>
      </c>
      <c r="AB17" s="4" t="str">
        <f t="shared" ca="1" si="0"/>
        <v>2" Sencila</v>
      </c>
      <c r="AC17" s="4" t="str">
        <f t="shared" ca="1" si="1"/>
        <v>4" Doble</v>
      </c>
      <c r="AD17" s="4">
        <f t="shared" ca="1" si="2"/>
        <v>28</v>
      </c>
      <c r="AE17" s="4">
        <f t="shared" ca="1" si="3"/>
        <v>79.75</v>
      </c>
      <c r="AF17" s="4" t="str">
        <f t="shared" ca="1" si="4"/>
        <v>NA</v>
      </c>
      <c r="AG17" s="4">
        <f t="shared" ca="1" si="5"/>
        <v>30.375</v>
      </c>
      <c r="AH17" s="4">
        <f t="shared" ca="1" si="6"/>
        <v>16</v>
      </c>
      <c r="AI17" s="4">
        <f t="shared" si="26"/>
        <v>27.875</v>
      </c>
      <c r="AJ17" s="4" t="str">
        <f t="shared" ca="1" si="7"/>
        <v>NA</v>
      </c>
      <c r="AK17" s="4">
        <f t="array" ref="AK17">IF('Informacion del Cliente'!T29="SI",3,IF('Informacion del Cliente'!K29="Outside",2,IF('Informacion del Cliente'!K29="Inside",1,"")))</f>
        <v>1</v>
      </c>
      <c r="AL17" s="140">
        <f t="shared" ca="1" si="8"/>
        <v>8</v>
      </c>
      <c r="AM17" s="4" t="s">
        <v>132</v>
      </c>
      <c r="AN17" s="4">
        <f t="array" ref="AN17">IF(O17&lt;&gt;"",(IF(L17&lt;&gt;"",IF('Informacion del Cliente'!$F$10:$G$10="Residencial",VLOOKUP(G17,Productos!$F$19:$G$24,2,FALSE),IF('Informacion del Cliente'!$F$10:$G$10="Comercial",VLOOKUP(G17,Productos!$F$19:$G$24,3,FALSE),"")))),"")</f>
        <v>1.5</v>
      </c>
      <c r="AO17" s="4" t="str">
        <f t="array" aca="1" ref="AO17" ca="1">IF(O17&lt;&gt;"",(IF(L17&lt;&gt;"",IF(VLOOKUP('Informacion del Cliente'!$F$10:$G$10,INDIRECT("'"&amp;G17&amp;"'!L5:N6"),2,FALSE)="NA","",VLOOKUP('Informacion del Cliente'!$F$10:$G$10,INDIRECT("'"&amp;G17&amp;"'!L5:N6"),2,FALSE)))),"")</f>
        <v/>
      </c>
      <c r="AP17" s="4" t="str">
        <f t="array" aca="1" ref="AP17" ca="1">IF(OR(J17="Privacy",J17="Blackout"),IF('Informacion del Cliente'!$F$10:$G$10="Residencial",IF(L17&lt;&gt;"",VLOOKUP(J17,INDIRECT("'"&amp;G17&amp;"'!L16:O18"),2,FALSE),""),IF('Informacion del Cliente'!$F$10:$G$10="Comercial",IF(L17&lt;&gt;"",VLOOKUP(J17,INDIRECT("'"&amp;G17&amp;"'!L16:O18"),3,FALSE),""))),"")</f>
        <v>NA</v>
      </c>
      <c r="AQ17" s="4" t="str">
        <f t="shared" ca="1" si="27"/>
        <v>0</v>
      </c>
      <c r="AR17" s="4" t="str">
        <f t="array" aca="1" ref="AR17" ca="1">IF('Informacion del Cliente'!$F$10:$G$10="Residencial",IF(L17&lt;&gt;"",VLOOKUP(J17,INDIRECT("'"&amp;G17&amp;"'!L16:O18"),2,FALSE),""),IF('Informacion del Cliente'!$F$10:$G$10="Comercial",IF(L17&lt;&gt;"",VLOOKUP(J17,INDIRECT("'"&amp;G17&amp;"'!L16:O18"),3,FALSE),"")))</f>
        <v>NA</v>
      </c>
      <c r="AS17" s="4" t="str">
        <f t="shared" ca="1" si="28"/>
        <v>0</v>
      </c>
      <c r="AT17" s="4">
        <f t="shared" ca="1" si="29"/>
        <v>27.875</v>
      </c>
      <c r="AU17" s="4">
        <f t="shared" ca="1" si="30"/>
        <v>8</v>
      </c>
      <c r="AV17" s="4">
        <f t="array" aca="1" ref="AV17" ca="1">IF(G17&lt;&gt;"",(IF(OR(VLOOKUP(O17, INDIRECT("'" &amp; G17 &amp; "'!F23:N25"),3, FALSE)&lt;&gt;"",VLOOKUP(O17, INDIRECT("'" &amp; G17 &amp; "'!F23:N25"),3, FALSE)&lt;&gt;"NA"),(L17-VLOOKUP(O17, INDIRECT("'" &amp; G17 &amp; "'!F23:N25"),3, FALSE)),"")),"")</f>
        <v>26.625</v>
      </c>
      <c r="AW17" s="4">
        <f t="shared" ca="1" si="9"/>
        <v>2</v>
      </c>
      <c r="AX17" s="4">
        <f t="shared" ca="1" si="10"/>
        <v>26.875</v>
      </c>
      <c r="AY17" s="4">
        <f t="shared" ca="1" si="11"/>
        <v>1</v>
      </c>
      <c r="AZ17" s="4" t="str">
        <f t="array" aca="1" ref="AZ17" ca="1">IF(O17&lt;&gt;"",IF(VLOOKUP(O17,INDIRECT("'"&amp;G17&amp;"'!F23:K25"),5,FALSE)="NA","NA",L17-VLOOKUP(O17,INDIRECT("'"&amp;G17&amp;"'!F23:K25"),5,FALSE)),"")</f>
        <v>NA</v>
      </c>
      <c r="BA17" s="4" t="str">
        <f>IF('Informacion del Cliente'!U29&lt;&gt;"",'Informacion del Cliente'!U29,"")</f>
        <v/>
      </c>
      <c r="BB17" s="4">
        <f t="array" aca="1" ref="BB17" ca="1">IF(O17&lt;&gt;"",VLOOKUP(O17, INDIRECT("'" &amp; G17 &amp; "'!F23:K25"),6, FALSE),"")</f>
        <v>1.5</v>
      </c>
      <c r="BC17" s="4">
        <f t="shared" si="12"/>
        <v>28.375</v>
      </c>
      <c r="BD17" s="4">
        <f t="shared" ca="1" si="13"/>
        <v>0.75</v>
      </c>
      <c r="BE17" s="4" t="str">
        <f t="shared" si="14"/>
        <v>Belgian Linen: Oyster</v>
      </c>
      <c r="BF17" s="4" t="str">
        <f t="shared" si="15"/>
        <v>APFB-OYSTER-LIB-BL-020-M</v>
      </c>
      <c r="BG17" s="4" t="str">
        <f t="shared" si="16"/>
        <v>SI</v>
      </c>
      <c r="BJ17" s="4" t="str">
        <f t="shared" ca="1" si="17"/>
        <v>L BRACKET 1 X 1</v>
      </c>
      <c r="BK17" s="4">
        <f t="shared" si="18"/>
        <v>3</v>
      </c>
      <c r="BL17" s="4" t="str">
        <f t="shared" ca="1" si="19"/>
        <v>TORNILLO DE 3/4"</v>
      </c>
      <c r="BM17" s="4" t="str">
        <f t="shared" ca="1" si="20"/>
        <v>TORNILLOS DE 1 1/4"</v>
      </c>
    </row>
    <row r="18" spans="1:65" x14ac:dyDescent="0.3">
      <c r="A18" s="4">
        <f>IF(L18&lt;&gt;"",'Informacion del Cliente'!D30,"")</f>
        <v>17</v>
      </c>
      <c r="B18" s="4">
        <f>IF(O18&lt;&gt;"",'Informacion del Cliente'!$F$5,"")</f>
        <v>0</v>
      </c>
      <c r="C18" s="4">
        <f>IF(O18&lt;&gt;"",'Informacion del Cliente'!$F$8,"")</f>
        <v>0</v>
      </c>
      <c r="D18" s="4">
        <f>IF(O18&lt;&gt;"",'Informacion del Cliente'!$F$7,"")</f>
        <v>0</v>
      </c>
      <c r="E18" s="4">
        <f>IF(O18&lt;&gt;"",'Informacion del Cliente'!$F$9,"")</f>
        <v>0</v>
      </c>
      <c r="F18" s="4" t="str">
        <f>IF(G18&lt;&gt;"",'Informacion del Cliente'!$F$10:$G$10,"")</f>
        <v>Residencial</v>
      </c>
      <c r="G18" s="4" t="str">
        <f>IF('Informacion del Cliente'!E30&lt;&gt;"",VLOOKUP('Informacion del Cliente'!E30,Productos!$F$6:$G$11,2,FALSE),"")</f>
        <v>Flat Roman Shade</v>
      </c>
      <c r="H18" s="4" t="str">
        <f>IF('Informacion del Cliente'!G30&lt;&gt;"",'Informacion del Cliente'!G30,"")</f>
        <v>Belgian Linen: Oyster</v>
      </c>
      <c r="I18" s="4" t="str">
        <f>IF('Informacion del Cliente'!F30&lt;&gt;"",'Informacion del Cliente'!F30,"")</f>
        <v>APFB-OYSTER-LIB-BL-020-M</v>
      </c>
      <c r="J18" s="4" t="str">
        <f>IF('Informacion del Cliente'!J30&lt;&gt;"",'Informacion del Cliente'!J30,"")</f>
        <v>Blackout</v>
      </c>
      <c r="K18" s="4" t="str">
        <f>IF('Informacion del Cliente'!N30&lt;&gt;"",'Informacion del Cliente'!N30,"")</f>
        <v>Master Bedroom L</v>
      </c>
      <c r="L18" s="4">
        <f>IF(AND(N18&lt;&gt;"",N18="Inside"),'Informacion del Cliente'!H30-VLOOKUP(N18,Productos!$F$15:$G$16,2,FALSE),IF(N18="Outside",'Informacion del Cliente'!H30,""))</f>
        <v>28.375</v>
      </c>
      <c r="M18" s="4">
        <f>IF('Informacion del Cliente'!I30&lt;&gt;"",'Informacion del Cliente'!I30,"")</f>
        <v>53.75</v>
      </c>
      <c r="N18" s="4" t="str">
        <f>IF('Informacion del Cliente'!K30&lt;&gt;"",'Informacion del Cliente'!K30,"")</f>
        <v>Inside</v>
      </c>
      <c r="O18" s="4" t="str">
        <f>IF('Informacion del Cliente'!L30&lt;&gt;"",'Informacion del Cliente'!L30,"")</f>
        <v>Cordless</v>
      </c>
      <c r="P18" s="4" t="str">
        <f>IF('Informacion del Cliente'!M30&lt;&gt;"",'Informacion del Cliente'!M30,"")</f>
        <v>N/A</v>
      </c>
      <c r="Q18" s="4" t="str">
        <f>IF('Informacion del Cliente'!P30&lt;&gt;"",'Informacion del Cliente'!P30,"")</f>
        <v/>
      </c>
      <c r="R18" s="4" t="str">
        <f>IF('Informacion del Cliente'!Q30&lt;&gt;"",'Informacion del Cliente'!Q30,"")</f>
        <v/>
      </c>
      <c r="S18" s="4" t="str">
        <f t="shared" ca="1" si="21"/>
        <v/>
      </c>
      <c r="U18" s="4" t="str">
        <f>IF('Informacion del Cliente'!O30&lt;&gt;"",'Informacion del Cliente'!O30,"")</f>
        <v/>
      </c>
      <c r="V18" s="4" t="str">
        <f>IF('Informacion del Cliente'!R30&lt;&gt;"",'Informacion del Cliente'!R30,"")</f>
        <v/>
      </c>
      <c r="W18" s="4">
        <f t="shared" ca="1" si="22"/>
        <v>32.375</v>
      </c>
      <c r="X18" s="4" t="str">
        <f t="shared" si="23"/>
        <v/>
      </c>
      <c r="Y18" s="4" t="str">
        <f t="shared" si="24"/>
        <v>NO</v>
      </c>
      <c r="Z18" s="4">
        <f>IF(G18&lt;&gt;"", IFERROR(VLOOKUP(I18, 'Listado de Telas'!$B$3:$F$129, 5, FALSE), "No encontrado"), "")</f>
        <v>59</v>
      </c>
      <c r="AA18" s="4">
        <f t="shared" ca="1" si="25"/>
        <v>79.75</v>
      </c>
      <c r="AB18" s="4" t="str">
        <f t="shared" ca="1" si="0"/>
        <v>2" Sencila</v>
      </c>
      <c r="AC18" s="4" t="str">
        <f t="shared" ca="1" si="1"/>
        <v>4" Doble</v>
      </c>
      <c r="AD18" s="4">
        <f t="shared" ca="1" si="2"/>
        <v>28</v>
      </c>
      <c r="AE18" s="4">
        <f t="shared" ca="1" si="3"/>
        <v>79.75</v>
      </c>
      <c r="AF18" s="4" t="str">
        <f t="shared" ca="1" si="4"/>
        <v>NA</v>
      </c>
      <c r="AG18" s="4">
        <f t="shared" ca="1" si="5"/>
        <v>30.375</v>
      </c>
      <c r="AH18" s="4">
        <f t="shared" ca="1" si="6"/>
        <v>16</v>
      </c>
      <c r="AI18" s="4">
        <f t="shared" si="26"/>
        <v>27.875</v>
      </c>
      <c r="AJ18" s="4" t="str">
        <f t="shared" ca="1" si="7"/>
        <v>NA</v>
      </c>
      <c r="AK18" s="4">
        <f t="array" ref="AK18">IF('Informacion del Cliente'!T30="SI",3,IF('Informacion del Cliente'!K30="Outside",2,IF('Informacion del Cliente'!K30="Inside",1,"")))</f>
        <v>1</v>
      </c>
      <c r="AL18" s="140">
        <f t="shared" ca="1" si="8"/>
        <v>8</v>
      </c>
      <c r="AM18" s="4" t="s">
        <v>132</v>
      </c>
      <c r="AN18" s="4">
        <f t="array" ref="AN18">IF(O18&lt;&gt;"",(IF(L18&lt;&gt;"",IF('Informacion del Cliente'!$F$10:$G$10="Residencial",VLOOKUP(G18,Productos!$F$19:$G$24,2,FALSE),IF('Informacion del Cliente'!$F$10:$G$10="Comercial",VLOOKUP(G18,Productos!$F$19:$G$24,3,FALSE),"")))),"")</f>
        <v>1.5</v>
      </c>
      <c r="AO18" s="4" t="str">
        <f t="array" aca="1" ref="AO18" ca="1">IF(O18&lt;&gt;"",(IF(L18&lt;&gt;"",IF(VLOOKUP('Informacion del Cliente'!$F$10:$G$10,INDIRECT("'"&amp;G18&amp;"'!L5:N6"),2,FALSE)="NA","",VLOOKUP('Informacion del Cliente'!$F$10:$G$10,INDIRECT("'"&amp;G18&amp;"'!L5:N6"),2,FALSE)))),"")</f>
        <v/>
      </c>
      <c r="AP18" s="4" t="str">
        <f t="array" aca="1" ref="AP18" ca="1">IF(OR(J18="Privacy",J18="Blackout"),IF('Informacion del Cliente'!$F$10:$G$10="Residencial",IF(L18&lt;&gt;"",VLOOKUP(J18,INDIRECT("'"&amp;G18&amp;"'!L16:O18"),2,FALSE),""),IF('Informacion del Cliente'!$F$10:$G$10="Comercial",IF(L18&lt;&gt;"",VLOOKUP(J18,INDIRECT("'"&amp;G18&amp;"'!L16:O18"),3,FALSE),""))),"")</f>
        <v>NA</v>
      </c>
      <c r="AQ18" s="4" t="str">
        <f t="shared" ca="1" si="27"/>
        <v>0</v>
      </c>
      <c r="AR18" s="4" t="str">
        <f t="array" aca="1" ref="AR18" ca="1">IF('Informacion del Cliente'!$F$10:$G$10="Residencial",IF(L18&lt;&gt;"",VLOOKUP(J18,INDIRECT("'"&amp;G18&amp;"'!L16:O18"),2,FALSE),""),IF('Informacion del Cliente'!$F$10:$G$10="Comercial",IF(L18&lt;&gt;"",VLOOKUP(J18,INDIRECT("'"&amp;G18&amp;"'!L16:O18"),3,FALSE),"")))</f>
        <v>NA</v>
      </c>
      <c r="AS18" s="4" t="str">
        <f t="shared" ca="1" si="28"/>
        <v>0</v>
      </c>
      <c r="AT18" s="4">
        <f t="shared" ca="1" si="29"/>
        <v>27.875</v>
      </c>
      <c r="AU18" s="4">
        <f t="shared" ca="1" si="30"/>
        <v>8</v>
      </c>
      <c r="AV18" s="4">
        <f t="array" aca="1" ref="AV18" ca="1">IF(G18&lt;&gt;"",(IF(OR(VLOOKUP(O18, INDIRECT("'" &amp; G18 &amp; "'!F23:N25"),3, FALSE)&lt;&gt;"",VLOOKUP(O18, INDIRECT("'" &amp; G18 &amp; "'!F23:N25"),3, FALSE)&lt;&gt;"NA"),(L18-VLOOKUP(O18, INDIRECT("'" &amp; G18 &amp; "'!F23:N25"),3, FALSE)),"")),"")</f>
        <v>26.625</v>
      </c>
      <c r="AW18" s="4">
        <f t="shared" ca="1" si="9"/>
        <v>2</v>
      </c>
      <c r="AX18" s="4">
        <f t="shared" ca="1" si="10"/>
        <v>26.875</v>
      </c>
      <c r="AY18" s="4">
        <f t="shared" ca="1" si="11"/>
        <v>1</v>
      </c>
      <c r="AZ18" s="4" t="str">
        <f t="array" aca="1" ref="AZ18" ca="1">IF(O18&lt;&gt;"",IF(VLOOKUP(O18,INDIRECT("'"&amp;G18&amp;"'!F23:K25"),5,FALSE)="NA","NA",L18-VLOOKUP(O18,INDIRECT("'"&amp;G18&amp;"'!F23:K25"),5,FALSE)),"")</f>
        <v>NA</v>
      </c>
      <c r="BA18" s="4" t="str">
        <f>IF('Informacion del Cliente'!U30&lt;&gt;"",'Informacion del Cliente'!U30,"")</f>
        <v/>
      </c>
      <c r="BB18" s="4">
        <f t="array" aca="1" ref="BB18" ca="1">IF(O18&lt;&gt;"",VLOOKUP(O18, INDIRECT("'" &amp; G18 &amp; "'!F23:K25"),6, FALSE),"")</f>
        <v>1.5</v>
      </c>
      <c r="BC18" s="4">
        <f t="shared" si="12"/>
        <v>28.375</v>
      </c>
      <c r="BD18" s="4">
        <f t="shared" ca="1" si="13"/>
        <v>0.75</v>
      </c>
      <c r="BE18" s="4" t="str">
        <f t="shared" si="14"/>
        <v>Belgian Linen: Oyster</v>
      </c>
      <c r="BF18" s="4" t="str">
        <f t="shared" si="15"/>
        <v>APFB-OYSTER-LIB-BL-020-M</v>
      </c>
      <c r="BG18" s="4" t="str">
        <f t="shared" si="16"/>
        <v>SI</v>
      </c>
      <c r="BJ18" s="4" t="str">
        <f t="shared" ca="1" si="17"/>
        <v>L BRACKET 1 X 1</v>
      </c>
      <c r="BK18" s="4">
        <f t="shared" si="18"/>
        <v>3</v>
      </c>
      <c r="BL18" s="4" t="str">
        <f t="shared" ca="1" si="19"/>
        <v>TORNILLO DE 3/4"</v>
      </c>
      <c r="BM18" s="4" t="str">
        <f t="shared" ca="1" si="20"/>
        <v>TORNILLOS DE 1 1/4"</v>
      </c>
    </row>
    <row r="19" spans="1:65" x14ac:dyDescent="0.3">
      <c r="A19" s="4">
        <f>IF(L19&lt;&gt;"",'Informacion del Cliente'!D31,"")</f>
        <v>18</v>
      </c>
      <c r="B19" s="4">
        <f>IF(O19&lt;&gt;"",'Informacion del Cliente'!$F$5,"")</f>
        <v>0</v>
      </c>
      <c r="C19" s="4">
        <f>IF(O19&lt;&gt;"",'Informacion del Cliente'!$F$8,"")</f>
        <v>0</v>
      </c>
      <c r="D19" s="4">
        <f>IF(O19&lt;&gt;"",'Informacion del Cliente'!$F$7,"")</f>
        <v>0</v>
      </c>
      <c r="E19" s="4">
        <f>IF(O19&lt;&gt;"",'Informacion del Cliente'!$F$9,"")</f>
        <v>0</v>
      </c>
      <c r="F19" s="4" t="str">
        <f>IF(G19&lt;&gt;"",'Informacion del Cliente'!$F$10:$G$10,"")</f>
        <v>Residencial</v>
      </c>
      <c r="G19" s="4" t="str">
        <f>IF('Informacion del Cliente'!E31&lt;&gt;"",VLOOKUP('Informacion del Cliente'!E31,Productos!$F$6:$G$11,2,FALSE),"")</f>
        <v>Relaxed Roman Shade</v>
      </c>
      <c r="H19" s="4" t="str">
        <f>IF('Informacion del Cliente'!G31&lt;&gt;"",'Informacion del Cliente'!G31,"")</f>
        <v>Earthen: Linen</v>
      </c>
      <c r="I19" s="4" t="str">
        <f>IF('Informacion del Cliente'!F31&lt;&gt;"",'Informacion del Cliente'!F31,"")</f>
        <v>Alva-Crest-GEN-Shasta-Linen</v>
      </c>
      <c r="J19" s="4" t="str">
        <f>IF('Informacion del Cliente'!J31&lt;&gt;"",'Informacion del Cliente'!J31,"")</f>
        <v>Privacy</v>
      </c>
      <c r="K19" s="4" t="str">
        <f>IF('Informacion del Cliente'!N31&lt;&gt;"",'Informacion del Cliente'!N31,"")</f>
        <v>Master Tub</v>
      </c>
      <c r="L19" s="4">
        <f>IF(AND(N19&lt;&gt;"",N19="Inside"),'Informacion del Cliente'!H31-VLOOKUP(N19,Productos!$F$15:$G$16,2,FALSE),IF(N19="Outside",'Informacion del Cliente'!H31,""))</f>
        <v>54.375</v>
      </c>
      <c r="M19" s="4">
        <f>IF('Informacion del Cliente'!I31&lt;&gt;"",'Informacion del Cliente'!I31,"")</f>
        <v>53.75</v>
      </c>
      <c r="N19" s="4" t="str">
        <f>IF('Informacion del Cliente'!K31&lt;&gt;"",'Informacion del Cliente'!K31,"")</f>
        <v>Inside</v>
      </c>
      <c r="O19" s="4" t="str">
        <f>IF('Informacion del Cliente'!L31&lt;&gt;"",'Informacion del Cliente'!L31,"")</f>
        <v>CCO</v>
      </c>
      <c r="P19" s="4" t="str">
        <f>IF('Informacion del Cliente'!M31&lt;&gt;"",'Informacion del Cliente'!M31,"")</f>
        <v>Right</v>
      </c>
      <c r="Q19" s="4" t="str">
        <f>IF('Informacion del Cliente'!P31&lt;&gt;"",'Informacion del Cliente'!P31,"")</f>
        <v/>
      </c>
      <c r="R19" s="4" t="str">
        <f>IF('Informacion del Cliente'!Q31&lt;&gt;"",'Informacion del Cliente'!Q31,"")</f>
        <v/>
      </c>
      <c r="S19" s="4">
        <f t="shared" ca="1" si="21"/>
        <v>102</v>
      </c>
      <c r="U19" s="4" t="str">
        <f>IF('Informacion del Cliente'!O31&lt;&gt;"",'Informacion del Cliente'!O31,"")</f>
        <v/>
      </c>
      <c r="V19" s="4" t="str">
        <f>IF('Informacion del Cliente'!R31&lt;&gt;"",'Informacion del Cliente'!R31,"")</f>
        <v/>
      </c>
      <c r="W19" s="4">
        <f t="shared" ca="1" si="22"/>
        <v>58.375</v>
      </c>
      <c r="X19" s="4" t="str">
        <f t="shared" si="23"/>
        <v/>
      </c>
      <c r="Y19" s="4" t="str">
        <f t="shared" si="24"/>
        <v/>
      </c>
      <c r="Z19" s="4" t="str">
        <f>IF(G19&lt;&gt;"", IFERROR(VLOOKUP(I19, 'Listado de Telas'!$B$3:$F$129, 5, FALSE), "No encontrado"), "")</f>
        <v>No encontrado</v>
      </c>
      <c r="AA19" s="4">
        <f t="shared" ca="1" si="25"/>
        <v>90.75</v>
      </c>
      <c r="AB19" s="4" t="str">
        <f t="shared" ca="1" si="0"/>
        <v>2" Sencila</v>
      </c>
      <c r="AC19" s="4" t="str">
        <f t="shared" ca="1" si="1"/>
        <v>1/2" Doble</v>
      </c>
      <c r="AD19" s="4">
        <f t="shared" ca="1" si="2"/>
        <v>57.875</v>
      </c>
      <c r="AE19" s="4">
        <f t="shared" ca="1" si="3"/>
        <v>90.75</v>
      </c>
      <c r="AF19" s="4" t="str">
        <f t="shared" ca="1" si="4"/>
        <v>1 3/4" Sencilla</v>
      </c>
      <c r="AG19" s="4">
        <f t="shared" ca="1" si="5"/>
        <v>56.375</v>
      </c>
      <c r="AH19" s="4">
        <f t="shared" ca="1" si="6"/>
        <v>16</v>
      </c>
      <c r="AI19" s="4">
        <f t="shared" si="26"/>
        <v>53.875</v>
      </c>
      <c r="AJ19" s="4" t="str">
        <f t="shared" ca="1" si="7"/>
        <v>NA</v>
      </c>
      <c r="AK19" s="4">
        <f t="array" ref="AK19">IF('Informacion del Cliente'!T31="SI",3,IF('Informacion del Cliente'!K31="Outside",2,IF('Informacion del Cliente'!K31="Inside",1,"")))</f>
        <v>1</v>
      </c>
      <c r="AL19" s="140">
        <f t="shared" ca="1" si="8"/>
        <v>11</v>
      </c>
      <c r="AM19" s="4" t="s">
        <v>132</v>
      </c>
      <c r="AN19" s="4">
        <f t="array" ref="AN19">IF(O19&lt;&gt;"",(IF(L19&lt;&gt;"",IF('Informacion del Cliente'!$F$10:$G$10="Residencial",VLOOKUP(G19,Productos!$F$19:$G$24,2,FALSE),IF('Informacion del Cliente'!$F$10:$G$10="Comercial",VLOOKUP(G19,Productos!$F$19:$G$24,3,FALSE),"")))),"")</f>
        <v>1.5</v>
      </c>
      <c r="AO19" s="4">
        <f t="array" aca="1" ref="AO19" ca="1">IF(O19&lt;&gt;"",(IF(L19&lt;&gt;"",IF(VLOOKUP('Informacion del Cliente'!$F$10:$G$10,INDIRECT("'"&amp;G19&amp;"'!L5:N6"),2,FALSE)="NA","",VLOOKUP('Informacion del Cliente'!$F$10:$G$10,INDIRECT("'"&amp;G19&amp;"'!L5:N6"),2,FALSE)))),"")</f>
        <v>0.5</v>
      </c>
      <c r="AP19" s="4" t="str">
        <f t="array" aca="1" ref="AP19" ca="1">IF(OR(J19="Privacy",J19="Blackout"),IF('Informacion del Cliente'!$F$10:$G$10="Residencial",IF(L19&lt;&gt;"",VLOOKUP(J19,INDIRECT("'"&amp;G19&amp;"'!L16:O18"),2,FALSE),""),IF('Informacion del Cliente'!$F$10:$G$10="Comercial",IF(L19&lt;&gt;"",VLOOKUP(J19,INDIRECT("'"&amp;G19&amp;"'!L16:O18"),3,FALSE),""))),"")</f>
        <v>NA</v>
      </c>
      <c r="AQ19" s="4" t="str">
        <f t="shared" ca="1" si="27"/>
        <v>0</v>
      </c>
      <c r="AR19" s="4" t="str">
        <f t="array" aca="1" ref="AR19" ca="1">IF('Informacion del Cliente'!$F$10:$G$10="Residencial",IF(L19&lt;&gt;"",VLOOKUP(J19,INDIRECT("'"&amp;G19&amp;"'!L16:O18"),2,FALSE),""),IF('Informacion del Cliente'!$F$10:$G$10="Comercial",IF(L19&lt;&gt;"",VLOOKUP(J19,INDIRECT("'"&amp;G19&amp;"'!L16:O18"),3,FALSE),"")))</f>
        <v>NA</v>
      </c>
      <c r="AS19" s="4" t="str">
        <f t="shared" ca="1" si="28"/>
        <v>0</v>
      </c>
      <c r="AT19" s="4" t="str">
        <f t="shared" ca="1" si="29"/>
        <v/>
      </c>
      <c r="AU19" s="4" t="str">
        <f t="shared" ca="1" si="30"/>
        <v/>
      </c>
      <c r="AV19" s="4">
        <f t="array" aca="1" ref="AV19" ca="1">IF(G19&lt;&gt;"",(IF(OR(VLOOKUP(O19, INDIRECT("'" &amp; G19 &amp; "'!F23:N25"),3, FALSE)&lt;&gt;"",VLOOKUP(O19, INDIRECT("'" &amp; G19 &amp; "'!F23:N25"),3, FALSE)&lt;&gt;"NA"),(L19-VLOOKUP(O19, INDIRECT("'" &amp; G19 &amp; "'!F23:N25"),3, FALSE)),"")),"")</f>
        <v>50.375</v>
      </c>
      <c r="AW19" s="4">
        <f t="shared" ca="1" si="9"/>
        <v>1</v>
      </c>
      <c r="AX19" s="4" t="str">
        <f t="shared" ca="1" si="10"/>
        <v>0</v>
      </c>
      <c r="AY19" s="4" t="str">
        <f t="shared" ca="1" si="11"/>
        <v/>
      </c>
      <c r="AZ19" s="4">
        <f t="array" aca="1" ref="AZ19" ca="1">IF(O19&lt;&gt;"",IF(VLOOKUP(O19,INDIRECT("'"&amp;G19&amp;"'!F23:K25"),5,FALSE)="NA","NA",L19-VLOOKUP(O19,INDIRECT("'"&amp;G19&amp;"'!F23:K25"),5,FALSE)),"")</f>
        <v>52.875</v>
      </c>
      <c r="BA19" s="4" t="str">
        <f>IF('Informacion del Cliente'!U31&lt;&gt;"",'Informacion del Cliente'!U31,"")</f>
        <v/>
      </c>
      <c r="BB19" s="4">
        <f t="array" aca="1" ref="BB19" ca="1">IF(O19&lt;&gt;"",VLOOKUP(O19, INDIRECT("'" &amp; G19 &amp; "'!F23:K25"),6, FALSE),"")</f>
        <v>2.5</v>
      </c>
      <c r="BC19" s="4">
        <f t="shared" si="12"/>
        <v>54.375</v>
      </c>
      <c r="BD19" s="4">
        <f t="shared" ca="1" si="13"/>
        <v>0.75</v>
      </c>
      <c r="BE19" s="4" t="str">
        <f t="shared" si="14"/>
        <v>Earthen: Linen</v>
      </c>
      <c r="BF19" s="4" t="str">
        <f t="shared" si="15"/>
        <v>Alva-Crest-GEN-Shasta-Linen</v>
      </c>
      <c r="BG19" s="4" t="str">
        <f t="shared" si="16"/>
        <v>SI</v>
      </c>
      <c r="BJ19" s="4" t="str">
        <f t="shared" ca="1" si="17"/>
        <v>L BRACKET 2 X 2</v>
      </c>
      <c r="BK19" s="4">
        <f t="shared" si="18"/>
        <v>4</v>
      </c>
      <c r="BL19" s="4" t="str">
        <f t="shared" ca="1" si="19"/>
        <v>TORNILLO DE 3/4"</v>
      </c>
      <c r="BM19" s="4" t="str">
        <f t="shared" ca="1" si="20"/>
        <v>TORNILLOS DE 1 1/4"</v>
      </c>
    </row>
    <row r="20" spans="1:65" x14ac:dyDescent="0.3">
      <c r="A20" s="4">
        <f>IF(L20&lt;&gt;"",'Informacion del Cliente'!D32,"")</f>
        <v>19</v>
      </c>
      <c r="B20" s="4">
        <f>IF(O20&lt;&gt;"",'Informacion del Cliente'!$F$5,"")</f>
        <v>0</v>
      </c>
      <c r="C20" s="4">
        <f>IF(O20&lt;&gt;"",'Informacion del Cliente'!$F$8,"")</f>
        <v>0</v>
      </c>
      <c r="D20" s="4">
        <f>IF(O20&lt;&gt;"",'Informacion del Cliente'!$F$7,"")</f>
        <v>0</v>
      </c>
      <c r="E20" s="4">
        <f>IF(O20&lt;&gt;"",'Informacion del Cliente'!$F$9,"")</f>
        <v>0</v>
      </c>
      <c r="F20" s="4" t="str">
        <f>IF(G20&lt;&gt;"",'Informacion del Cliente'!$F$10:$G$10,"")</f>
        <v>Residencial</v>
      </c>
      <c r="G20" s="4" t="str">
        <f>IF('Informacion del Cliente'!E32&lt;&gt;"",VLOOKUP('Informacion del Cliente'!E32,Productos!$F$6:$G$11,2,FALSE),"")</f>
        <v>Flat Roman Shade</v>
      </c>
      <c r="H20" s="4" t="str">
        <f>IF('Informacion del Cliente'!G32&lt;&gt;"",'Informacion del Cliente'!G32,"")</f>
        <v>Belgian Linen: Oatmeal</v>
      </c>
      <c r="I20" s="4" t="str">
        <f>IF('Informacion del Cliente'!F32&lt;&gt;"",'Informacion del Cliente'!F32,"")</f>
        <v>APFB-OAT-LIB-BL-023-M</v>
      </c>
      <c r="J20" s="4" t="str">
        <f>IF('Informacion del Cliente'!J32&lt;&gt;"",'Informacion del Cliente'!J32,"")</f>
        <v>Privacy</v>
      </c>
      <c r="K20" s="4" t="str">
        <f>IF('Informacion del Cliente'!N32&lt;&gt;"",'Informacion del Cliente'!N32,"")</f>
        <v>Basement</v>
      </c>
      <c r="L20" s="4">
        <f>IF(AND(N20&lt;&gt;"",N20="Inside"),'Informacion del Cliente'!H32-VLOOKUP(N20,Productos!$F$15:$G$16,2,FALSE),IF(N20="Outside",'Informacion del Cliente'!H32,""))</f>
        <v>27.375</v>
      </c>
      <c r="M20" s="4">
        <f>IF('Informacion del Cliente'!I32&lt;&gt;"",'Informacion del Cliente'!I32,"")</f>
        <v>50.75</v>
      </c>
      <c r="N20" s="4" t="str">
        <f>IF('Informacion del Cliente'!K32&lt;&gt;"",'Informacion del Cliente'!K32,"")</f>
        <v>Inside</v>
      </c>
      <c r="O20" s="4" t="str">
        <f>IF('Informacion del Cliente'!L32&lt;&gt;"",'Informacion del Cliente'!L32,"")</f>
        <v>Cordless</v>
      </c>
      <c r="P20" s="4" t="str">
        <f>IF('Informacion del Cliente'!M32&lt;&gt;"",'Informacion del Cliente'!M32,"")</f>
        <v>N/A</v>
      </c>
      <c r="Q20" s="4" t="str">
        <f>IF('Informacion del Cliente'!P32&lt;&gt;"",'Informacion del Cliente'!P32,"")</f>
        <v/>
      </c>
      <c r="R20" s="4" t="str">
        <f>IF('Informacion del Cliente'!Q32&lt;&gt;"",'Informacion del Cliente'!Q32,"")</f>
        <v/>
      </c>
      <c r="S20" s="4" t="str">
        <f t="shared" ca="1" si="21"/>
        <v/>
      </c>
      <c r="U20" s="4" t="str">
        <f>IF('Informacion del Cliente'!O32&lt;&gt;"",'Informacion del Cliente'!O32,"")</f>
        <v/>
      </c>
      <c r="V20" s="4" t="str">
        <f>IF('Informacion del Cliente'!R32&lt;&gt;"",'Informacion del Cliente'!R32,"")</f>
        <v/>
      </c>
      <c r="W20" s="4">
        <f t="shared" ca="1" si="22"/>
        <v>31.375</v>
      </c>
      <c r="X20" s="4" t="str">
        <f t="shared" si="23"/>
        <v/>
      </c>
      <c r="Y20" s="4" t="str">
        <f t="shared" si="24"/>
        <v>NO</v>
      </c>
      <c r="Z20" s="4">
        <f>IF(G20&lt;&gt;"", IFERROR(VLOOKUP(I20, 'Listado de Telas'!$B$3:$F$129, 5, FALSE), "No encontrado"), "")</f>
        <v>59</v>
      </c>
      <c r="AA20" s="4">
        <f t="shared" ca="1" si="25"/>
        <v>68.75</v>
      </c>
      <c r="AB20" s="4" t="str">
        <f t="shared" ca="1" si="0"/>
        <v>2" Sencila</v>
      </c>
      <c r="AC20" s="4" t="str">
        <f t="shared" ca="1" si="1"/>
        <v xml:space="preserve">4" Sencilla </v>
      </c>
      <c r="AD20" s="4">
        <f t="shared" ca="1" si="2"/>
        <v>30.875</v>
      </c>
      <c r="AE20" s="4">
        <f t="shared" ca="1" si="3"/>
        <v>68.75</v>
      </c>
      <c r="AF20" s="4" t="str">
        <f t="shared" ca="1" si="4"/>
        <v>1 3/4" Sencilla</v>
      </c>
      <c r="AG20" s="4">
        <f t="shared" ca="1" si="5"/>
        <v>29.375</v>
      </c>
      <c r="AH20" s="4">
        <f t="shared" ca="1" si="6"/>
        <v>16</v>
      </c>
      <c r="AI20" s="4">
        <f t="shared" si="26"/>
        <v>26.875</v>
      </c>
      <c r="AJ20" s="4" t="str">
        <f t="shared" ca="1" si="7"/>
        <v>NA</v>
      </c>
      <c r="AK20" s="4">
        <f t="array" ref="AK20">IF('Informacion del Cliente'!T32="SI",3,IF('Informacion del Cliente'!K32="Outside",2,IF('Informacion del Cliente'!K32="Inside",1,"")))</f>
        <v>1</v>
      </c>
      <c r="AL20" s="140">
        <f t="shared" ca="1" si="8"/>
        <v>7</v>
      </c>
      <c r="AM20" s="4" t="s">
        <v>132</v>
      </c>
      <c r="AN20" s="4">
        <f t="array" ref="AN20">IF(O20&lt;&gt;"",(IF(L20&lt;&gt;"",IF('Informacion del Cliente'!$F$10:$G$10="Residencial",VLOOKUP(G20,Productos!$F$19:$G$24,2,FALSE),IF('Informacion del Cliente'!$F$10:$G$10="Comercial",VLOOKUP(G20,Productos!$F$19:$G$24,3,FALSE),"")))),"")</f>
        <v>1.5</v>
      </c>
      <c r="AO20" s="4" t="str">
        <f t="array" aca="1" ref="AO20" ca="1">IF(O20&lt;&gt;"",(IF(L20&lt;&gt;"",IF(VLOOKUP('Informacion del Cliente'!$F$10:$G$10,INDIRECT("'"&amp;G20&amp;"'!L5:N6"),2,FALSE)="NA","",VLOOKUP('Informacion del Cliente'!$F$10:$G$10,INDIRECT("'"&amp;G20&amp;"'!L5:N6"),2,FALSE)))),"")</f>
        <v/>
      </c>
      <c r="AP20" s="4" t="str">
        <f t="array" aca="1" ref="AP20" ca="1">IF(OR(J20="Privacy",J20="Blackout"),IF('Informacion del Cliente'!$F$10:$G$10="Residencial",IF(L20&lt;&gt;"",VLOOKUP(J20,INDIRECT("'"&amp;G20&amp;"'!L16:O18"),2,FALSE),""),IF('Informacion del Cliente'!$F$10:$G$10="Comercial",IF(L20&lt;&gt;"",VLOOKUP(J20,INDIRECT("'"&amp;G20&amp;"'!L16:O18"),3,FALSE),""))),"")</f>
        <v>NA</v>
      </c>
      <c r="AQ20" s="4" t="str">
        <f t="shared" ca="1" si="27"/>
        <v>0</v>
      </c>
      <c r="AR20" s="4" t="str">
        <f t="array" aca="1" ref="AR20" ca="1">IF('Informacion del Cliente'!$F$10:$G$10="Residencial",IF(L20&lt;&gt;"",VLOOKUP(J20,INDIRECT("'"&amp;G20&amp;"'!L16:O18"),2,FALSE),""),IF('Informacion del Cliente'!$F$10:$G$10="Comercial",IF(L20&lt;&gt;"",VLOOKUP(J20,INDIRECT("'"&amp;G20&amp;"'!L16:O18"),3,FALSE),"")))</f>
        <v>NA</v>
      </c>
      <c r="AS20" s="4" t="str">
        <f t="shared" ca="1" si="28"/>
        <v>0</v>
      </c>
      <c r="AT20" s="4">
        <f t="shared" ca="1" si="29"/>
        <v>26.875</v>
      </c>
      <c r="AU20" s="4">
        <f t="shared" ca="1" si="30"/>
        <v>7</v>
      </c>
      <c r="AV20" s="4">
        <f t="array" aca="1" ref="AV20" ca="1">IF(G20&lt;&gt;"",(IF(OR(VLOOKUP(O20, INDIRECT("'" &amp; G20 &amp; "'!F23:N25"),3, FALSE)&lt;&gt;"",VLOOKUP(O20, INDIRECT("'" &amp; G20 &amp; "'!F23:N25"),3, FALSE)&lt;&gt;"NA"),(L20-VLOOKUP(O20, INDIRECT("'" &amp; G20 &amp; "'!F23:N25"),3, FALSE)),"")),"")</f>
        <v>25.625</v>
      </c>
      <c r="AW20" s="4">
        <f t="shared" ca="1" si="9"/>
        <v>2</v>
      </c>
      <c r="AX20" s="4">
        <f t="shared" ca="1" si="10"/>
        <v>25.875</v>
      </c>
      <c r="AY20" s="4">
        <f t="shared" ca="1" si="11"/>
        <v>1</v>
      </c>
      <c r="AZ20" s="4" t="str">
        <f t="array" aca="1" ref="AZ20" ca="1">IF(O20&lt;&gt;"",IF(VLOOKUP(O20,INDIRECT("'"&amp;G20&amp;"'!F23:K25"),5,FALSE)="NA","NA",L20-VLOOKUP(O20,INDIRECT("'"&amp;G20&amp;"'!F23:K25"),5,FALSE)),"")</f>
        <v>NA</v>
      </c>
      <c r="BA20" s="4" t="str">
        <f>IF('Informacion del Cliente'!U32&lt;&gt;"",'Informacion del Cliente'!U32,"")</f>
        <v/>
      </c>
      <c r="BB20" s="4">
        <f t="array" aca="1" ref="BB20" ca="1">IF(O20&lt;&gt;"",VLOOKUP(O20, INDIRECT("'" &amp; G20 &amp; "'!F23:K25"),6, FALSE),"")</f>
        <v>1.5</v>
      </c>
      <c r="BC20" s="4">
        <f t="shared" si="12"/>
        <v>27.375</v>
      </c>
      <c r="BD20" s="4">
        <f t="shared" ca="1" si="13"/>
        <v>0.75</v>
      </c>
      <c r="BE20" s="4" t="str">
        <f t="shared" si="14"/>
        <v>Belgian Linen: Oatmeal</v>
      </c>
      <c r="BF20" s="4" t="str">
        <f t="shared" si="15"/>
        <v>APFB-OAT-LIB-BL-023-M</v>
      </c>
      <c r="BG20" s="4" t="str">
        <f t="shared" si="16"/>
        <v>SI</v>
      </c>
      <c r="BJ20" s="4" t="str">
        <f t="shared" ca="1" si="17"/>
        <v>L BRACKET 1 X 1</v>
      </c>
      <c r="BK20" s="4">
        <f t="shared" si="18"/>
        <v>3</v>
      </c>
      <c r="BL20" s="4" t="str">
        <f t="shared" ca="1" si="19"/>
        <v>TORNILLO DE 3/4"</v>
      </c>
      <c r="BM20" s="4" t="str">
        <f t="shared" ca="1" si="20"/>
        <v>TORNILLOS DE 1 1/4"</v>
      </c>
    </row>
    <row r="21" spans="1:65" x14ac:dyDescent="0.3">
      <c r="A21" s="4" t="str">
        <f>IF(L21&lt;&gt;"",'Informacion del Cliente'!D33,"")</f>
        <v/>
      </c>
      <c r="B21" s="4" t="str">
        <f>IF(O21&lt;&gt;"",'Informacion del Cliente'!$F$5,"")</f>
        <v/>
      </c>
      <c r="C21" s="4" t="str">
        <f>IF(O21&lt;&gt;"",'Informacion del Cliente'!$F$8,"")</f>
        <v/>
      </c>
      <c r="D21" s="4" t="str">
        <f>IF(O21&lt;&gt;"",'Informacion del Cliente'!$F$7,"")</f>
        <v/>
      </c>
      <c r="E21" s="4" t="str">
        <f>IF(O21&lt;&gt;"",'Informacion del Cliente'!$F$9,"")</f>
        <v/>
      </c>
      <c r="F21" s="4" t="str">
        <f>IF(G21&lt;&gt;"",'Informacion del Cliente'!$F$10:$G$10,"")</f>
        <v/>
      </c>
      <c r="G21" s="4" t="str">
        <f>IF('Informacion del Cliente'!E33&lt;&gt;"",VLOOKUP('Informacion del Cliente'!E33,Productos!$F$6:$G$11,2,FALSE),"")</f>
        <v/>
      </c>
      <c r="H21" s="4" t="str">
        <f>IF('Informacion del Cliente'!G33&lt;&gt;"",'Informacion del Cliente'!G33,"")</f>
        <v/>
      </c>
      <c r="I21" s="4" t="str">
        <f>IF('Informacion del Cliente'!F33&lt;&gt;"",'Informacion del Cliente'!F33,"")</f>
        <v/>
      </c>
      <c r="J21" s="4" t="str">
        <f>IF('Informacion del Cliente'!J33&lt;&gt;"",'Informacion del Cliente'!J33,"")</f>
        <v/>
      </c>
      <c r="K21" s="4" t="str">
        <f>IF('Informacion del Cliente'!N33&lt;&gt;"",'Informacion del Cliente'!N33,"")</f>
        <v/>
      </c>
      <c r="L21" s="4" t="str">
        <f>IF(AND(N21&lt;&gt;"",N21="Inside"),'Informacion del Cliente'!H33-VLOOKUP(N21,Productos!$F$15:$G$16,2,FALSE),IF(N21="Outside",'Informacion del Cliente'!H33,""))</f>
        <v/>
      </c>
      <c r="M21" s="4" t="str">
        <f>IF('Informacion del Cliente'!I33&lt;&gt;"",'Informacion del Cliente'!I33,"")</f>
        <v/>
      </c>
      <c r="N21" s="4" t="str">
        <f>IF('Informacion del Cliente'!K33&lt;&gt;"",'Informacion del Cliente'!K33,"")</f>
        <v/>
      </c>
      <c r="O21" s="4" t="str">
        <f>IF('Informacion del Cliente'!L33&lt;&gt;"",'Informacion del Cliente'!L33,"")</f>
        <v/>
      </c>
      <c r="P21" s="4" t="str">
        <f>IF('Informacion del Cliente'!M33&lt;&gt;"",'Informacion del Cliente'!M33,"")</f>
        <v/>
      </c>
      <c r="Q21" s="4" t="str">
        <f>IF('Informacion del Cliente'!P33&lt;&gt;"",'Informacion del Cliente'!P33,"")</f>
        <v/>
      </c>
      <c r="R21" s="4" t="str">
        <f>IF('Informacion del Cliente'!Q33&lt;&gt;"",'Informacion del Cliente'!Q33,"")</f>
        <v/>
      </c>
      <c r="S21" s="4" t="str">
        <f t="shared" ca="1" si="21"/>
        <v/>
      </c>
      <c r="U21" s="4" t="str">
        <f>IF('Informacion del Cliente'!O33&lt;&gt;"",'Informacion del Cliente'!O33,"")</f>
        <v/>
      </c>
      <c r="V21" s="4" t="str">
        <f>IF('Informacion del Cliente'!R33&lt;&gt;"",'Informacion del Cliente'!R33,"")</f>
        <v/>
      </c>
      <c r="W21" s="4" t="str">
        <f t="shared" ca="1" si="22"/>
        <v/>
      </c>
      <c r="X21" s="4" t="str">
        <f t="shared" si="23"/>
        <v/>
      </c>
      <c r="Y21" s="4" t="str">
        <f t="shared" si="24"/>
        <v/>
      </c>
      <c r="Z21" s="4" t="str">
        <f>IF(G21&lt;&gt;"", IFERROR(VLOOKUP(I21, 'Listado de Telas'!$B$3:$F$129, 5, FALSE), "No encontrado"), "")</f>
        <v/>
      </c>
      <c r="AA21" s="4" t="str">
        <f t="shared" ca="1" si="25"/>
        <v/>
      </c>
      <c r="AB21" s="4" t="str">
        <f t="shared" ca="1" si="0"/>
        <v/>
      </c>
      <c r="AC21" s="4" t="str">
        <f t="shared" ca="1" si="1"/>
        <v/>
      </c>
      <c r="AD21" s="4" t="str">
        <f t="shared" ca="1" si="2"/>
        <v/>
      </c>
      <c r="AE21" s="4" t="str">
        <f t="shared" si="3"/>
        <v/>
      </c>
      <c r="AF21" s="4" t="str">
        <f t="shared" ca="1" si="4"/>
        <v/>
      </c>
      <c r="AG21" s="4" t="str">
        <f t="shared" ca="1" si="5"/>
        <v/>
      </c>
      <c r="AH21" s="4" t="str">
        <f t="shared" ca="1" si="6"/>
        <v/>
      </c>
      <c r="AI21" s="4" t="str">
        <f t="shared" si="26"/>
        <v/>
      </c>
      <c r="AJ21" s="4" t="str">
        <f t="shared" ca="1" si="7"/>
        <v/>
      </c>
      <c r="AK21" s="4" t="str">
        <f t="array" ref="AK21">IF('Informacion del Cliente'!T33="SI",3,IF('Informacion del Cliente'!K33="Outside",2,IF('Informacion del Cliente'!K33="Inside",1,"")))</f>
        <v/>
      </c>
      <c r="AL21" s="140" t="str">
        <f t="shared" ca="1" si="8"/>
        <v/>
      </c>
      <c r="AM21" s="4" t="s">
        <v>132</v>
      </c>
      <c r="AN21" s="4" t="str">
        <f t="array" ref="AN21">IF(O21&lt;&gt;"",(IF(L21&lt;&gt;"",IF('Informacion del Cliente'!$F$10:$G$10="Residencial",VLOOKUP(G21,Productos!$F$19:$G$24,2,FALSE),IF('Informacion del Cliente'!$F$10:$G$10="Comercial",VLOOKUP(G21,Productos!$F$19:$G$24,3,FALSE),"")))),"")</f>
        <v/>
      </c>
      <c r="AO21" s="4" t="str">
        <f t="array" aca="1" ref="AO21" ca="1">IF(O21&lt;&gt;"",(IF(L21&lt;&gt;"",IF(VLOOKUP('Informacion del Cliente'!$F$10:$G$10,INDIRECT("'"&amp;G21&amp;"'!L5:N6"),2,FALSE)="NA","",VLOOKUP('Informacion del Cliente'!$F$10:$G$10,INDIRECT("'"&amp;G21&amp;"'!L5:N6"),2,FALSE)))),"")</f>
        <v/>
      </c>
      <c r="AP21" s="4" t="str">
        <f t="array" aca="1" ref="AP21" ca="1">IF(OR(J21="Privacy",J21="Blackout"),IF('Informacion del Cliente'!$F$10:$G$10="Residencial",IF(L21&lt;&gt;"",VLOOKUP(J21,INDIRECT("'"&amp;G21&amp;"'!L16:O18"),2,FALSE),""),IF('Informacion del Cliente'!$F$10:$G$10="Comercial",IF(L21&lt;&gt;"",VLOOKUP(J21,INDIRECT("'"&amp;G21&amp;"'!L16:O18"),3,FALSE),""))),"")</f>
        <v/>
      </c>
      <c r="AQ21" s="4" t="str">
        <f t="shared" ca="1" si="27"/>
        <v>0</v>
      </c>
      <c r="AR21" s="4" t="str">
        <f t="array" aca="1" ref="AR21" ca="1">IF('Informacion del Cliente'!$F$10:$G$10="Residencial",IF(L21&lt;&gt;"",VLOOKUP(J21,INDIRECT("'"&amp;G21&amp;"'!L16:O18"),2,FALSE),""),IF('Informacion del Cliente'!$F$10:$G$10="Comercial",IF(L21&lt;&gt;"",VLOOKUP(J21,INDIRECT("'"&amp;G21&amp;"'!L16:O18"),3,FALSE),"")))</f>
        <v/>
      </c>
      <c r="AS21" s="4" t="str">
        <f t="shared" ca="1" si="28"/>
        <v/>
      </c>
      <c r="AT21" s="4" t="str">
        <f t="shared" ca="1" si="29"/>
        <v/>
      </c>
      <c r="AU21" s="4" t="str">
        <f t="shared" ca="1" si="30"/>
        <v/>
      </c>
      <c r="AV21" s="4" t="str">
        <f t="array" aca="1" ref="AV21" ca="1">IF(G21&lt;&gt;"",(IF(OR(VLOOKUP(O21, INDIRECT("'" &amp; G21 &amp; "'!F23:N25"),3, FALSE)&lt;&gt;"",VLOOKUP(O21, INDIRECT("'" &amp; G21 &amp; "'!F23:N25"),3, FALSE)&lt;&gt;"NA"),(L21-VLOOKUP(O21, INDIRECT("'" &amp; G21 &amp; "'!F23:N25"),3, FALSE)),"")),"")</f>
        <v/>
      </c>
      <c r="AW21" s="4" t="str">
        <f t="shared" ca="1" si="9"/>
        <v/>
      </c>
      <c r="AX21" s="4" t="str">
        <f t="shared" ca="1" si="10"/>
        <v/>
      </c>
      <c r="AY21" s="4" t="str">
        <f t="shared" ca="1" si="11"/>
        <v/>
      </c>
      <c r="AZ21" s="4" t="str">
        <f t="array" aca="1" ref="AZ21" ca="1">IF(O21&lt;&gt;"",IF(VLOOKUP(O21,INDIRECT("'"&amp;G21&amp;"'!F23:K25"),5,FALSE)="NA","NA",L21-VLOOKUP(O21,INDIRECT("'"&amp;G21&amp;"'!F23:K25"),5,FALSE)),"")</f>
        <v/>
      </c>
      <c r="BA21" s="4" t="str">
        <f>IF('Informacion del Cliente'!U33&lt;&gt;"",'Informacion del Cliente'!U33,"")</f>
        <v/>
      </c>
      <c r="BB21" s="4" t="str">
        <f t="array" aca="1" ref="BB21" ca="1">IF(O21&lt;&gt;"",VLOOKUP(O21, INDIRECT("'" &amp; G21 &amp; "'!F23:K25"),6, FALSE),"")</f>
        <v/>
      </c>
      <c r="BC21" s="4" t="str">
        <f t="shared" si="12"/>
        <v/>
      </c>
      <c r="BD21" s="4" t="str">
        <f t="shared" ca="1" si="13"/>
        <v/>
      </c>
      <c r="BE21" s="4" t="str">
        <f t="shared" si="14"/>
        <v/>
      </c>
      <c r="BF21" s="4" t="str">
        <f t="shared" si="15"/>
        <v/>
      </c>
      <c r="BG21" s="4" t="str">
        <f t="shared" si="16"/>
        <v/>
      </c>
      <c r="BJ21" s="4" t="str">
        <f t="shared" ca="1" si="17"/>
        <v/>
      </c>
      <c r="BK21" s="4" t="str">
        <f t="shared" si="18"/>
        <v/>
      </c>
      <c r="BL21" s="4" t="str">
        <f t="shared" ca="1" si="19"/>
        <v/>
      </c>
      <c r="BM21" s="4" t="str">
        <f t="shared" ca="1" si="20"/>
        <v/>
      </c>
    </row>
    <row r="22" spans="1:65" x14ac:dyDescent="0.3">
      <c r="A22" s="4" t="str">
        <f>IF(L22&lt;&gt;"",'Informacion del Cliente'!D34,"")</f>
        <v/>
      </c>
      <c r="B22" s="4" t="str">
        <f>IF(O22&lt;&gt;"",'Informacion del Cliente'!$F$5,"")</f>
        <v/>
      </c>
      <c r="C22" s="4" t="str">
        <f>IF(O22&lt;&gt;"",'Informacion del Cliente'!$F$8,"")</f>
        <v/>
      </c>
      <c r="D22" s="4" t="str">
        <f>IF(O22&lt;&gt;"",'Informacion del Cliente'!$F$7,"")</f>
        <v/>
      </c>
      <c r="E22" s="4" t="str">
        <f>IF(O22&lt;&gt;"",'Informacion del Cliente'!$F$9,"")</f>
        <v/>
      </c>
      <c r="F22" s="4" t="str">
        <f>IF(G22&lt;&gt;"",'Informacion del Cliente'!$F$10:$G$10,"")</f>
        <v/>
      </c>
      <c r="G22" s="4" t="str">
        <f>IF('Informacion del Cliente'!E34&lt;&gt;"",VLOOKUP('Informacion del Cliente'!E34,Productos!$F$6:$G$11,2,FALSE),"")</f>
        <v/>
      </c>
      <c r="H22" s="4" t="str">
        <f>IF('Informacion del Cliente'!G34&lt;&gt;"",'Informacion del Cliente'!G34,"")</f>
        <v/>
      </c>
      <c r="I22" s="4" t="str">
        <f>IF('Informacion del Cliente'!F34&lt;&gt;"",'Informacion del Cliente'!F34,"")</f>
        <v/>
      </c>
      <c r="J22" s="4" t="str">
        <f>IF('Informacion del Cliente'!J34&lt;&gt;"",'Informacion del Cliente'!J34,"")</f>
        <v/>
      </c>
      <c r="K22" s="4" t="str">
        <f>IF('Informacion del Cliente'!N34&lt;&gt;"",'Informacion del Cliente'!N34,"")</f>
        <v/>
      </c>
      <c r="L22" s="4" t="str">
        <f>IF(AND(N22&lt;&gt;"",N22="Inside"),'Informacion del Cliente'!H34-VLOOKUP(N22,Productos!$F$15:$G$16,2,FALSE),IF(N22="Outside",'Informacion del Cliente'!H34,""))</f>
        <v/>
      </c>
      <c r="M22" s="4" t="str">
        <f>IF('Informacion del Cliente'!I34&lt;&gt;"",'Informacion del Cliente'!I34,"")</f>
        <v/>
      </c>
      <c r="N22" s="4" t="str">
        <f>IF('Informacion del Cliente'!K34&lt;&gt;"",'Informacion del Cliente'!K34,"")</f>
        <v/>
      </c>
      <c r="O22" s="4" t="str">
        <f>IF('Informacion del Cliente'!L34&lt;&gt;"",'Informacion del Cliente'!L34,"")</f>
        <v/>
      </c>
      <c r="P22" s="4" t="str">
        <f>IF('Informacion del Cliente'!M34&lt;&gt;"",'Informacion del Cliente'!M34,"")</f>
        <v/>
      </c>
      <c r="Q22" s="4" t="str">
        <f>IF('Informacion del Cliente'!P34&lt;&gt;"",'Informacion del Cliente'!P34,"")</f>
        <v/>
      </c>
      <c r="R22" s="4" t="str">
        <f>IF('Informacion del Cliente'!Q34&lt;&gt;"",'Informacion del Cliente'!Q34,"")</f>
        <v/>
      </c>
      <c r="S22" s="4" t="str">
        <f t="shared" ca="1" si="21"/>
        <v/>
      </c>
      <c r="U22" s="4" t="str">
        <f>IF('Informacion del Cliente'!O34&lt;&gt;"",'Informacion del Cliente'!O34,"")</f>
        <v/>
      </c>
      <c r="V22" s="4" t="str">
        <f>IF('Informacion del Cliente'!R34&lt;&gt;"",'Informacion del Cliente'!R34,"")</f>
        <v/>
      </c>
      <c r="W22" s="4" t="str">
        <f t="shared" ca="1" si="22"/>
        <v/>
      </c>
      <c r="X22" s="4" t="str">
        <f t="shared" si="23"/>
        <v/>
      </c>
      <c r="Y22" s="4" t="str">
        <f t="shared" si="24"/>
        <v/>
      </c>
      <c r="Z22" s="4" t="str">
        <f>IF(G22&lt;&gt;"", IFERROR(VLOOKUP(I22, 'Listado de Telas'!$B$3:$F$129, 5, FALSE), "No encontrado"), "")</f>
        <v/>
      </c>
      <c r="AA22" s="4" t="str">
        <f t="shared" ca="1" si="25"/>
        <v/>
      </c>
      <c r="AB22" s="4" t="str">
        <f t="shared" ca="1" si="0"/>
        <v/>
      </c>
      <c r="AC22" s="4" t="str">
        <f t="shared" ca="1" si="1"/>
        <v/>
      </c>
      <c r="AD22" s="4" t="str">
        <f t="shared" ca="1" si="2"/>
        <v/>
      </c>
      <c r="AE22" s="4" t="str">
        <f t="shared" si="3"/>
        <v/>
      </c>
      <c r="AF22" s="4" t="str">
        <f t="shared" ca="1" si="4"/>
        <v/>
      </c>
      <c r="AG22" s="4" t="str">
        <f t="shared" ca="1" si="5"/>
        <v/>
      </c>
      <c r="AH22" s="4" t="str">
        <f t="shared" ca="1" si="6"/>
        <v/>
      </c>
      <c r="AI22" s="4" t="str">
        <f t="shared" si="26"/>
        <v/>
      </c>
      <c r="AJ22" s="4" t="str">
        <f t="shared" ca="1" si="7"/>
        <v/>
      </c>
      <c r="AK22" s="4" t="str">
        <f t="array" ref="AK22">IF('Informacion del Cliente'!T34="SI",3,IF('Informacion del Cliente'!K34="Outside",2,IF('Informacion del Cliente'!K34="Inside",1,"")))</f>
        <v/>
      </c>
      <c r="AL22" s="140" t="str">
        <f t="shared" ca="1" si="8"/>
        <v/>
      </c>
      <c r="AM22" s="4" t="s">
        <v>132</v>
      </c>
      <c r="AN22" s="4" t="str">
        <f t="array" ref="AN22">IF(O22&lt;&gt;"",(IF(L22&lt;&gt;"",IF('Informacion del Cliente'!$F$10:$G$10="Residencial",VLOOKUP(G22,Productos!$F$19:$G$24,2,FALSE),IF('Informacion del Cliente'!$F$10:$G$10="Comercial",VLOOKUP(G22,Productos!$F$19:$G$24,3,FALSE),"")))),"")</f>
        <v/>
      </c>
      <c r="AO22" s="4" t="str">
        <f t="array" aca="1" ref="AO22" ca="1">IF(O22&lt;&gt;"",(IF(L22&lt;&gt;"",IF(VLOOKUP('Informacion del Cliente'!$F$10:$G$10,INDIRECT("'"&amp;G22&amp;"'!L5:N6"),2,FALSE)="NA","",VLOOKUP('Informacion del Cliente'!$F$10:$G$10,INDIRECT("'"&amp;G22&amp;"'!L5:N6"),2,FALSE)))),"")</f>
        <v/>
      </c>
      <c r="AP22" s="4" t="str">
        <f t="array" aca="1" ref="AP22" ca="1">IF(OR(J22="Privacy",J22="Blackout"),IF('Informacion del Cliente'!$F$10:$G$10="Residencial",IF(L22&lt;&gt;"",VLOOKUP(J22,INDIRECT("'"&amp;G22&amp;"'!L16:O18"),2,FALSE),""),IF('Informacion del Cliente'!$F$10:$G$10="Comercial",IF(L22&lt;&gt;"",VLOOKUP(J22,INDIRECT("'"&amp;G22&amp;"'!L16:O18"),3,FALSE),""))),"")</f>
        <v/>
      </c>
      <c r="AQ22" s="4" t="str">
        <f t="shared" ca="1" si="27"/>
        <v>0</v>
      </c>
      <c r="AR22" s="4" t="str">
        <f t="array" aca="1" ref="AR22" ca="1">IF('Informacion del Cliente'!$F$10:$G$10="Residencial",IF(L22&lt;&gt;"",VLOOKUP(J22,INDIRECT("'"&amp;G22&amp;"'!L16:O18"),2,FALSE),""),IF('Informacion del Cliente'!$F$10:$G$10="Comercial",IF(L22&lt;&gt;"",VLOOKUP(J22,INDIRECT("'"&amp;G22&amp;"'!L16:O18"),3,FALSE),"")))</f>
        <v/>
      </c>
      <c r="AS22" s="4" t="str">
        <f t="shared" ca="1" si="28"/>
        <v/>
      </c>
      <c r="AT22" s="4" t="str">
        <f t="shared" ca="1" si="29"/>
        <v/>
      </c>
      <c r="AU22" s="4" t="str">
        <f t="shared" ca="1" si="30"/>
        <v/>
      </c>
      <c r="AV22" s="4" t="str">
        <f t="array" aca="1" ref="AV22" ca="1">IF(G22&lt;&gt;"",(IF(OR(VLOOKUP(O22, INDIRECT("'" &amp; G22 &amp; "'!F23:N25"),3, FALSE)&lt;&gt;"",VLOOKUP(O22, INDIRECT("'" &amp; G22 &amp; "'!F23:N25"),3, FALSE)&lt;&gt;"NA"),(L22-VLOOKUP(O22, INDIRECT("'" &amp; G22 &amp; "'!F23:N25"),3, FALSE)),"")),"")</f>
        <v/>
      </c>
      <c r="AW22" s="4" t="str">
        <f t="shared" ca="1" si="9"/>
        <v/>
      </c>
      <c r="AX22" s="4" t="str">
        <f t="shared" ca="1" si="10"/>
        <v/>
      </c>
      <c r="AY22" s="4" t="str">
        <f t="shared" ca="1" si="11"/>
        <v/>
      </c>
      <c r="AZ22" s="4" t="str">
        <f t="array" aca="1" ref="AZ22" ca="1">IF(O22&lt;&gt;"",IF(VLOOKUP(O22,INDIRECT("'"&amp;G22&amp;"'!F23:K25"),5,FALSE)="NA","NA",L22-VLOOKUP(O22,INDIRECT("'"&amp;G22&amp;"'!F23:K25"),5,FALSE)),"")</f>
        <v/>
      </c>
      <c r="BA22" s="4" t="str">
        <f>IF('Informacion del Cliente'!U34&lt;&gt;"",'Informacion del Cliente'!U34,"")</f>
        <v/>
      </c>
      <c r="BB22" s="4" t="str">
        <f t="array" aca="1" ref="BB22" ca="1">IF(O22&lt;&gt;"",VLOOKUP(O22, INDIRECT("'" &amp; G22 &amp; "'!F23:K25"),6, FALSE),"")</f>
        <v/>
      </c>
      <c r="BC22" s="4" t="str">
        <f t="shared" si="12"/>
        <v/>
      </c>
      <c r="BD22" s="4" t="str">
        <f t="shared" ca="1" si="13"/>
        <v/>
      </c>
      <c r="BE22" s="4" t="str">
        <f t="shared" si="14"/>
        <v/>
      </c>
      <c r="BF22" s="4" t="str">
        <f t="shared" si="15"/>
        <v/>
      </c>
      <c r="BG22" s="4" t="str">
        <f t="shared" si="16"/>
        <v/>
      </c>
      <c r="BJ22" s="4" t="str">
        <f t="shared" ca="1" si="17"/>
        <v/>
      </c>
      <c r="BK22" s="4" t="str">
        <f t="shared" si="18"/>
        <v/>
      </c>
      <c r="BL22" s="4" t="str">
        <f t="shared" ca="1" si="19"/>
        <v/>
      </c>
      <c r="BM22" s="4" t="str">
        <f t="shared" ca="1" si="20"/>
        <v/>
      </c>
    </row>
    <row r="23" spans="1:65" x14ac:dyDescent="0.3">
      <c r="A23" s="4" t="str">
        <f>IF(L23&lt;&gt;"",'Informacion del Cliente'!D35,"")</f>
        <v/>
      </c>
      <c r="B23" s="4" t="str">
        <f>IF(O23&lt;&gt;"",'Informacion del Cliente'!$F$5,"")</f>
        <v/>
      </c>
      <c r="C23" s="4" t="str">
        <f>IF(O23&lt;&gt;"",'Informacion del Cliente'!$F$8,"")</f>
        <v/>
      </c>
      <c r="D23" s="4" t="str">
        <f>IF(O23&lt;&gt;"",'Informacion del Cliente'!$F$7,"")</f>
        <v/>
      </c>
      <c r="E23" s="4" t="str">
        <f>IF(O23&lt;&gt;"",'Informacion del Cliente'!$F$9,"")</f>
        <v/>
      </c>
      <c r="F23" s="4" t="str">
        <f>IF(G23&lt;&gt;"",'Informacion del Cliente'!$F$10:$G$10,"")</f>
        <v/>
      </c>
      <c r="G23" s="4" t="str">
        <f>IF('Informacion del Cliente'!E35&lt;&gt;"",VLOOKUP('Informacion del Cliente'!E35,Productos!$F$6:$G$11,2,FALSE),"")</f>
        <v/>
      </c>
      <c r="H23" s="4" t="str">
        <f>IF('Informacion del Cliente'!G35&lt;&gt;"",'Informacion del Cliente'!G35,"")</f>
        <v/>
      </c>
      <c r="I23" s="4" t="str">
        <f>IF('Informacion del Cliente'!F35&lt;&gt;"",'Informacion del Cliente'!F35,"")</f>
        <v/>
      </c>
      <c r="J23" s="4" t="str">
        <f>IF('Informacion del Cliente'!J35&lt;&gt;"",'Informacion del Cliente'!J35,"")</f>
        <v/>
      </c>
      <c r="K23" s="4" t="str">
        <f>IF('Informacion del Cliente'!N35&lt;&gt;"",'Informacion del Cliente'!N35,"")</f>
        <v/>
      </c>
      <c r="L23" s="4" t="str">
        <f>IF(AND(N23&lt;&gt;"",N23="Inside"),'Informacion del Cliente'!H35-VLOOKUP(N23,Productos!$F$15:$G$16,2,FALSE),IF(N23="Outside",'Informacion del Cliente'!H35,""))</f>
        <v/>
      </c>
      <c r="M23" s="4" t="str">
        <f>IF('Informacion del Cliente'!I35&lt;&gt;"",'Informacion del Cliente'!I35,"")</f>
        <v/>
      </c>
      <c r="N23" s="4" t="str">
        <f>IF('Informacion del Cliente'!K35&lt;&gt;"",'Informacion del Cliente'!K35,"")</f>
        <v/>
      </c>
      <c r="O23" s="4" t="str">
        <f>IF('Informacion del Cliente'!L35&lt;&gt;"",'Informacion del Cliente'!L35,"")</f>
        <v/>
      </c>
      <c r="P23" s="4" t="str">
        <f>IF('Informacion del Cliente'!M35&lt;&gt;"",'Informacion del Cliente'!M35,"")</f>
        <v/>
      </c>
      <c r="Q23" s="4" t="str">
        <f>IF('Informacion del Cliente'!P35&lt;&gt;"",'Informacion del Cliente'!P35,"")</f>
        <v/>
      </c>
      <c r="R23" s="4" t="str">
        <f>IF('Informacion del Cliente'!Q35&lt;&gt;"",'Informacion del Cliente'!Q35,"")</f>
        <v/>
      </c>
      <c r="S23" s="4" t="str">
        <f t="shared" ca="1" si="21"/>
        <v/>
      </c>
      <c r="U23" s="4" t="str">
        <f>IF('Informacion del Cliente'!O35&lt;&gt;"",'Informacion del Cliente'!O35,"")</f>
        <v/>
      </c>
      <c r="V23" s="4" t="str">
        <f>IF('Informacion del Cliente'!R35&lt;&gt;"",'Informacion del Cliente'!R35,"")</f>
        <v/>
      </c>
      <c r="W23" s="4" t="str">
        <f t="shared" ca="1" si="22"/>
        <v/>
      </c>
      <c r="X23" s="4" t="str">
        <f t="shared" si="23"/>
        <v/>
      </c>
      <c r="Y23" s="4" t="str">
        <f t="shared" si="24"/>
        <v/>
      </c>
      <c r="Z23" s="4" t="str">
        <f>IF(G23&lt;&gt;"", IFERROR(VLOOKUP(I23, 'Listado de Telas'!$B$3:$F$129, 5, FALSE), "No encontrado"), "")</f>
        <v/>
      </c>
      <c r="AA23" s="4" t="str">
        <f t="shared" ca="1" si="25"/>
        <v/>
      </c>
      <c r="AB23" s="4" t="str">
        <f t="shared" ca="1" si="0"/>
        <v/>
      </c>
      <c r="AC23" s="4" t="str">
        <f t="shared" ca="1" si="1"/>
        <v/>
      </c>
      <c r="AD23" s="4" t="str">
        <f t="shared" ca="1" si="2"/>
        <v/>
      </c>
      <c r="AE23" s="4" t="str">
        <f t="shared" si="3"/>
        <v/>
      </c>
      <c r="AF23" s="4" t="str">
        <f t="shared" ca="1" si="4"/>
        <v/>
      </c>
      <c r="AG23" s="4" t="str">
        <f t="shared" ca="1" si="5"/>
        <v/>
      </c>
      <c r="AH23" s="4" t="str">
        <f t="shared" ca="1" si="6"/>
        <v/>
      </c>
      <c r="AI23" s="4" t="str">
        <f t="shared" si="26"/>
        <v/>
      </c>
      <c r="AJ23" s="4" t="str">
        <f t="shared" ca="1" si="7"/>
        <v/>
      </c>
      <c r="AK23" s="4" t="str">
        <f t="array" ref="AK23">IF('Informacion del Cliente'!T35="SI",3,IF('Informacion del Cliente'!K35="Outside",2,IF('Informacion del Cliente'!K35="Inside",1,"")))</f>
        <v/>
      </c>
      <c r="AL23" s="140" t="str">
        <f t="shared" ca="1" si="8"/>
        <v/>
      </c>
      <c r="AM23" s="4" t="s">
        <v>132</v>
      </c>
      <c r="AN23" s="4" t="str">
        <f t="array" ref="AN23">IF(O23&lt;&gt;"",(IF(L23&lt;&gt;"",IF('Informacion del Cliente'!$F$10:$G$10="Residencial",VLOOKUP(G23,Productos!$F$19:$G$24,2,FALSE),IF('Informacion del Cliente'!$F$10:$G$10="Comercial",VLOOKUP(G23,Productos!$F$19:$G$24,3,FALSE),"")))),"")</f>
        <v/>
      </c>
      <c r="AO23" s="4" t="str">
        <f t="array" aca="1" ref="AO23" ca="1">IF(O23&lt;&gt;"",(IF(L23&lt;&gt;"",IF(VLOOKUP('Informacion del Cliente'!$F$10:$G$10,INDIRECT("'"&amp;G23&amp;"'!L5:N6"),2,FALSE)="NA","",VLOOKUP('Informacion del Cliente'!$F$10:$G$10,INDIRECT("'"&amp;G23&amp;"'!L5:N6"),2,FALSE)))),"")</f>
        <v/>
      </c>
      <c r="AP23" s="4" t="str">
        <f t="array" aca="1" ref="AP23" ca="1">IF(OR(J23="Privacy",J23="Blackout"),IF('Informacion del Cliente'!$F$10:$G$10="Residencial",IF(L23&lt;&gt;"",VLOOKUP(J23,INDIRECT("'"&amp;G23&amp;"'!L16:O18"),2,FALSE),""),IF('Informacion del Cliente'!$F$10:$G$10="Comercial",IF(L23&lt;&gt;"",VLOOKUP(J23,INDIRECT("'"&amp;G23&amp;"'!L16:O18"),3,FALSE),""))),"")</f>
        <v/>
      </c>
      <c r="AQ23" s="4" t="str">
        <f t="shared" ca="1" si="27"/>
        <v>0</v>
      </c>
      <c r="AR23" s="4" t="str">
        <f t="array" aca="1" ref="AR23" ca="1">IF('Informacion del Cliente'!$F$10:$G$10="Residencial",IF(L23&lt;&gt;"",VLOOKUP(J23,INDIRECT("'"&amp;G23&amp;"'!L16:O18"),2,FALSE),""),IF('Informacion del Cliente'!$F$10:$G$10="Comercial",IF(L23&lt;&gt;"",VLOOKUP(J23,INDIRECT("'"&amp;G23&amp;"'!L16:O18"),3,FALSE),"")))</f>
        <v/>
      </c>
      <c r="AS23" s="4" t="str">
        <f t="shared" ca="1" si="28"/>
        <v/>
      </c>
      <c r="AT23" s="4" t="str">
        <f t="shared" ca="1" si="29"/>
        <v/>
      </c>
      <c r="AU23" s="4" t="str">
        <f t="shared" ca="1" si="30"/>
        <v/>
      </c>
      <c r="AV23" s="4" t="str">
        <f t="array" aca="1" ref="AV23" ca="1">IF(G23&lt;&gt;"",(IF(OR(VLOOKUP(O23, INDIRECT("'" &amp; G23 &amp; "'!F23:N25"),3, FALSE)&lt;&gt;"",VLOOKUP(O23, INDIRECT("'" &amp; G23 &amp; "'!F23:N25"),3, FALSE)&lt;&gt;"NA"),(L23-VLOOKUP(O23, INDIRECT("'" &amp; G23 &amp; "'!F23:N25"),3, FALSE)),"")),"")</f>
        <v/>
      </c>
      <c r="AW23" s="4" t="str">
        <f t="shared" ca="1" si="9"/>
        <v/>
      </c>
      <c r="AX23" s="4" t="str">
        <f t="shared" ca="1" si="10"/>
        <v/>
      </c>
      <c r="AY23" s="4" t="str">
        <f t="shared" ca="1" si="11"/>
        <v/>
      </c>
      <c r="AZ23" s="4" t="str">
        <f t="array" aca="1" ref="AZ23" ca="1">IF(O23&lt;&gt;"",IF(VLOOKUP(O23,INDIRECT("'"&amp;G23&amp;"'!F23:K25"),5,FALSE)="NA","NA",L23-VLOOKUP(O23,INDIRECT("'"&amp;G23&amp;"'!F23:K25"),5,FALSE)),"")</f>
        <v/>
      </c>
      <c r="BA23" s="4" t="str">
        <f>IF('Informacion del Cliente'!U35&lt;&gt;"",'Informacion del Cliente'!U35,"")</f>
        <v/>
      </c>
      <c r="BB23" s="4" t="str">
        <f t="array" aca="1" ref="BB23" ca="1">IF(O23&lt;&gt;"",VLOOKUP(O23, INDIRECT("'" &amp; G23 &amp; "'!F23:K25"),6, FALSE),"")</f>
        <v/>
      </c>
      <c r="BC23" s="4" t="str">
        <f t="shared" si="12"/>
        <v/>
      </c>
      <c r="BD23" s="4" t="str">
        <f t="shared" ca="1" si="13"/>
        <v/>
      </c>
      <c r="BE23" s="4" t="str">
        <f t="shared" si="14"/>
        <v/>
      </c>
      <c r="BF23" s="4" t="str">
        <f t="shared" si="15"/>
        <v/>
      </c>
      <c r="BG23" s="4" t="str">
        <f t="shared" si="16"/>
        <v/>
      </c>
      <c r="BJ23" s="4" t="str">
        <f t="shared" ca="1" si="17"/>
        <v/>
      </c>
      <c r="BK23" s="4" t="str">
        <f t="shared" si="18"/>
        <v/>
      </c>
      <c r="BL23" s="4" t="str">
        <f t="shared" ca="1" si="19"/>
        <v/>
      </c>
      <c r="BM23" s="4" t="str">
        <f t="shared" ca="1" si="20"/>
        <v/>
      </c>
    </row>
    <row r="24" spans="1:65" x14ac:dyDescent="0.3">
      <c r="A24" s="4" t="str">
        <f>IF(L24&lt;&gt;"",'Informacion del Cliente'!D36,"")</f>
        <v/>
      </c>
      <c r="B24" s="4" t="str">
        <f>IF(O24&lt;&gt;"",'Informacion del Cliente'!$F$5,"")</f>
        <v/>
      </c>
      <c r="C24" s="4" t="str">
        <f>IF(O24&lt;&gt;"",'Informacion del Cliente'!$F$8,"")</f>
        <v/>
      </c>
      <c r="D24" s="4" t="str">
        <f>IF(O24&lt;&gt;"",'Informacion del Cliente'!$F$7,"")</f>
        <v/>
      </c>
      <c r="E24" s="4" t="str">
        <f>IF(O24&lt;&gt;"",'Informacion del Cliente'!$F$9,"")</f>
        <v/>
      </c>
      <c r="F24" s="4" t="str">
        <f>IF(G24&lt;&gt;"",'Informacion del Cliente'!$F$10:$G$10,"")</f>
        <v/>
      </c>
      <c r="G24" s="4" t="str">
        <f>IF('Informacion del Cliente'!E36&lt;&gt;"",VLOOKUP('Informacion del Cliente'!E36,Productos!$F$6:$G$11,2,FALSE),"")</f>
        <v/>
      </c>
      <c r="H24" s="4" t="str">
        <f>IF('Informacion del Cliente'!G36&lt;&gt;"",'Informacion del Cliente'!G36,"")</f>
        <v/>
      </c>
      <c r="I24" s="4" t="str">
        <f>IF('Informacion del Cliente'!F36&lt;&gt;"",'Informacion del Cliente'!F36,"")</f>
        <v/>
      </c>
      <c r="J24" s="4" t="str">
        <f>IF('Informacion del Cliente'!J36&lt;&gt;"",'Informacion del Cliente'!J36,"")</f>
        <v/>
      </c>
      <c r="K24" s="4" t="str">
        <f>IF('Informacion del Cliente'!N36&lt;&gt;"",'Informacion del Cliente'!N36,"")</f>
        <v/>
      </c>
      <c r="L24" s="4" t="str">
        <f>IF(AND(N24&lt;&gt;"",N24="Inside"),'Informacion del Cliente'!H36-VLOOKUP(N24,Productos!$F$15:$G$16,2,FALSE),IF(N24="Outside",'Informacion del Cliente'!H36,""))</f>
        <v/>
      </c>
      <c r="M24" s="4" t="str">
        <f>IF('Informacion del Cliente'!I36&lt;&gt;"",'Informacion del Cliente'!I36,"")</f>
        <v/>
      </c>
      <c r="N24" s="4" t="str">
        <f>IF('Informacion del Cliente'!K36&lt;&gt;"",'Informacion del Cliente'!K36,"")</f>
        <v/>
      </c>
      <c r="O24" s="4" t="str">
        <f>IF('Informacion del Cliente'!L36&lt;&gt;"",'Informacion del Cliente'!L36,"")</f>
        <v/>
      </c>
      <c r="P24" s="4" t="str">
        <f>IF('Informacion del Cliente'!M36&lt;&gt;"",'Informacion del Cliente'!M36,"")</f>
        <v/>
      </c>
      <c r="Q24" s="4" t="str">
        <f>IF('Informacion del Cliente'!P36&lt;&gt;"",'Informacion del Cliente'!P36,"")</f>
        <v/>
      </c>
      <c r="R24" s="4" t="str">
        <f>IF('Informacion del Cliente'!Q36&lt;&gt;"",'Informacion del Cliente'!Q36,"")</f>
        <v/>
      </c>
      <c r="S24" s="4" t="str">
        <f t="shared" ca="1" si="21"/>
        <v/>
      </c>
      <c r="U24" s="4" t="str">
        <f>IF('Informacion del Cliente'!O36&lt;&gt;"",'Informacion del Cliente'!O36,"")</f>
        <v/>
      </c>
      <c r="V24" s="4" t="str">
        <f>IF('Informacion del Cliente'!R36&lt;&gt;"",'Informacion del Cliente'!R36,"")</f>
        <v/>
      </c>
      <c r="W24" s="4" t="str">
        <f t="shared" ca="1" si="22"/>
        <v/>
      </c>
      <c r="X24" s="4" t="str">
        <f t="shared" si="23"/>
        <v/>
      </c>
      <c r="Y24" s="4" t="str">
        <f t="shared" si="24"/>
        <v/>
      </c>
      <c r="Z24" s="4" t="str">
        <f>IF(G24&lt;&gt;"", IFERROR(VLOOKUP(I24, 'Listado de Telas'!$B$3:$F$129, 5, FALSE), "No encontrado"), "")</f>
        <v/>
      </c>
      <c r="AA24" s="4" t="str">
        <f t="shared" ca="1" si="25"/>
        <v/>
      </c>
      <c r="AB24" s="4" t="str">
        <f t="shared" ca="1" si="0"/>
        <v/>
      </c>
      <c r="AC24" s="4" t="str">
        <f t="shared" ca="1" si="1"/>
        <v/>
      </c>
      <c r="AD24" s="4" t="str">
        <f t="shared" ca="1" si="2"/>
        <v/>
      </c>
      <c r="AE24" s="4" t="str">
        <f t="shared" si="3"/>
        <v/>
      </c>
      <c r="AF24" s="4" t="str">
        <f t="shared" ca="1" si="4"/>
        <v/>
      </c>
      <c r="AG24" s="4" t="str">
        <f t="shared" ca="1" si="5"/>
        <v/>
      </c>
      <c r="AH24" s="4" t="str">
        <f t="shared" ca="1" si="6"/>
        <v/>
      </c>
      <c r="AI24" s="4" t="str">
        <f t="shared" si="26"/>
        <v/>
      </c>
      <c r="AJ24" s="4" t="str">
        <f t="shared" ca="1" si="7"/>
        <v/>
      </c>
      <c r="AK24" s="4" t="str">
        <f t="array" ref="AK24">IF('Informacion del Cliente'!T36="SI",3,IF('Informacion del Cliente'!K36="Outside",2,IF('Informacion del Cliente'!K36="Inside",1,"")))</f>
        <v/>
      </c>
      <c r="AL24" s="140" t="str">
        <f t="shared" ca="1" si="8"/>
        <v/>
      </c>
      <c r="AM24" s="4" t="s">
        <v>132</v>
      </c>
      <c r="AN24" s="4" t="str">
        <f t="array" ref="AN24">IF(O24&lt;&gt;"",(IF(L24&lt;&gt;"",IF('Informacion del Cliente'!$F$10:$G$10="Residencial",VLOOKUP(G24,Productos!$F$19:$G$24,2,FALSE),IF('Informacion del Cliente'!$F$10:$G$10="Comercial",VLOOKUP(G24,Productos!$F$19:$G$24,3,FALSE),"")))),"")</f>
        <v/>
      </c>
      <c r="AO24" s="4" t="str">
        <f t="array" aca="1" ref="AO24" ca="1">IF(O24&lt;&gt;"",(IF(L24&lt;&gt;"",IF(VLOOKUP('Informacion del Cliente'!$F$10:$G$10,INDIRECT("'"&amp;G24&amp;"'!L5:N6"),2,FALSE)="NA","",VLOOKUP('Informacion del Cliente'!$F$10:$G$10,INDIRECT("'"&amp;G24&amp;"'!L5:N6"),2,FALSE)))),"")</f>
        <v/>
      </c>
      <c r="AP24" s="4" t="str">
        <f t="array" aca="1" ref="AP24" ca="1">IF(OR(J24="Privacy",J24="Blackout"),IF('Informacion del Cliente'!$F$10:$G$10="Residencial",IF(L24&lt;&gt;"",VLOOKUP(J24,INDIRECT("'"&amp;G24&amp;"'!L16:O18"),2,FALSE),""),IF('Informacion del Cliente'!$F$10:$G$10="Comercial",IF(L24&lt;&gt;"",VLOOKUP(J24,INDIRECT("'"&amp;G24&amp;"'!L16:O18"),3,FALSE),""))),"")</f>
        <v/>
      </c>
      <c r="AQ24" s="4" t="str">
        <f t="shared" ca="1" si="27"/>
        <v>0</v>
      </c>
      <c r="AR24" s="4" t="str">
        <f t="array" aca="1" ref="AR24" ca="1">IF('Informacion del Cliente'!$F$10:$G$10="Residencial",IF(L24&lt;&gt;"",VLOOKUP(J24,INDIRECT("'"&amp;G24&amp;"'!L16:O18"),2,FALSE),""),IF('Informacion del Cliente'!$F$10:$G$10="Comercial",IF(L24&lt;&gt;"",VLOOKUP(J24,INDIRECT("'"&amp;G24&amp;"'!L16:O18"),3,FALSE),"")))</f>
        <v/>
      </c>
      <c r="AS24" s="4" t="str">
        <f t="shared" ca="1" si="28"/>
        <v/>
      </c>
      <c r="AT24" s="4" t="str">
        <f t="shared" ca="1" si="29"/>
        <v/>
      </c>
      <c r="AU24" s="4" t="str">
        <f t="shared" ca="1" si="30"/>
        <v/>
      </c>
      <c r="AV24" s="4" t="str">
        <f t="array" aca="1" ref="AV24" ca="1">IF(G24&lt;&gt;"",(IF(OR(VLOOKUP(O24, INDIRECT("'" &amp; G24 &amp; "'!F23:N25"),3, FALSE)&lt;&gt;"",VLOOKUP(O24, INDIRECT("'" &amp; G24 &amp; "'!F23:N25"),3, FALSE)&lt;&gt;"NA"),(L24-VLOOKUP(O24, INDIRECT("'" &amp; G24 &amp; "'!F23:N25"),3, FALSE)),"")),"")</f>
        <v/>
      </c>
      <c r="AW24" s="4" t="str">
        <f t="shared" ca="1" si="9"/>
        <v/>
      </c>
      <c r="AX24" s="4" t="str">
        <f t="shared" ca="1" si="10"/>
        <v/>
      </c>
      <c r="AY24" s="4" t="str">
        <f t="shared" ca="1" si="11"/>
        <v/>
      </c>
      <c r="AZ24" s="4" t="str">
        <f t="array" aca="1" ref="AZ24" ca="1">IF(O24&lt;&gt;"",IF(VLOOKUP(O24,INDIRECT("'"&amp;G24&amp;"'!F23:K25"),5,FALSE)="NA","NA",L24-VLOOKUP(O24,INDIRECT("'"&amp;G24&amp;"'!F23:K25"),5,FALSE)),"")</f>
        <v/>
      </c>
      <c r="BA24" s="4" t="str">
        <f>IF('Informacion del Cliente'!U36&lt;&gt;"",'Informacion del Cliente'!U36,"")</f>
        <v/>
      </c>
      <c r="BB24" s="4" t="str">
        <f t="array" aca="1" ref="BB24" ca="1">IF(O24&lt;&gt;"",VLOOKUP(O24, INDIRECT("'" &amp; G24 &amp; "'!F23:K25"),6, FALSE),"")</f>
        <v/>
      </c>
      <c r="BC24" s="4" t="str">
        <f t="shared" si="12"/>
        <v/>
      </c>
      <c r="BD24" s="4" t="str">
        <f t="shared" ca="1" si="13"/>
        <v/>
      </c>
      <c r="BE24" s="4" t="str">
        <f t="shared" si="14"/>
        <v/>
      </c>
      <c r="BF24" s="4" t="str">
        <f t="shared" si="15"/>
        <v/>
      </c>
      <c r="BG24" s="4" t="str">
        <f t="shared" si="16"/>
        <v/>
      </c>
      <c r="BJ24" s="4" t="str">
        <f t="shared" ca="1" si="17"/>
        <v/>
      </c>
      <c r="BK24" s="4" t="str">
        <f t="shared" si="18"/>
        <v/>
      </c>
      <c r="BL24" s="4" t="str">
        <f t="shared" ca="1" si="19"/>
        <v/>
      </c>
      <c r="BM24" s="4" t="str">
        <f t="shared" ca="1" si="20"/>
        <v/>
      </c>
    </row>
    <row r="25" spans="1:65" x14ac:dyDescent="0.3">
      <c r="A25" s="4" t="str">
        <f>IF(L25&lt;&gt;"",'Informacion del Cliente'!D37,"")</f>
        <v/>
      </c>
      <c r="B25" s="4" t="str">
        <f>IF(O25&lt;&gt;"",'Informacion del Cliente'!$F$5,"")</f>
        <v/>
      </c>
      <c r="C25" s="4" t="str">
        <f>IF(O25&lt;&gt;"",'Informacion del Cliente'!$F$8,"")</f>
        <v/>
      </c>
      <c r="D25" s="4" t="str">
        <f>IF(O25&lt;&gt;"",'Informacion del Cliente'!$F$7,"")</f>
        <v/>
      </c>
      <c r="E25" s="4" t="str">
        <f>IF(O25&lt;&gt;"",'Informacion del Cliente'!$F$9,"")</f>
        <v/>
      </c>
      <c r="F25" s="4" t="str">
        <f>IF(G25&lt;&gt;"",'Informacion del Cliente'!$F$10:$G$10,"")</f>
        <v/>
      </c>
      <c r="G25" s="4" t="str">
        <f>IF('Informacion del Cliente'!E37&lt;&gt;"",VLOOKUP('Informacion del Cliente'!E37,Productos!$F$6:$G$11,2,FALSE),"")</f>
        <v/>
      </c>
      <c r="H25" s="4" t="str">
        <f>IF('Informacion del Cliente'!G37&lt;&gt;"",'Informacion del Cliente'!G37,"")</f>
        <v/>
      </c>
      <c r="I25" s="4" t="str">
        <f>IF('Informacion del Cliente'!F37&lt;&gt;"",'Informacion del Cliente'!F37,"")</f>
        <v/>
      </c>
      <c r="J25" s="4" t="str">
        <f>IF('Informacion del Cliente'!J37&lt;&gt;"",'Informacion del Cliente'!J37,"")</f>
        <v/>
      </c>
      <c r="K25" s="4" t="str">
        <f>IF('Informacion del Cliente'!N37&lt;&gt;"",'Informacion del Cliente'!N37,"")</f>
        <v/>
      </c>
      <c r="L25" s="4" t="str">
        <f>IF(AND(N25&lt;&gt;"",N25="Inside"),'Informacion del Cliente'!H37-VLOOKUP(N25,Productos!$F$15:$G$16,2,FALSE),IF(N25="Outside",'Informacion del Cliente'!H37,""))</f>
        <v/>
      </c>
      <c r="M25" s="4" t="str">
        <f>IF('Informacion del Cliente'!I37&lt;&gt;"",'Informacion del Cliente'!I37,"")</f>
        <v/>
      </c>
      <c r="N25" s="4" t="str">
        <f>IF('Informacion del Cliente'!K37&lt;&gt;"",'Informacion del Cliente'!K37,"")</f>
        <v/>
      </c>
      <c r="O25" s="4" t="str">
        <f>IF('Informacion del Cliente'!L37&lt;&gt;"",'Informacion del Cliente'!L37,"")</f>
        <v/>
      </c>
      <c r="P25" s="4" t="str">
        <f>IF('Informacion del Cliente'!M37&lt;&gt;"",'Informacion del Cliente'!M37,"")</f>
        <v/>
      </c>
      <c r="Q25" s="4" t="str">
        <f>IF('Informacion del Cliente'!P37&lt;&gt;"",'Informacion del Cliente'!P37,"")</f>
        <v/>
      </c>
      <c r="R25" s="4" t="str">
        <f>IF('Informacion del Cliente'!Q37&lt;&gt;"",'Informacion del Cliente'!Q37,"")</f>
        <v/>
      </c>
      <c r="S25" s="4" t="str">
        <f t="shared" ca="1" si="21"/>
        <v/>
      </c>
      <c r="U25" s="4" t="str">
        <f>IF('Informacion del Cliente'!O37&lt;&gt;"",'Informacion del Cliente'!O37,"")</f>
        <v/>
      </c>
      <c r="V25" s="4" t="str">
        <f>IF('Informacion del Cliente'!R37&lt;&gt;"",'Informacion del Cliente'!R37,"")</f>
        <v/>
      </c>
      <c r="W25" s="4" t="str">
        <f t="shared" ca="1" si="22"/>
        <v/>
      </c>
      <c r="X25" s="4" t="str">
        <f t="shared" si="23"/>
        <v/>
      </c>
      <c r="Y25" s="4" t="str">
        <f t="shared" si="24"/>
        <v/>
      </c>
      <c r="Z25" s="4" t="str">
        <f>IF(G25&lt;&gt;"", IFERROR(VLOOKUP(I25, 'Listado de Telas'!$B$3:$F$129, 5, FALSE), "No encontrado"), "")</f>
        <v/>
      </c>
      <c r="AA25" s="4" t="str">
        <f t="shared" ca="1" si="25"/>
        <v/>
      </c>
      <c r="AB25" s="4" t="str">
        <f t="shared" ca="1" si="0"/>
        <v/>
      </c>
      <c r="AC25" s="4" t="str">
        <f t="shared" ca="1" si="1"/>
        <v/>
      </c>
      <c r="AD25" s="4" t="str">
        <f t="shared" ca="1" si="2"/>
        <v/>
      </c>
      <c r="AE25" s="4" t="str">
        <f t="shared" si="3"/>
        <v/>
      </c>
      <c r="AF25" s="4" t="str">
        <f t="shared" ca="1" si="4"/>
        <v/>
      </c>
      <c r="AG25" s="4" t="str">
        <f t="shared" ca="1" si="5"/>
        <v/>
      </c>
      <c r="AH25" s="4" t="str">
        <f t="shared" ca="1" si="6"/>
        <v/>
      </c>
      <c r="AI25" s="4" t="str">
        <f t="shared" si="26"/>
        <v/>
      </c>
      <c r="AJ25" s="4" t="str">
        <f t="shared" ca="1" si="7"/>
        <v/>
      </c>
      <c r="AK25" s="4" t="str">
        <f t="array" ref="AK25">IF('Informacion del Cliente'!T37="SI",3,IF('Informacion del Cliente'!K37="Outside",2,IF('Informacion del Cliente'!K37="Inside",1,"")))</f>
        <v/>
      </c>
      <c r="AL25" s="140" t="str">
        <f t="shared" ca="1" si="8"/>
        <v/>
      </c>
      <c r="AM25" s="4" t="s">
        <v>132</v>
      </c>
      <c r="AN25" s="4" t="str">
        <f t="array" ref="AN25">IF(O25&lt;&gt;"",(IF(L25&lt;&gt;"",IF('Informacion del Cliente'!$F$10:$G$10="Residencial",VLOOKUP(G25,Productos!$F$19:$G$24,2,FALSE),IF('Informacion del Cliente'!$F$10:$G$10="Comercial",VLOOKUP(G25,Productos!$F$19:$G$24,3,FALSE),"")))),"")</f>
        <v/>
      </c>
      <c r="AO25" s="4" t="str">
        <f t="array" aca="1" ref="AO25" ca="1">IF(O25&lt;&gt;"",(IF(L25&lt;&gt;"",IF(VLOOKUP('Informacion del Cliente'!$F$10:$G$10,INDIRECT("'"&amp;G25&amp;"'!L5:N6"),2,FALSE)="NA","",VLOOKUP('Informacion del Cliente'!$F$10:$G$10,INDIRECT("'"&amp;G25&amp;"'!L5:N6"),2,FALSE)))),"")</f>
        <v/>
      </c>
      <c r="AP25" s="4" t="str">
        <f t="array" aca="1" ref="AP25" ca="1">IF(OR(J25="Privacy",J25="Blackout"),IF('Informacion del Cliente'!$F$10:$G$10="Residencial",IF(L25&lt;&gt;"",VLOOKUP(J25,INDIRECT("'"&amp;G25&amp;"'!L16:O18"),2,FALSE),""),IF('Informacion del Cliente'!$F$10:$G$10="Comercial",IF(L25&lt;&gt;"",VLOOKUP(J25,INDIRECT("'"&amp;G25&amp;"'!L16:O18"),3,FALSE),""))),"")</f>
        <v/>
      </c>
      <c r="AQ25" s="4" t="str">
        <f t="shared" ca="1" si="27"/>
        <v>0</v>
      </c>
      <c r="AR25" s="4" t="str">
        <f t="array" aca="1" ref="AR25" ca="1">IF('Informacion del Cliente'!$F$10:$G$10="Residencial",IF(L25&lt;&gt;"",VLOOKUP(J25,INDIRECT("'"&amp;G25&amp;"'!L16:O18"),2,FALSE),""),IF('Informacion del Cliente'!$F$10:$G$10="Comercial",IF(L25&lt;&gt;"",VLOOKUP(J25,INDIRECT("'"&amp;G25&amp;"'!L16:O18"),3,FALSE),"")))</f>
        <v/>
      </c>
      <c r="AS25" s="4" t="str">
        <f t="shared" ca="1" si="28"/>
        <v/>
      </c>
      <c r="AT25" s="4" t="str">
        <f t="shared" ca="1" si="29"/>
        <v/>
      </c>
      <c r="AU25" s="4" t="str">
        <f t="shared" ca="1" si="30"/>
        <v/>
      </c>
      <c r="AV25" s="4" t="str">
        <f t="array" aca="1" ref="AV25" ca="1">IF(G25&lt;&gt;"",(IF(OR(VLOOKUP(O25, INDIRECT("'" &amp; G25 &amp; "'!F23:N25"),3, FALSE)&lt;&gt;"",VLOOKUP(O25, INDIRECT("'" &amp; G25 &amp; "'!F23:N25"),3, FALSE)&lt;&gt;"NA"),(L25-VLOOKUP(O25, INDIRECT("'" &amp; G25 &amp; "'!F23:N25"),3, FALSE)),"")),"")</f>
        <v/>
      </c>
      <c r="AW25" s="4" t="str">
        <f t="shared" ca="1" si="9"/>
        <v/>
      </c>
      <c r="AX25" s="4" t="str">
        <f t="shared" ca="1" si="10"/>
        <v/>
      </c>
      <c r="AY25" s="4" t="str">
        <f t="shared" ca="1" si="11"/>
        <v/>
      </c>
      <c r="AZ25" s="4" t="str">
        <f t="array" aca="1" ref="AZ25" ca="1">IF(O25&lt;&gt;"",IF(VLOOKUP(O25,INDIRECT("'"&amp;G25&amp;"'!F23:K25"),5,FALSE)="NA","NA",L25-VLOOKUP(O25,INDIRECT("'"&amp;G25&amp;"'!F23:K25"),5,FALSE)),"")</f>
        <v/>
      </c>
      <c r="BA25" s="4" t="str">
        <f>IF('Informacion del Cliente'!U37&lt;&gt;"",'Informacion del Cliente'!U37,"")</f>
        <v/>
      </c>
      <c r="BB25" s="4" t="str">
        <f t="array" aca="1" ref="BB25" ca="1">IF(O25&lt;&gt;"",VLOOKUP(O25, INDIRECT("'" &amp; G25 &amp; "'!F23:K25"),6, FALSE),"")</f>
        <v/>
      </c>
      <c r="BC25" s="4" t="str">
        <f t="shared" si="12"/>
        <v/>
      </c>
      <c r="BD25" s="4" t="str">
        <f t="shared" ca="1" si="13"/>
        <v/>
      </c>
      <c r="BE25" s="4" t="str">
        <f t="shared" si="14"/>
        <v/>
      </c>
      <c r="BF25" s="4" t="str">
        <f t="shared" si="15"/>
        <v/>
      </c>
      <c r="BG25" s="4" t="str">
        <f t="shared" si="16"/>
        <v/>
      </c>
      <c r="BJ25" s="4" t="str">
        <f t="shared" ca="1" si="17"/>
        <v/>
      </c>
      <c r="BK25" s="4" t="str">
        <f t="shared" si="18"/>
        <v/>
      </c>
      <c r="BL25" s="4" t="str">
        <f t="shared" ca="1" si="19"/>
        <v/>
      </c>
      <c r="BM25" s="4" t="str">
        <f t="shared" ca="1" si="20"/>
        <v/>
      </c>
    </row>
    <row r="26" spans="1:65" x14ac:dyDescent="0.3">
      <c r="A26" s="4" t="str">
        <f>IF(L26&lt;&gt;"",'Informacion del Cliente'!D38,"")</f>
        <v/>
      </c>
      <c r="B26" s="4" t="str">
        <f>IF(O26&lt;&gt;"",'Informacion del Cliente'!$F$5,"")</f>
        <v/>
      </c>
      <c r="C26" s="4" t="str">
        <f>IF(O26&lt;&gt;"",'Informacion del Cliente'!$F$8,"")</f>
        <v/>
      </c>
      <c r="D26" s="4" t="str">
        <f>IF(O26&lt;&gt;"",'Informacion del Cliente'!$F$7,"")</f>
        <v/>
      </c>
      <c r="E26" s="4" t="str">
        <f>IF(O26&lt;&gt;"",'Informacion del Cliente'!$F$9,"")</f>
        <v/>
      </c>
      <c r="F26" s="4" t="str">
        <f>IF(G26&lt;&gt;"",'Informacion del Cliente'!$F$10:$G$10,"")</f>
        <v/>
      </c>
      <c r="G26" s="4" t="str">
        <f>IF('Informacion del Cliente'!E38&lt;&gt;"",VLOOKUP('Informacion del Cliente'!E38,Productos!$F$6:$G$11,2,FALSE),"")</f>
        <v/>
      </c>
      <c r="H26" s="4" t="str">
        <f>IF('Informacion del Cliente'!G38&lt;&gt;"",'Informacion del Cliente'!G38,"")</f>
        <v/>
      </c>
      <c r="I26" s="4" t="str">
        <f>IF('Informacion del Cliente'!F38&lt;&gt;"",'Informacion del Cliente'!F38,"")</f>
        <v/>
      </c>
      <c r="J26" s="4" t="str">
        <f>IF('Informacion del Cliente'!J38&lt;&gt;"",'Informacion del Cliente'!J38,"")</f>
        <v/>
      </c>
      <c r="K26" s="4" t="str">
        <f>IF('Informacion del Cliente'!N38&lt;&gt;"",'Informacion del Cliente'!N38,"")</f>
        <v/>
      </c>
      <c r="L26" s="4" t="str">
        <f>IF(AND(N26&lt;&gt;"",N26="Inside"),'Informacion del Cliente'!H38-VLOOKUP(N26,Productos!$F$15:$G$16,2,FALSE),IF(N26="Outside",'Informacion del Cliente'!H38,""))</f>
        <v/>
      </c>
      <c r="M26" s="4" t="str">
        <f>IF('Informacion del Cliente'!I38&lt;&gt;"",'Informacion del Cliente'!I38,"")</f>
        <v/>
      </c>
      <c r="N26" s="4" t="str">
        <f>IF('Informacion del Cliente'!K38&lt;&gt;"",'Informacion del Cliente'!K38,"")</f>
        <v/>
      </c>
      <c r="O26" s="4" t="str">
        <f>IF('Informacion del Cliente'!L38&lt;&gt;"",'Informacion del Cliente'!L38,"")</f>
        <v/>
      </c>
      <c r="P26" s="4" t="str">
        <f>IF('Informacion del Cliente'!M38&lt;&gt;"",'Informacion del Cliente'!M38,"")</f>
        <v/>
      </c>
      <c r="Q26" s="4" t="str">
        <f>IF('Informacion del Cliente'!P38&lt;&gt;"",'Informacion del Cliente'!P38,"")</f>
        <v/>
      </c>
      <c r="R26" s="4" t="str">
        <f>IF('Informacion del Cliente'!Q38&lt;&gt;"",'Informacion del Cliente'!Q38,"")</f>
        <v/>
      </c>
      <c r="S26" s="4" t="str">
        <f t="shared" ca="1" si="21"/>
        <v/>
      </c>
      <c r="U26" s="4" t="str">
        <f>IF('Informacion del Cliente'!O38&lt;&gt;"",'Informacion del Cliente'!O38,"")</f>
        <v/>
      </c>
      <c r="V26" s="4" t="str">
        <f>IF('Informacion del Cliente'!R38&lt;&gt;"",'Informacion del Cliente'!R38,"")</f>
        <v/>
      </c>
      <c r="W26" s="4" t="str">
        <f t="shared" ca="1" si="22"/>
        <v/>
      </c>
      <c r="X26" s="4" t="str">
        <f t="shared" si="23"/>
        <v/>
      </c>
      <c r="Y26" s="4" t="str">
        <f t="shared" si="24"/>
        <v/>
      </c>
      <c r="Z26" s="4" t="str">
        <f>IF(G26&lt;&gt;"", IFERROR(VLOOKUP(I26, 'Listado de Telas'!$B$3:$F$129, 5, FALSE), "No encontrado"), "")</f>
        <v/>
      </c>
      <c r="AA26" s="4" t="str">
        <f t="shared" ca="1" si="25"/>
        <v/>
      </c>
      <c r="AB26" s="4" t="str">
        <f t="shared" ca="1" si="0"/>
        <v/>
      </c>
      <c r="AC26" s="4" t="str">
        <f t="shared" ca="1" si="1"/>
        <v/>
      </c>
      <c r="AD26" s="4" t="str">
        <f t="shared" ca="1" si="2"/>
        <v/>
      </c>
      <c r="AE26" s="4" t="str">
        <f t="shared" si="3"/>
        <v/>
      </c>
      <c r="AF26" s="4" t="str">
        <f t="shared" ca="1" si="4"/>
        <v/>
      </c>
      <c r="AG26" s="4" t="str">
        <f t="shared" ca="1" si="5"/>
        <v/>
      </c>
      <c r="AH26" s="4" t="str">
        <f t="shared" ca="1" si="6"/>
        <v/>
      </c>
      <c r="AI26" s="4" t="str">
        <f t="shared" si="26"/>
        <v/>
      </c>
      <c r="AJ26" s="4" t="str">
        <f t="shared" ca="1" si="7"/>
        <v/>
      </c>
      <c r="AK26" s="4" t="str">
        <f t="array" ref="AK26">IF('Informacion del Cliente'!T38="SI",3,IF('Informacion del Cliente'!K38="Outside",2,IF('Informacion del Cliente'!K38="Inside",1,"")))</f>
        <v/>
      </c>
      <c r="AL26" s="140" t="str">
        <f t="shared" ca="1" si="8"/>
        <v/>
      </c>
      <c r="AM26" s="4" t="s">
        <v>132</v>
      </c>
      <c r="AN26" s="4" t="str">
        <f t="array" ref="AN26">IF(O26&lt;&gt;"",(IF(L26&lt;&gt;"",IF('Informacion del Cliente'!$F$10:$G$10="Residencial",VLOOKUP(G26,Productos!$F$19:$G$24,2,FALSE),IF('Informacion del Cliente'!$F$10:$G$10="Comercial",VLOOKUP(G26,Productos!$F$19:$G$24,3,FALSE),"")))),"")</f>
        <v/>
      </c>
      <c r="AO26" s="4" t="str">
        <f t="array" aca="1" ref="AO26" ca="1">IF(O26&lt;&gt;"",(IF(L26&lt;&gt;"",IF(VLOOKUP('Informacion del Cliente'!$F$10:$G$10,INDIRECT("'"&amp;G26&amp;"'!L5:N6"),2,FALSE)="NA","",VLOOKUP('Informacion del Cliente'!$F$10:$G$10,INDIRECT("'"&amp;G26&amp;"'!L5:N6"),2,FALSE)))),"")</f>
        <v/>
      </c>
      <c r="AP26" s="4" t="str">
        <f t="array" aca="1" ref="AP26" ca="1">IF(OR(J26="Privacy",J26="Blackout"),IF('Informacion del Cliente'!$F$10:$G$10="Residencial",IF(L26&lt;&gt;"",VLOOKUP(J26,INDIRECT("'"&amp;G26&amp;"'!L16:O18"),2,FALSE),""),IF('Informacion del Cliente'!$F$10:$G$10="Comercial",IF(L26&lt;&gt;"",VLOOKUP(J26,INDIRECT("'"&amp;G26&amp;"'!L16:O18"),3,FALSE),""))),"")</f>
        <v/>
      </c>
      <c r="AQ26" s="4" t="str">
        <f t="shared" ca="1" si="27"/>
        <v>0</v>
      </c>
      <c r="AR26" s="4" t="str">
        <f t="array" aca="1" ref="AR26" ca="1">IF('Informacion del Cliente'!$F$10:$G$10="Residencial",IF(L26&lt;&gt;"",VLOOKUP(J26,INDIRECT("'"&amp;G26&amp;"'!L16:O18"),2,FALSE),""),IF('Informacion del Cliente'!$F$10:$G$10="Comercial",IF(L26&lt;&gt;"",VLOOKUP(J26,INDIRECT("'"&amp;G26&amp;"'!L16:O18"),3,FALSE),"")))</f>
        <v/>
      </c>
      <c r="AS26" s="4" t="str">
        <f t="shared" ca="1" si="28"/>
        <v/>
      </c>
      <c r="AT26" s="4" t="str">
        <f t="shared" ca="1" si="29"/>
        <v/>
      </c>
      <c r="AU26" s="4" t="str">
        <f t="shared" ca="1" si="30"/>
        <v/>
      </c>
      <c r="AV26" s="4" t="str">
        <f t="array" aca="1" ref="AV26" ca="1">IF(G26&lt;&gt;"",(IF(OR(VLOOKUP(O26, INDIRECT("'" &amp; G26 &amp; "'!F23:N25"),3, FALSE)&lt;&gt;"",VLOOKUP(O26, INDIRECT("'" &amp; G26 &amp; "'!F23:N25"),3, FALSE)&lt;&gt;"NA"),(L26-VLOOKUP(O26, INDIRECT("'" &amp; G26 &amp; "'!F23:N25"),3, FALSE)),"")),"")</f>
        <v/>
      </c>
      <c r="AW26" s="4" t="str">
        <f t="shared" ca="1" si="9"/>
        <v/>
      </c>
      <c r="AX26" s="4" t="str">
        <f t="shared" ca="1" si="10"/>
        <v/>
      </c>
      <c r="AY26" s="4" t="str">
        <f t="shared" ca="1" si="11"/>
        <v/>
      </c>
      <c r="AZ26" s="4" t="str">
        <f t="array" aca="1" ref="AZ26" ca="1">IF(O26&lt;&gt;"",IF(VLOOKUP(O26,INDIRECT("'"&amp;G26&amp;"'!F23:K25"),5,FALSE)="NA","NA",L26-VLOOKUP(O26,INDIRECT("'"&amp;G26&amp;"'!F23:K25"),5,FALSE)),"")</f>
        <v/>
      </c>
      <c r="BA26" s="4" t="str">
        <f>IF('Informacion del Cliente'!U38&lt;&gt;"",'Informacion del Cliente'!U38,"")</f>
        <v/>
      </c>
      <c r="BB26" s="4" t="str">
        <f t="array" aca="1" ref="BB26" ca="1">IF(O26&lt;&gt;"",VLOOKUP(O26, INDIRECT("'" &amp; G26 &amp; "'!F23:K25"),6, FALSE),"")</f>
        <v/>
      </c>
      <c r="BC26" s="4" t="str">
        <f t="shared" si="12"/>
        <v/>
      </c>
      <c r="BD26" s="4" t="str">
        <f t="shared" ca="1" si="13"/>
        <v/>
      </c>
      <c r="BE26" s="4" t="str">
        <f t="shared" si="14"/>
        <v/>
      </c>
      <c r="BF26" s="4" t="str">
        <f t="shared" si="15"/>
        <v/>
      </c>
      <c r="BG26" s="4" t="str">
        <f t="shared" si="16"/>
        <v/>
      </c>
      <c r="BJ26" s="4" t="str">
        <f t="shared" ca="1" si="17"/>
        <v/>
      </c>
      <c r="BK26" s="4" t="str">
        <f t="shared" si="18"/>
        <v/>
      </c>
      <c r="BL26" s="4" t="str">
        <f t="shared" ca="1" si="19"/>
        <v/>
      </c>
      <c r="BM26" s="4" t="str">
        <f t="shared" ca="1" si="20"/>
        <v/>
      </c>
    </row>
    <row r="27" spans="1:65" x14ac:dyDescent="0.3">
      <c r="A27" s="4" t="str">
        <f>IF(L27&lt;&gt;"",'Informacion del Cliente'!D39,"")</f>
        <v/>
      </c>
      <c r="B27" s="4" t="str">
        <f>IF(O27&lt;&gt;"",'Informacion del Cliente'!$F$5,"")</f>
        <v/>
      </c>
      <c r="C27" s="4" t="str">
        <f>IF(O27&lt;&gt;"",'Informacion del Cliente'!$F$8,"")</f>
        <v/>
      </c>
      <c r="D27" s="4" t="str">
        <f>IF(O27&lt;&gt;"",'Informacion del Cliente'!$F$7,"")</f>
        <v/>
      </c>
      <c r="E27" s="4" t="str">
        <f>IF(O27&lt;&gt;"",'Informacion del Cliente'!$F$9,"")</f>
        <v/>
      </c>
      <c r="F27" s="4" t="str">
        <f>IF(G27&lt;&gt;"",'Informacion del Cliente'!$F$10:$G$10,"")</f>
        <v/>
      </c>
      <c r="G27" s="4" t="str">
        <f>IF('Informacion del Cliente'!E39&lt;&gt;"",VLOOKUP('Informacion del Cliente'!E39,Productos!$F$6:$G$11,2,FALSE),"")</f>
        <v/>
      </c>
      <c r="H27" s="4" t="str">
        <f>IF('Informacion del Cliente'!G39&lt;&gt;"",'Informacion del Cliente'!G39,"")</f>
        <v/>
      </c>
      <c r="I27" s="4" t="str">
        <f>IF('Informacion del Cliente'!F39&lt;&gt;"",'Informacion del Cliente'!F39,"")</f>
        <v/>
      </c>
      <c r="J27" s="4" t="str">
        <f>IF('Informacion del Cliente'!J39&lt;&gt;"",'Informacion del Cliente'!J39,"")</f>
        <v/>
      </c>
      <c r="K27" s="4" t="str">
        <f>IF('Informacion del Cliente'!N39&lt;&gt;"",'Informacion del Cliente'!N39,"")</f>
        <v/>
      </c>
      <c r="L27" s="4" t="str">
        <f>IF(AND(N27&lt;&gt;"",N27="Inside"),'Informacion del Cliente'!H39-VLOOKUP(N27,Productos!$F$15:$G$16,2,FALSE),IF(N27="Outside",'Informacion del Cliente'!H39,""))</f>
        <v/>
      </c>
      <c r="M27" s="4" t="str">
        <f>IF('Informacion del Cliente'!I39&lt;&gt;"",'Informacion del Cliente'!I39,"")</f>
        <v/>
      </c>
      <c r="N27" s="4" t="str">
        <f>IF('Informacion del Cliente'!K39&lt;&gt;"",'Informacion del Cliente'!K39,"")</f>
        <v/>
      </c>
      <c r="O27" s="4" t="str">
        <f>IF('Informacion del Cliente'!L39&lt;&gt;"",'Informacion del Cliente'!L39,"")</f>
        <v/>
      </c>
      <c r="P27" s="4" t="str">
        <f>IF('Informacion del Cliente'!M39&lt;&gt;"",'Informacion del Cliente'!M39,"")</f>
        <v/>
      </c>
      <c r="Q27" s="4" t="str">
        <f>IF('Informacion del Cliente'!P39&lt;&gt;"",'Informacion del Cliente'!P39,"")</f>
        <v/>
      </c>
      <c r="R27" s="4" t="str">
        <f>IF('Informacion del Cliente'!Q39&lt;&gt;"",'Informacion del Cliente'!Q39,"")</f>
        <v/>
      </c>
      <c r="S27" s="4" t="str">
        <f t="shared" ca="1" si="21"/>
        <v/>
      </c>
      <c r="U27" s="4" t="str">
        <f>IF('Informacion del Cliente'!O39&lt;&gt;"",'Informacion del Cliente'!O39,"")</f>
        <v/>
      </c>
      <c r="V27" s="4" t="str">
        <f>IF('Informacion del Cliente'!R39&lt;&gt;"",'Informacion del Cliente'!R39,"")</f>
        <v/>
      </c>
      <c r="W27" s="4" t="str">
        <f t="shared" ca="1" si="22"/>
        <v/>
      </c>
      <c r="X27" s="4" t="str">
        <f t="shared" si="23"/>
        <v/>
      </c>
      <c r="Y27" s="4" t="str">
        <f t="shared" si="24"/>
        <v/>
      </c>
      <c r="Z27" s="4" t="str">
        <f>IF(G27&lt;&gt;"", IFERROR(VLOOKUP(I27, 'Listado de Telas'!$B$3:$F$129, 5, FALSE), "No encontrado"), "")</f>
        <v/>
      </c>
      <c r="AA27" s="4" t="str">
        <f t="shared" ca="1" si="25"/>
        <v/>
      </c>
      <c r="AB27" s="4" t="str">
        <f t="shared" ca="1" si="0"/>
        <v/>
      </c>
      <c r="AC27" s="4" t="str">
        <f t="shared" ca="1" si="1"/>
        <v/>
      </c>
      <c r="AD27" s="4" t="str">
        <f t="shared" ca="1" si="2"/>
        <v/>
      </c>
      <c r="AE27" s="4" t="str">
        <f t="shared" si="3"/>
        <v/>
      </c>
      <c r="AF27" s="4" t="str">
        <f t="shared" ca="1" si="4"/>
        <v/>
      </c>
      <c r="AG27" s="4" t="str">
        <f t="shared" ca="1" si="5"/>
        <v/>
      </c>
      <c r="AH27" s="4" t="str">
        <f t="shared" ca="1" si="6"/>
        <v/>
      </c>
      <c r="AI27" s="4" t="str">
        <f t="shared" si="26"/>
        <v/>
      </c>
      <c r="AJ27" s="4" t="str">
        <f t="shared" ca="1" si="7"/>
        <v/>
      </c>
      <c r="AK27" s="4" t="str">
        <f t="array" ref="AK27">IF('Informacion del Cliente'!T39="SI",3,IF('Informacion del Cliente'!K39="Outside",2,IF('Informacion del Cliente'!K39="Inside",1,"")))</f>
        <v/>
      </c>
      <c r="AL27" s="140" t="str">
        <f t="shared" ca="1" si="8"/>
        <v/>
      </c>
      <c r="AM27" s="4" t="s">
        <v>132</v>
      </c>
      <c r="AN27" s="4" t="str">
        <f t="array" ref="AN27">IF(O27&lt;&gt;"",(IF(L27&lt;&gt;"",IF('Informacion del Cliente'!$F$10:$G$10="Residencial",VLOOKUP(G27,Productos!$F$19:$G$24,2,FALSE),IF('Informacion del Cliente'!$F$10:$G$10="Comercial",VLOOKUP(G27,Productos!$F$19:$G$24,3,FALSE),"")))),"")</f>
        <v/>
      </c>
      <c r="AO27" s="4" t="str">
        <f t="array" aca="1" ref="AO27" ca="1">IF(O27&lt;&gt;"",(IF(L27&lt;&gt;"",IF(VLOOKUP('Informacion del Cliente'!$F$10:$G$10,INDIRECT("'"&amp;G27&amp;"'!L5:N6"),2,FALSE)="NA","",VLOOKUP('Informacion del Cliente'!$F$10:$G$10,INDIRECT("'"&amp;G27&amp;"'!L5:N6"),2,FALSE)))),"")</f>
        <v/>
      </c>
      <c r="AP27" s="4" t="str">
        <f t="array" aca="1" ref="AP27" ca="1">IF(OR(J27="Privacy",J27="Blackout"),IF('Informacion del Cliente'!$F$10:$G$10="Residencial",IF(L27&lt;&gt;"",VLOOKUP(J27,INDIRECT("'"&amp;G27&amp;"'!L16:O18"),2,FALSE),""),IF('Informacion del Cliente'!$F$10:$G$10="Comercial",IF(L27&lt;&gt;"",VLOOKUP(J27,INDIRECT("'"&amp;G27&amp;"'!L16:O18"),3,FALSE),""))),"")</f>
        <v/>
      </c>
      <c r="AQ27" s="4" t="str">
        <f t="shared" ca="1" si="27"/>
        <v>0</v>
      </c>
      <c r="AR27" s="4" t="str">
        <f t="array" aca="1" ref="AR27" ca="1">IF('Informacion del Cliente'!$F$10:$G$10="Residencial",IF(L27&lt;&gt;"",VLOOKUP(J27,INDIRECT("'"&amp;G27&amp;"'!L16:O18"),2,FALSE),""),IF('Informacion del Cliente'!$F$10:$G$10="Comercial",IF(L27&lt;&gt;"",VLOOKUP(J27,INDIRECT("'"&amp;G27&amp;"'!L16:O18"),3,FALSE),"")))</f>
        <v/>
      </c>
      <c r="AS27" s="4" t="str">
        <f t="shared" ca="1" si="28"/>
        <v/>
      </c>
      <c r="AT27" s="4" t="str">
        <f t="shared" ca="1" si="29"/>
        <v/>
      </c>
      <c r="AU27" s="4" t="str">
        <f t="shared" ca="1" si="30"/>
        <v/>
      </c>
      <c r="AV27" s="4" t="str">
        <f t="array" aca="1" ref="AV27" ca="1">IF(G27&lt;&gt;"",(IF(OR(VLOOKUP(O27, INDIRECT("'" &amp; G27 &amp; "'!F23:N25"),3, FALSE)&lt;&gt;"",VLOOKUP(O27, INDIRECT("'" &amp; G27 &amp; "'!F23:N25"),3, FALSE)&lt;&gt;"NA"),(L27-VLOOKUP(O27, INDIRECT("'" &amp; G27 &amp; "'!F23:N25"),3, FALSE)),"")),"")</f>
        <v/>
      </c>
      <c r="AW27" s="4" t="str">
        <f t="shared" ca="1" si="9"/>
        <v/>
      </c>
      <c r="AX27" s="4" t="str">
        <f t="shared" ca="1" si="10"/>
        <v/>
      </c>
      <c r="AY27" s="4" t="str">
        <f t="shared" ca="1" si="11"/>
        <v/>
      </c>
      <c r="AZ27" s="4" t="str">
        <f t="array" aca="1" ref="AZ27" ca="1">IF(O27&lt;&gt;"",IF(VLOOKUP(O27,INDIRECT("'"&amp;G27&amp;"'!F23:K25"),5,FALSE)="NA","NA",L27-VLOOKUP(O27,INDIRECT("'"&amp;G27&amp;"'!F23:K25"),5,FALSE)),"")</f>
        <v/>
      </c>
      <c r="BA27" s="4" t="str">
        <f>IF('Informacion del Cliente'!U39&lt;&gt;"",'Informacion del Cliente'!U39,"")</f>
        <v/>
      </c>
      <c r="BB27" s="4" t="str">
        <f t="array" aca="1" ref="BB27" ca="1">IF(O27&lt;&gt;"",VLOOKUP(O27, INDIRECT("'" &amp; G27 &amp; "'!F23:K25"),6, FALSE),"")</f>
        <v/>
      </c>
      <c r="BC27" s="4" t="str">
        <f t="shared" si="12"/>
        <v/>
      </c>
      <c r="BD27" s="4" t="str">
        <f t="shared" ca="1" si="13"/>
        <v/>
      </c>
      <c r="BE27" s="4" t="str">
        <f t="shared" si="14"/>
        <v/>
      </c>
      <c r="BF27" s="4" t="str">
        <f t="shared" si="15"/>
        <v/>
      </c>
      <c r="BG27" s="4" t="str">
        <f t="shared" si="16"/>
        <v/>
      </c>
      <c r="BJ27" s="4" t="str">
        <f t="shared" ca="1" si="17"/>
        <v/>
      </c>
      <c r="BK27" s="4" t="str">
        <f t="shared" si="18"/>
        <v/>
      </c>
      <c r="BL27" s="4" t="str">
        <f t="shared" ca="1" si="19"/>
        <v/>
      </c>
      <c r="BM27" s="4" t="str">
        <f t="shared" ca="1" si="20"/>
        <v/>
      </c>
    </row>
    <row r="28" spans="1:65" x14ac:dyDescent="0.3">
      <c r="A28" s="4" t="str">
        <f>IF(L28&lt;&gt;"",'Informacion del Cliente'!D40,"")</f>
        <v/>
      </c>
      <c r="B28" s="4" t="str">
        <f>IF(O28&lt;&gt;"",'Informacion del Cliente'!$F$5,"")</f>
        <v/>
      </c>
      <c r="C28" s="4" t="str">
        <f>IF(O28&lt;&gt;"",'Informacion del Cliente'!$F$8,"")</f>
        <v/>
      </c>
      <c r="D28" s="4" t="str">
        <f>IF(O28&lt;&gt;"",'Informacion del Cliente'!$F$7,"")</f>
        <v/>
      </c>
      <c r="E28" s="4" t="str">
        <f>IF(O28&lt;&gt;"",'Informacion del Cliente'!$F$9,"")</f>
        <v/>
      </c>
      <c r="F28" s="4" t="str">
        <f>IF(G28&lt;&gt;"",'Informacion del Cliente'!$F$10:$G$10,"")</f>
        <v/>
      </c>
      <c r="G28" s="4" t="str">
        <f>IF('Informacion del Cliente'!E40&lt;&gt;"",VLOOKUP('Informacion del Cliente'!E40,Productos!$F$6:$G$11,2,FALSE),"")</f>
        <v/>
      </c>
      <c r="H28" s="4" t="str">
        <f>IF('Informacion del Cliente'!G40&lt;&gt;"",'Informacion del Cliente'!G40,"")</f>
        <v/>
      </c>
      <c r="I28" s="4" t="str">
        <f>IF('Informacion del Cliente'!F40&lt;&gt;"",'Informacion del Cliente'!F40,"")</f>
        <v/>
      </c>
      <c r="J28" s="4" t="str">
        <f>IF('Informacion del Cliente'!J40&lt;&gt;"",'Informacion del Cliente'!J40,"")</f>
        <v/>
      </c>
      <c r="K28" s="4" t="str">
        <f>IF('Informacion del Cliente'!N40&lt;&gt;"",'Informacion del Cliente'!N40,"")</f>
        <v/>
      </c>
      <c r="L28" s="4" t="str">
        <f>IF(AND(N28&lt;&gt;"",N28="Inside"),'Informacion del Cliente'!H40-VLOOKUP(N28,Productos!$F$15:$G$16,2,FALSE),IF(N28="Outside",'Informacion del Cliente'!H40,""))</f>
        <v/>
      </c>
      <c r="M28" s="4" t="str">
        <f>IF('Informacion del Cliente'!I40&lt;&gt;"",'Informacion del Cliente'!I40,"")</f>
        <v/>
      </c>
      <c r="N28" s="4" t="str">
        <f>IF('Informacion del Cliente'!K40&lt;&gt;"",'Informacion del Cliente'!K40,"")</f>
        <v/>
      </c>
      <c r="O28" s="4" t="str">
        <f>IF('Informacion del Cliente'!L40&lt;&gt;"",'Informacion del Cliente'!L40,"")</f>
        <v/>
      </c>
      <c r="P28" s="4" t="str">
        <f>IF('Informacion del Cliente'!M40&lt;&gt;"",'Informacion del Cliente'!M40,"")</f>
        <v/>
      </c>
      <c r="Q28" s="4" t="str">
        <f>IF('Informacion del Cliente'!P40&lt;&gt;"",'Informacion del Cliente'!P40,"")</f>
        <v/>
      </c>
      <c r="R28" s="4" t="str">
        <f>IF('Informacion del Cliente'!Q40&lt;&gt;"",'Informacion del Cliente'!Q40,"")</f>
        <v/>
      </c>
      <c r="S28" s="4" t="str">
        <f t="shared" ca="1" si="21"/>
        <v/>
      </c>
      <c r="U28" s="4" t="str">
        <f>IF('Informacion del Cliente'!O40&lt;&gt;"",'Informacion del Cliente'!O40,"")</f>
        <v/>
      </c>
      <c r="V28" s="4" t="str">
        <f>IF('Informacion del Cliente'!R40&lt;&gt;"",'Informacion del Cliente'!R40,"")</f>
        <v/>
      </c>
      <c r="W28" s="4" t="str">
        <f t="shared" ca="1" si="22"/>
        <v/>
      </c>
      <c r="X28" s="4" t="str">
        <f t="shared" si="23"/>
        <v/>
      </c>
      <c r="Y28" s="4" t="str">
        <f t="shared" si="24"/>
        <v/>
      </c>
      <c r="Z28" s="4" t="str">
        <f>IF(G28&lt;&gt;"", IFERROR(VLOOKUP(I28, 'Listado de Telas'!$B$3:$F$129, 5, FALSE), "No encontrado"), "")</f>
        <v/>
      </c>
      <c r="AA28" s="4" t="str">
        <f t="shared" ca="1" si="25"/>
        <v/>
      </c>
      <c r="AB28" s="4" t="str">
        <f t="shared" ca="1" si="0"/>
        <v/>
      </c>
      <c r="AC28" s="4" t="str">
        <f t="shared" ca="1" si="1"/>
        <v/>
      </c>
      <c r="AD28" s="4" t="str">
        <f t="shared" ca="1" si="2"/>
        <v/>
      </c>
      <c r="AE28" s="4" t="str">
        <f t="shared" si="3"/>
        <v/>
      </c>
      <c r="AF28" s="4" t="str">
        <f t="shared" ca="1" si="4"/>
        <v/>
      </c>
      <c r="AG28" s="4" t="str">
        <f t="shared" ca="1" si="5"/>
        <v/>
      </c>
      <c r="AH28" s="4" t="str">
        <f t="shared" ca="1" si="6"/>
        <v/>
      </c>
      <c r="AI28" s="4" t="str">
        <f t="shared" si="26"/>
        <v/>
      </c>
      <c r="AJ28" s="4" t="str">
        <f t="shared" ca="1" si="7"/>
        <v/>
      </c>
      <c r="AK28" s="4" t="str">
        <f t="array" ref="AK28">IF('Informacion del Cliente'!T40="SI",3,IF('Informacion del Cliente'!K40="Outside",2,IF('Informacion del Cliente'!K40="Inside",1,"")))</f>
        <v/>
      </c>
      <c r="AL28" s="140" t="str">
        <f t="shared" ca="1" si="8"/>
        <v/>
      </c>
      <c r="AM28" s="4" t="s">
        <v>132</v>
      </c>
      <c r="AN28" s="4" t="str">
        <f t="array" ref="AN28">IF(O28&lt;&gt;"",(IF(L28&lt;&gt;"",IF('Informacion del Cliente'!$F$10:$G$10="Residencial",VLOOKUP(G28,Productos!$F$19:$G$24,2,FALSE),IF('Informacion del Cliente'!$F$10:$G$10="Comercial",VLOOKUP(G28,Productos!$F$19:$G$24,3,FALSE),"")))),"")</f>
        <v/>
      </c>
      <c r="AO28" s="4" t="str">
        <f t="array" aca="1" ref="AO28" ca="1">IF(O28&lt;&gt;"",(IF(L28&lt;&gt;"",IF(VLOOKUP('Informacion del Cliente'!$F$10:$G$10,INDIRECT("'"&amp;G28&amp;"'!L5:N6"),2,FALSE)="NA","",VLOOKUP('Informacion del Cliente'!$F$10:$G$10,INDIRECT("'"&amp;G28&amp;"'!L5:N6"),2,FALSE)))),"")</f>
        <v/>
      </c>
      <c r="AP28" s="4" t="str">
        <f t="array" aca="1" ref="AP28" ca="1">IF(OR(J28="Privacy",J28="Blackout"),IF('Informacion del Cliente'!$F$10:$G$10="Residencial",IF(L28&lt;&gt;"",VLOOKUP(J28,INDIRECT("'"&amp;G28&amp;"'!L16:O18"),2,FALSE),""),IF('Informacion del Cliente'!$F$10:$G$10="Comercial",IF(L28&lt;&gt;"",VLOOKUP(J28,INDIRECT("'"&amp;G28&amp;"'!L16:O18"),3,FALSE),""))),"")</f>
        <v/>
      </c>
      <c r="AQ28" s="4" t="str">
        <f t="shared" ca="1" si="27"/>
        <v>0</v>
      </c>
      <c r="AR28" s="4" t="str">
        <f t="array" aca="1" ref="AR28" ca="1">IF('Informacion del Cliente'!$F$10:$G$10="Residencial",IF(L28&lt;&gt;"",VLOOKUP(J28,INDIRECT("'"&amp;G28&amp;"'!L16:O18"),2,FALSE),""),IF('Informacion del Cliente'!$F$10:$G$10="Comercial",IF(L28&lt;&gt;"",VLOOKUP(J28,INDIRECT("'"&amp;G28&amp;"'!L16:O18"),3,FALSE),"")))</f>
        <v/>
      </c>
      <c r="AS28" s="4" t="str">
        <f t="shared" ca="1" si="28"/>
        <v/>
      </c>
      <c r="AT28" s="4" t="str">
        <f t="shared" ca="1" si="29"/>
        <v/>
      </c>
      <c r="AU28" s="4" t="str">
        <f t="shared" ca="1" si="30"/>
        <v/>
      </c>
      <c r="AV28" s="4" t="str">
        <f t="array" aca="1" ref="AV28" ca="1">IF(G28&lt;&gt;"",(IF(OR(VLOOKUP(O28, INDIRECT("'" &amp; G28 &amp; "'!F23:N25"),3, FALSE)&lt;&gt;"",VLOOKUP(O28, INDIRECT("'" &amp; G28 &amp; "'!F23:N25"),3, FALSE)&lt;&gt;"NA"),(L28-VLOOKUP(O28, INDIRECT("'" &amp; G28 &amp; "'!F23:N25"),3, FALSE)),"")),"")</f>
        <v/>
      </c>
      <c r="AW28" s="4" t="str">
        <f t="shared" ca="1" si="9"/>
        <v/>
      </c>
      <c r="AX28" s="4" t="str">
        <f t="shared" ca="1" si="10"/>
        <v/>
      </c>
      <c r="AY28" s="4" t="str">
        <f t="shared" ca="1" si="11"/>
        <v/>
      </c>
      <c r="AZ28" s="4" t="str">
        <f t="array" aca="1" ref="AZ28" ca="1">IF(O28&lt;&gt;"",IF(VLOOKUP(O28,INDIRECT("'"&amp;G28&amp;"'!F23:K25"),5,FALSE)="NA","NA",L28-VLOOKUP(O28,INDIRECT("'"&amp;G28&amp;"'!F23:K25"),5,FALSE)),"")</f>
        <v/>
      </c>
      <c r="BA28" s="4" t="str">
        <f>IF('Informacion del Cliente'!U40&lt;&gt;"",'Informacion del Cliente'!U40,"")</f>
        <v/>
      </c>
      <c r="BB28" s="4" t="str">
        <f t="array" aca="1" ref="BB28" ca="1">IF(O28&lt;&gt;"",VLOOKUP(O28, INDIRECT("'" &amp; G28 &amp; "'!F23:K25"),6, FALSE),"")</f>
        <v/>
      </c>
      <c r="BC28" s="4" t="str">
        <f t="shared" si="12"/>
        <v/>
      </c>
      <c r="BD28" s="4" t="str">
        <f t="shared" ca="1" si="13"/>
        <v/>
      </c>
      <c r="BE28" s="4" t="str">
        <f t="shared" si="14"/>
        <v/>
      </c>
      <c r="BF28" s="4" t="str">
        <f t="shared" si="15"/>
        <v/>
      </c>
      <c r="BG28" s="4" t="str">
        <f t="shared" si="16"/>
        <v/>
      </c>
      <c r="BJ28" s="4" t="str">
        <f t="shared" ca="1" si="17"/>
        <v/>
      </c>
      <c r="BK28" s="4" t="str">
        <f t="shared" si="18"/>
        <v/>
      </c>
      <c r="BL28" s="4" t="str">
        <f t="shared" ca="1" si="19"/>
        <v/>
      </c>
      <c r="BM28" s="4" t="str">
        <f t="shared" ca="1" si="20"/>
        <v/>
      </c>
    </row>
    <row r="29" spans="1:65" x14ac:dyDescent="0.3">
      <c r="A29" s="4" t="str">
        <f>IF(L29&lt;&gt;"",'Informacion del Cliente'!D41,"")</f>
        <v/>
      </c>
      <c r="B29" s="4" t="str">
        <f>IF(O29&lt;&gt;"",'Informacion del Cliente'!$F$5,"")</f>
        <v/>
      </c>
      <c r="C29" s="4" t="str">
        <f>IF(O29&lt;&gt;"",'Informacion del Cliente'!$F$8,"")</f>
        <v/>
      </c>
      <c r="D29" s="4" t="str">
        <f>IF(O29&lt;&gt;"",'Informacion del Cliente'!$F$7,"")</f>
        <v/>
      </c>
      <c r="E29" s="4" t="str">
        <f>IF(O29&lt;&gt;"",'Informacion del Cliente'!$F$9,"")</f>
        <v/>
      </c>
      <c r="F29" s="4" t="str">
        <f>IF(G29&lt;&gt;"",'Informacion del Cliente'!$F$10:$G$10,"")</f>
        <v/>
      </c>
      <c r="G29" s="4" t="str">
        <f>IF('Informacion del Cliente'!E41&lt;&gt;"",VLOOKUP('Informacion del Cliente'!E41,Productos!$F$6:$G$11,2,FALSE),"")</f>
        <v/>
      </c>
      <c r="H29" s="4" t="str">
        <f>IF('Informacion del Cliente'!G41&lt;&gt;"",'Informacion del Cliente'!G41,"")</f>
        <v/>
      </c>
      <c r="I29" s="4" t="str">
        <f>IF('Informacion del Cliente'!F41&lt;&gt;"",'Informacion del Cliente'!F41,"")</f>
        <v/>
      </c>
      <c r="J29" s="4" t="str">
        <f>IF('Informacion del Cliente'!J41&lt;&gt;"",'Informacion del Cliente'!J41,"")</f>
        <v/>
      </c>
      <c r="K29" s="4" t="str">
        <f>IF('Informacion del Cliente'!N41&lt;&gt;"",'Informacion del Cliente'!N41,"")</f>
        <v/>
      </c>
      <c r="L29" s="4" t="str">
        <f>IF(AND(N29&lt;&gt;"",N29="Inside"),'Informacion del Cliente'!H41-VLOOKUP(N29,Productos!$F$15:$G$16,2,FALSE),IF(N29="Outside",'Informacion del Cliente'!H41,""))</f>
        <v/>
      </c>
      <c r="M29" s="4" t="str">
        <f>IF('Informacion del Cliente'!I41&lt;&gt;"",'Informacion del Cliente'!I41,"")</f>
        <v/>
      </c>
      <c r="N29" s="4" t="str">
        <f>IF('Informacion del Cliente'!K41&lt;&gt;"",'Informacion del Cliente'!K41,"")</f>
        <v/>
      </c>
      <c r="O29" s="4" t="str">
        <f>IF('Informacion del Cliente'!L41&lt;&gt;"",'Informacion del Cliente'!L41,"")</f>
        <v/>
      </c>
      <c r="P29" s="4" t="str">
        <f>IF('Informacion del Cliente'!M41&lt;&gt;"",'Informacion del Cliente'!M41,"")</f>
        <v/>
      </c>
      <c r="Q29" s="4" t="str">
        <f>IF('Informacion del Cliente'!P41&lt;&gt;"",'Informacion del Cliente'!P41,"")</f>
        <v/>
      </c>
      <c r="R29" s="4" t="str">
        <f>IF('Informacion del Cliente'!Q41&lt;&gt;"",'Informacion del Cliente'!Q41,"")</f>
        <v/>
      </c>
      <c r="S29" s="4" t="str">
        <f t="shared" ca="1" si="21"/>
        <v/>
      </c>
      <c r="U29" s="4" t="str">
        <f>IF('Informacion del Cliente'!O41&lt;&gt;"",'Informacion del Cliente'!O41,"")</f>
        <v/>
      </c>
      <c r="V29" s="4" t="str">
        <f>IF('Informacion del Cliente'!R41&lt;&gt;"",'Informacion del Cliente'!R41,"")</f>
        <v/>
      </c>
      <c r="W29" s="4" t="str">
        <f t="shared" ca="1" si="22"/>
        <v/>
      </c>
      <c r="X29" s="4" t="str">
        <f t="shared" si="23"/>
        <v/>
      </c>
      <c r="Y29" s="4" t="str">
        <f t="shared" si="24"/>
        <v/>
      </c>
      <c r="Z29" s="4" t="str">
        <f>IF(G29&lt;&gt;"", IFERROR(VLOOKUP(I29, 'Listado de Telas'!$B$3:$F$129, 5, FALSE), "No encontrado"), "")</f>
        <v/>
      </c>
      <c r="AA29" s="4" t="str">
        <f t="shared" ca="1" si="25"/>
        <v/>
      </c>
      <c r="AB29" s="4" t="str">
        <f t="shared" ca="1" si="0"/>
        <v/>
      </c>
      <c r="AC29" s="4" t="str">
        <f t="shared" ca="1" si="1"/>
        <v/>
      </c>
      <c r="AD29" s="4" t="str">
        <f t="shared" ca="1" si="2"/>
        <v/>
      </c>
      <c r="AE29" s="4" t="str">
        <f t="shared" si="3"/>
        <v/>
      </c>
      <c r="AF29" s="4" t="str">
        <f t="shared" ca="1" si="4"/>
        <v/>
      </c>
      <c r="AG29" s="4" t="str">
        <f t="shared" ca="1" si="5"/>
        <v/>
      </c>
      <c r="AH29" s="4" t="str">
        <f t="shared" ca="1" si="6"/>
        <v/>
      </c>
      <c r="AI29" s="4" t="str">
        <f t="shared" si="26"/>
        <v/>
      </c>
      <c r="AJ29" s="4" t="str">
        <f t="shared" ca="1" si="7"/>
        <v/>
      </c>
      <c r="AK29" s="4" t="str">
        <f t="array" ref="AK29">IF('Informacion del Cliente'!T41="SI",3,IF('Informacion del Cliente'!K41="Outside",2,IF('Informacion del Cliente'!K41="Inside",1,"")))</f>
        <v/>
      </c>
      <c r="AL29" s="140" t="str">
        <f t="shared" ca="1" si="8"/>
        <v/>
      </c>
      <c r="AM29" s="4" t="s">
        <v>132</v>
      </c>
      <c r="AN29" s="4" t="str">
        <f t="array" ref="AN29">IF(O29&lt;&gt;"",(IF(L29&lt;&gt;"",IF('Informacion del Cliente'!$F$10:$G$10="Residencial",VLOOKUP(G29,Productos!$F$19:$G$24,2,FALSE),IF('Informacion del Cliente'!$F$10:$G$10="Comercial",VLOOKUP(G29,Productos!$F$19:$G$24,3,FALSE),"")))),"")</f>
        <v/>
      </c>
      <c r="AO29" s="4" t="str">
        <f t="array" aca="1" ref="AO29" ca="1">IF(O29&lt;&gt;"",(IF(L29&lt;&gt;"",IF(VLOOKUP('Informacion del Cliente'!$F$10:$G$10,INDIRECT("'"&amp;G29&amp;"'!L5:N6"),2,FALSE)="NA","",VLOOKUP('Informacion del Cliente'!$F$10:$G$10,INDIRECT("'"&amp;G29&amp;"'!L5:N6"),2,FALSE)))),"")</f>
        <v/>
      </c>
      <c r="AP29" s="4" t="str">
        <f t="array" aca="1" ref="AP29" ca="1">IF(OR(J29="Privacy",J29="Blackout"),IF('Informacion del Cliente'!$F$10:$G$10="Residencial",IF(L29&lt;&gt;"",VLOOKUP(J29,INDIRECT("'"&amp;G29&amp;"'!L16:O18"),2,FALSE),""),IF('Informacion del Cliente'!$F$10:$G$10="Comercial",IF(L29&lt;&gt;"",VLOOKUP(J29,INDIRECT("'"&amp;G29&amp;"'!L16:O18"),3,FALSE),""))),"")</f>
        <v/>
      </c>
      <c r="AQ29" s="4" t="str">
        <f t="shared" ca="1" si="27"/>
        <v>0</v>
      </c>
      <c r="AR29" s="4" t="str">
        <f t="array" aca="1" ref="AR29" ca="1">IF('Informacion del Cliente'!$F$10:$G$10="Residencial",IF(L29&lt;&gt;"",VLOOKUP(J29,INDIRECT("'"&amp;G29&amp;"'!L16:O18"),2,FALSE),""),IF('Informacion del Cliente'!$F$10:$G$10="Comercial",IF(L29&lt;&gt;"",VLOOKUP(J29,INDIRECT("'"&amp;G29&amp;"'!L16:O18"),3,FALSE),"")))</f>
        <v/>
      </c>
      <c r="AS29" s="4" t="str">
        <f t="shared" ca="1" si="28"/>
        <v/>
      </c>
      <c r="AT29" s="4" t="str">
        <f t="shared" ca="1" si="29"/>
        <v/>
      </c>
      <c r="AU29" s="4" t="str">
        <f t="shared" ca="1" si="30"/>
        <v/>
      </c>
      <c r="AV29" s="4" t="str">
        <f t="array" aca="1" ref="AV29" ca="1">IF(G29&lt;&gt;"",(IF(OR(VLOOKUP(O29, INDIRECT("'" &amp; G29 &amp; "'!F23:N25"),3, FALSE)&lt;&gt;"",VLOOKUP(O29, INDIRECT("'" &amp; G29 &amp; "'!F23:N25"),3, FALSE)&lt;&gt;"NA"),(L29-VLOOKUP(O29, INDIRECT("'" &amp; G29 &amp; "'!F23:N25"),3, FALSE)),"")),"")</f>
        <v/>
      </c>
      <c r="AW29" s="4" t="str">
        <f t="shared" ca="1" si="9"/>
        <v/>
      </c>
      <c r="AX29" s="4" t="str">
        <f t="shared" ca="1" si="10"/>
        <v/>
      </c>
      <c r="AY29" s="4" t="str">
        <f t="shared" ca="1" si="11"/>
        <v/>
      </c>
      <c r="AZ29" s="4" t="str">
        <f t="array" aca="1" ref="AZ29" ca="1">IF(O29&lt;&gt;"",IF(VLOOKUP(O29,INDIRECT("'"&amp;G29&amp;"'!F23:K25"),5,FALSE)="NA","NA",L29-VLOOKUP(O29,INDIRECT("'"&amp;G29&amp;"'!F23:K25"),5,FALSE)),"")</f>
        <v/>
      </c>
      <c r="BA29" s="4" t="str">
        <f>IF('Informacion del Cliente'!U41&lt;&gt;"",'Informacion del Cliente'!U41,"")</f>
        <v/>
      </c>
      <c r="BB29" s="4" t="str">
        <f t="array" aca="1" ref="BB29" ca="1">IF(O29&lt;&gt;"",VLOOKUP(O29, INDIRECT("'" &amp; G29 &amp; "'!F23:K25"),6, FALSE),"")</f>
        <v/>
      </c>
      <c r="BC29" s="4" t="str">
        <f t="shared" si="12"/>
        <v/>
      </c>
      <c r="BD29" s="4" t="str">
        <f t="shared" ca="1" si="13"/>
        <v/>
      </c>
      <c r="BE29" s="4" t="str">
        <f t="shared" si="14"/>
        <v/>
      </c>
      <c r="BF29" s="4" t="str">
        <f t="shared" si="15"/>
        <v/>
      </c>
      <c r="BG29" s="4" t="str">
        <f t="shared" si="16"/>
        <v/>
      </c>
      <c r="BJ29" s="4" t="str">
        <f t="shared" ca="1" si="17"/>
        <v/>
      </c>
      <c r="BK29" s="4" t="str">
        <f t="shared" si="18"/>
        <v/>
      </c>
      <c r="BL29" s="4" t="str">
        <f t="shared" ca="1" si="19"/>
        <v/>
      </c>
      <c r="BM29" s="4" t="str">
        <f t="shared" ca="1" si="20"/>
        <v/>
      </c>
    </row>
    <row r="30" spans="1:65" x14ac:dyDescent="0.3">
      <c r="A30" s="4" t="str">
        <f>IF(L30&lt;&gt;"",'Informacion del Cliente'!D42,"")</f>
        <v/>
      </c>
      <c r="B30" s="4" t="str">
        <f>IF(O30&lt;&gt;"",'Informacion del Cliente'!$F$5,"")</f>
        <v/>
      </c>
      <c r="C30" s="4" t="str">
        <f>IF(O30&lt;&gt;"",'Informacion del Cliente'!$F$8,"")</f>
        <v/>
      </c>
      <c r="D30" s="4" t="str">
        <f>IF(O30&lt;&gt;"",'Informacion del Cliente'!$F$7,"")</f>
        <v/>
      </c>
      <c r="E30" s="4" t="str">
        <f>IF(O30&lt;&gt;"",'Informacion del Cliente'!$F$9,"")</f>
        <v/>
      </c>
      <c r="F30" s="4" t="str">
        <f>IF(G30&lt;&gt;"",'Informacion del Cliente'!$F$10:$G$10,"")</f>
        <v/>
      </c>
      <c r="G30" s="4" t="str">
        <f>IF('Informacion del Cliente'!E42&lt;&gt;"",VLOOKUP('Informacion del Cliente'!E42,Productos!$F$6:$G$11,2,FALSE),"")</f>
        <v/>
      </c>
      <c r="H30" s="4" t="str">
        <f>IF('Informacion del Cliente'!G42&lt;&gt;"",'Informacion del Cliente'!G42,"")</f>
        <v/>
      </c>
      <c r="I30" s="4" t="str">
        <f>IF('Informacion del Cliente'!F42&lt;&gt;"",'Informacion del Cliente'!F42,"")</f>
        <v/>
      </c>
      <c r="J30" s="4" t="str">
        <f>IF('Informacion del Cliente'!J42&lt;&gt;"",'Informacion del Cliente'!J42,"")</f>
        <v/>
      </c>
      <c r="K30" s="4" t="str">
        <f>IF('Informacion del Cliente'!N42&lt;&gt;"",'Informacion del Cliente'!N42,"")</f>
        <v/>
      </c>
      <c r="L30" s="4" t="str">
        <f>IF(AND(N30&lt;&gt;"",N30="Inside"),'Informacion del Cliente'!H42-VLOOKUP(N30,Productos!$F$15:$G$16,2,FALSE),IF(N30="Outside",'Informacion del Cliente'!H42,""))</f>
        <v/>
      </c>
      <c r="M30" s="4" t="str">
        <f>IF('Informacion del Cliente'!I42&lt;&gt;"",'Informacion del Cliente'!I42,"")</f>
        <v/>
      </c>
      <c r="N30" s="4" t="str">
        <f>IF('Informacion del Cliente'!K42&lt;&gt;"",'Informacion del Cliente'!K42,"")</f>
        <v/>
      </c>
      <c r="O30" s="4" t="str">
        <f>IF('Informacion del Cliente'!L42&lt;&gt;"",'Informacion del Cliente'!L42,"")</f>
        <v/>
      </c>
      <c r="P30" s="4" t="str">
        <f>IF('Informacion del Cliente'!M42&lt;&gt;"",'Informacion del Cliente'!M42,"")</f>
        <v/>
      </c>
      <c r="Q30" s="4" t="str">
        <f>IF('Informacion del Cliente'!P42&lt;&gt;"",'Informacion del Cliente'!P42,"")</f>
        <v/>
      </c>
      <c r="R30" s="4" t="str">
        <f>IF('Informacion del Cliente'!Q42&lt;&gt;"",'Informacion del Cliente'!Q42,"")</f>
        <v/>
      </c>
      <c r="S30" s="4" t="str">
        <f t="shared" ca="1" si="21"/>
        <v/>
      </c>
      <c r="U30" s="4" t="str">
        <f>IF('Informacion del Cliente'!O42&lt;&gt;"",'Informacion del Cliente'!O42,"")</f>
        <v/>
      </c>
      <c r="V30" s="4" t="str">
        <f>IF('Informacion del Cliente'!R42&lt;&gt;"",'Informacion del Cliente'!R42,"")</f>
        <v/>
      </c>
      <c r="W30" s="4" t="str">
        <f t="shared" ca="1" si="22"/>
        <v/>
      </c>
      <c r="X30" s="4" t="str">
        <f t="shared" si="23"/>
        <v/>
      </c>
      <c r="Y30" s="4" t="str">
        <f t="shared" si="24"/>
        <v/>
      </c>
      <c r="Z30" s="4" t="str">
        <f>IF(G30&lt;&gt;"", IFERROR(VLOOKUP(I30, 'Listado de Telas'!$B$3:$F$129, 5, FALSE), "No encontrado"), "")</f>
        <v/>
      </c>
      <c r="AA30" s="4" t="str">
        <f t="shared" ca="1" si="25"/>
        <v/>
      </c>
      <c r="AB30" s="4" t="str">
        <f t="shared" ca="1" si="0"/>
        <v/>
      </c>
      <c r="AC30" s="4" t="str">
        <f t="shared" ca="1" si="1"/>
        <v/>
      </c>
      <c r="AD30" s="4" t="str">
        <f t="shared" ca="1" si="2"/>
        <v/>
      </c>
      <c r="AE30" s="4" t="str">
        <f t="shared" si="3"/>
        <v/>
      </c>
      <c r="AF30" s="4" t="str">
        <f t="shared" ca="1" si="4"/>
        <v/>
      </c>
      <c r="AG30" s="4" t="str">
        <f t="shared" ca="1" si="5"/>
        <v/>
      </c>
      <c r="AH30" s="4" t="str">
        <f t="shared" ca="1" si="6"/>
        <v/>
      </c>
      <c r="AI30" s="4" t="str">
        <f t="shared" si="26"/>
        <v/>
      </c>
      <c r="AJ30" s="4" t="str">
        <f t="shared" ca="1" si="7"/>
        <v/>
      </c>
      <c r="AK30" s="4" t="str">
        <f t="array" ref="AK30">IF('Informacion del Cliente'!T42="SI",3,IF('Informacion del Cliente'!K42="Outside",2,IF('Informacion del Cliente'!K42="Inside",1,"")))</f>
        <v/>
      </c>
      <c r="AL30" s="140" t="str">
        <f t="shared" ca="1" si="8"/>
        <v/>
      </c>
      <c r="AM30" s="4" t="s">
        <v>132</v>
      </c>
      <c r="AN30" s="4" t="str">
        <f t="array" ref="AN30">IF(O30&lt;&gt;"",(IF(L30&lt;&gt;"",IF('Informacion del Cliente'!$F$10:$G$10="Residencial",VLOOKUP(G30,Productos!$F$19:$G$24,2,FALSE),IF('Informacion del Cliente'!$F$10:$G$10="Comercial",VLOOKUP(G30,Productos!$F$19:$G$24,3,FALSE),"")))),"")</f>
        <v/>
      </c>
      <c r="AO30" s="4" t="str">
        <f t="array" aca="1" ref="AO30" ca="1">IF(O30&lt;&gt;"",(IF(L30&lt;&gt;"",IF(VLOOKUP('Informacion del Cliente'!$F$10:$G$10,INDIRECT("'"&amp;G30&amp;"'!L5:N6"),2,FALSE)="NA","",VLOOKUP('Informacion del Cliente'!$F$10:$G$10,INDIRECT("'"&amp;G30&amp;"'!L5:N6"),2,FALSE)))),"")</f>
        <v/>
      </c>
      <c r="AP30" s="4" t="str">
        <f t="array" aca="1" ref="AP30" ca="1">IF(OR(J30="Privacy",J30="Blackout"),IF('Informacion del Cliente'!$F$10:$G$10="Residencial",IF(L30&lt;&gt;"",VLOOKUP(J30,INDIRECT("'"&amp;G30&amp;"'!L16:O18"),2,FALSE),""),IF('Informacion del Cliente'!$F$10:$G$10="Comercial",IF(L30&lt;&gt;"",VLOOKUP(J30,INDIRECT("'"&amp;G30&amp;"'!L16:O18"),3,FALSE),""))),"")</f>
        <v/>
      </c>
      <c r="AQ30" s="4" t="str">
        <f t="shared" ca="1" si="27"/>
        <v>0</v>
      </c>
      <c r="AR30" s="4" t="str">
        <f t="array" aca="1" ref="AR30" ca="1">IF('Informacion del Cliente'!$F$10:$G$10="Residencial",IF(L30&lt;&gt;"",VLOOKUP(J30,INDIRECT("'"&amp;G30&amp;"'!L16:O18"),2,FALSE),""),IF('Informacion del Cliente'!$F$10:$G$10="Comercial",IF(L30&lt;&gt;"",VLOOKUP(J30,INDIRECT("'"&amp;G30&amp;"'!L16:O18"),3,FALSE),"")))</f>
        <v/>
      </c>
      <c r="AS30" s="4" t="str">
        <f t="shared" ca="1" si="28"/>
        <v/>
      </c>
      <c r="AT30" s="4" t="str">
        <f t="shared" ca="1" si="29"/>
        <v/>
      </c>
      <c r="AU30" s="4" t="str">
        <f t="shared" ca="1" si="30"/>
        <v/>
      </c>
      <c r="AV30" s="4" t="str">
        <f t="array" aca="1" ref="AV30" ca="1">IF(G30&lt;&gt;"",(IF(OR(VLOOKUP(O30, INDIRECT("'" &amp; G30 &amp; "'!F23:N25"),3, FALSE)&lt;&gt;"",VLOOKUP(O30, INDIRECT("'" &amp; G30 &amp; "'!F23:N25"),3, FALSE)&lt;&gt;"NA"),(L30-VLOOKUP(O30, INDIRECT("'" &amp; G30 &amp; "'!F23:N25"),3, FALSE)),"")),"")</f>
        <v/>
      </c>
      <c r="AW30" s="4" t="str">
        <f t="shared" ca="1" si="9"/>
        <v/>
      </c>
      <c r="AX30" s="4" t="str">
        <f t="shared" ca="1" si="10"/>
        <v/>
      </c>
      <c r="AY30" s="4" t="str">
        <f t="shared" ca="1" si="11"/>
        <v/>
      </c>
      <c r="AZ30" s="4" t="str">
        <f t="array" aca="1" ref="AZ30" ca="1">IF(O30&lt;&gt;"",IF(VLOOKUP(O30,INDIRECT("'"&amp;G30&amp;"'!F23:K25"),5,FALSE)="NA","NA",L30-VLOOKUP(O30,INDIRECT("'"&amp;G30&amp;"'!F23:K25"),5,FALSE)),"")</f>
        <v/>
      </c>
      <c r="BA30" s="4" t="str">
        <f>IF('Informacion del Cliente'!U42&lt;&gt;"",'Informacion del Cliente'!U42,"")</f>
        <v/>
      </c>
      <c r="BB30" s="4" t="str">
        <f t="array" aca="1" ref="BB30" ca="1">IF(O30&lt;&gt;"",VLOOKUP(O30, INDIRECT("'" &amp; G30 &amp; "'!F23:K25"),6, FALSE),"")</f>
        <v/>
      </c>
      <c r="BC30" s="4" t="str">
        <f t="shared" si="12"/>
        <v/>
      </c>
      <c r="BD30" s="4" t="str">
        <f t="shared" ca="1" si="13"/>
        <v/>
      </c>
      <c r="BE30" s="4" t="str">
        <f t="shared" si="14"/>
        <v/>
      </c>
      <c r="BF30" s="4" t="str">
        <f t="shared" si="15"/>
        <v/>
      </c>
      <c r="BG30" s="4" t="str">
        <f t="shared" si="16"/>
        <v/>
      </c>
      <c r="BJ30" s="4" t="str">
        <f t="shared" ca="1" si="17"/>
        <v/>
      </c>
      <c r="BK30" s="4" t="str">
        <f t="shared" si="18"/>
        <v/>
      </c>
      <c r="BL30" s="4" t="str">
        <f t="shared" ca="1" si="19"/>
        <v/>
      </c>
      <c r="BM30" s="4" t="str">
        <f t="shared" ca="1" si="20"/>
        <v/>
      </c>
    </row>
    <row r="31" spans="1:65" x14ac:dyDescent="0.3">
      <c r="A31" s="4" t="str">
        <f>IF(L31&lt;&gt;"",'Informacion del Cliente'!D43,"")</f>
        <v/>
      </c>
      <c r="B31" s="4" t="str">
        <f>IF(O31&lt;&gt;"",'Informacion del Cliente'!$F$5,"")</f>
        <v/>
      </c>
      <c r="C31" s="4" t="str">
        <f>IF(O31&lt;&gt;"",'Informacion del Cliente'!$F$8,"")</f>
        <v/>
      </c>
      <c r="D31" s="4" t="str">
        <f>IF(O31&lt;&gt;"",'Informacion del Cliente'!$F$7,"")</f>
        <v/>
      </c>
      <c r="E31" s="4" t="str">
        <f>IF(O31&lt;&gt;"",'Informacion del Cliente'!$F$9,"")</f>
        <v/>
      </c>
      <c r="F31" s="4" t="str">
        <f>IF(G31&lt;&gt;"",'Informacion del Cliente'!$F$10:$G$10,"")</f>
        <v/>
      </c>
      <c r="G31" s="4" t="str">
        <f>IF('Informacion del Cliente'!E43&lt;&gt;"",VLOOKUP('Informacion del Cliente'!E43,Productos!$F$6:$G$11,2,FALSE),"")</f>
        <v/>
      </c>
      <c r="H31" s="4" t="str">
        <f>IF('Informacion del Cliente'!G43&lt;&gt;"",'Informacion del Cliente'!G43,"")</f>
        <v/>
      </c>
      <c r="I31" s="4" t="str">
        <f>IF('Informacion del Cliente'!F43&lt;&gt;"",'Informacion del Cliente'!F43,"")</f>
        <v/>
      </c>
      <c r="J31" s="4" t="str">
        <f>IF('Informacion del Cliente'!J43&lt;&gt;"",'Informacion del Cliente'!J43,"")</f>
        <v/>
      </c>
      <c r="K31" s="4" t="str">
        <f>IF('Informacion del Cliente'!N43&lt;&gt;"",'Informacion del Cliente'!N43,"")</f>
        <v/>
      </c>
      <c r="L31" s="4" t="str">
        <f>IF(AND(N31&lt;&gt;"",N31="Inside"),'Informacion del Cliente'!H43-VLOOKUP(N31,Productos!$F$15:$G$16,2,FALSE),IF(N31="Outside",'Informacion del Cliente'!H43,""))</f>
        <v/>
      </c>
      <c r="M31" s="4" t="str">
        <f>IF('Informacion del Cliente'!I43&lt;&gt;"",'Informacion del Cliente'!I43,"")</f>
        <v/>
      </c>
      <c r="N31" s="4" t="str">
        <f>IF('Informacion del Cliente'!K43&lt;&gt;"",'Informacion del Cliente'!K43,"")</f>
        <v/>
      </c>
      <c r="O31" s="4" t="str">
        <f>IF('Informacion del Cliente'!L43&lt;&gt;"",'Informacion del Cliente'!L43,"")</f>
        <v/>
      </c>
      <c r="P31" s="4" t="str">
        <f>IF('Informacion del Cliente'!M43&lt;&gt;"",'Informacion del Cliente'!M43,"")</f>
        <v/>
      </c>
      <c r="Q31" s="4" t="str">
        <f>IF('Informacion del Cliente'!P43&lt;&gt;"",'Informacion del Cliente'!P43,"")</f>
        <v/>
      </c>
      <c r="R31" s="4" t="str">
        <f>IF('Informacion del Cliente'!Q43&lt;&gt;"",'Informacion del Cliente'!Q43,"")</f>
        <v/>
      </c>
      <c r="S31" s="4" t="str">
        <f t="shared" ca="1" si="21"/>
        <v/>
      </c>
      <c r="U31" s="4" t="str">
        <f>IF('Informacion del Cliente'!O43&lt;&gt;"",'Informacion del Cliente'!O43,"")</f>
        <v/>
      </c>
      <c r="V31" s="4" t="str">
        <f>IF('Informacion del Cliente'!R43&lt;&gt;"",'Informacion del Cliente'!R43,"")</f>
        <v/>
      </c>
      <c r="W31" s="4" t="str">
        <f t="shared" ca="1" si="22"/>
        <v/>
      </c>
      <c r="X31" s="4" t="str">
        <f t="shared" si="23"/>
        <v/>
      </c>
      <c r="Y31" s="4" t="str">
        <f t="shared" si="24"/>
        <v/>
      </c>
      <c r="Z31" s="4" t="str">
        <f>IF(G31&lt;&gt;"", IFERROR(VLOOKUP(I31, 'Listado de Telas'!$B$3:$F$129, 5, FALSE), "No encontrado"), "")</f>
        <v/>
      </c>
      <c r="AA31" s="4" t="str">
        <f t="shared" ca="1" si="25"/>
        <v/>
      </c>
      <c r="AB31" s="4" t="str">
        <f t="shared" ca="1" si="0"/>
        <v/>
      </c>
      <c r="AC31" s="4" t="str">
        <f t="shared" ca="1" si="1"/>
        <v/>
      </c>
      <c r="AD31" s="4" t="str">
        <f t="shared" ca="1" si="2"/>
        <v/>
      </c>
      <c r="AE31" s="4" t="str">
        <f t="shared" si="3"/>
        <v/>
      </c>
      <c r="AF31" s="4" t="str">
        <f t="shared" ca="1" si="4"/>
        <v/>
      </c>
      <c r="AG31" s="4" t="str">
        <f t="shared" ca="1" si="5"/>
        <v/>
      </c>
      <c r="AH31" s="4" t="str">
        <f t="shared" ca="1" si="6"/>
        <v/>
      </c>
      <c r="AI31" s="4" t="str">
        <f t="shared" si="26"/>
        <v/>
      </c>
      <c r="AJ31" s="4" t="str">
        <f t="shared" ca="1" si="7"/>
        <v/>
      </c>
      <c r="AK31" s="4" t="str">
        <f t="array" ref="AK31">IF('Informacion del Cliente'!T43="SI",3,IF('Informacion del Cliente'!K43="Outside",2,IF('Informacion del Cliente'!K43="Inside",1,"")))</f>
        <v/>
      </c>
      <c r="AL31" s="140" t="str">
        <f t="shared" ca="1" si="8"/>
        <v/>
      </c>
      <c r="AM31" s="4" t="s">
        <v>132</v>
      </c>
      <c r="AN31" s="4" t="str">
        <f t="array" ref="AN31">IF(O31&lt;&gt;"",(IF(L31&lt;&gt;"",IF('Informacion del Cliente'!$F$10:$G$10="Residencial",VLOOKUP(G31,Productos!$F$19:$G$24,2,FALSE),IF('Informacion del Cliente'!$F$10:$G$10="Comercial",VLOOKUP(G31,Productos!$F$19:$G$24,3,FALSE),"")))),"")</f>
        <v/>
      </c>
      <c r="AO31" s="4" t="str">
        <f t="array" aca="1" ref="AO31" ca="1">IF(O31&lt;&gt;"",(IF(L31&lt;&gt;"",IF(VLOOKUP('Informacion del Cliente'!$F$10:$G$10,INDIRECT("'"&amp;G31&amp;"'!L5:N6"),2,FALSE)="NA","",VLOOKUP('Informacion del Cliente'!$F$10:$G$10,INDIRECT("'"&amp;G31&amp;"'!L5:N6"),2,FALSE)))),"")</f>
        <v/>
      </c>
      <c r="AP31" s="4" t="str">
        <f t="array" aca="1" ref="AP31" ca="1">IF(OR(J31="Privacy",J31="Blackout"),IF('Informacion del Cliente'!$F$10:$G$10="Residencial",IF(L31&lt;&gt;"",VLOOKUP(J31,INDIRECT("'"&amp;G31&amp;"'!L16:O18"),2,FALSE),""),IF('Informacion del Cliente'!$F$10:$G$10="Comercial",IF(L31&lt;&gt;"",VLOOKUP(J31,INDIRECT("'"&amp;G31&amp;"'!L16:O18"),3,FALSE),""))),"")</f>
        <v/>
      </c>
      <c r="AQ31" s="4" t="str">
        <f t="shared" ca="1" si="27"/>
        <v>0</v>
      </c>
      <c r="AR31" s="4" t="str">
        <f t="array" aca="1" ref="AR31" ca="1">IF('Informacion del Cliente'!$F$10:$G$10="Residencial",IF(L31&lt;&gt;"",VLOOKUP(J31,INDIRECT("'"&amp;G31&amp;"'!L16:O18"),2,FALSE),""),IF('Informacion del Cliente'!$F$10:$G$10="Comercial",IF(L31&lt;&gt;"",VLOOKUP(J31,INDIRECT("'"&amp;G31&amp;"'!L16:O18"),3,FALSE),"")))</f>
        <v/>
      </c>
      <c r="AS31" s="4" t="str">
        <f t="shared" ca="1" si="28"/>
        <v/>
      </c>
      <c r="AT31" s="4" t="str">
        <f t="shared" ca="1" si="29"/>
        <v/>
      </c>
      <c r="AU31" s="4" t="str">
        <f t="shared" ca="1" si="30"/>
        <v/>
      </c>
      <c r="AV31" s="4" t="str">
        <f t="array" aca="1" ref="AV31" ca="1">IF(G31&lt;&gt;"",(IF(OR(VLOOKUP(O31, INDIRECT("'" &amp; G31 &amp; "'!F23:N25"),3, FALSE)&lt;&gt;"",VLOOKUP(O31, INDIRECT("'" &amp; G31 &amp; "'!F23:N25"),3, FALSE)&lt;&gt;"NA"),(L31-VLOOKUP(O31, INDIRECT("'" &amp; G31 &amp; "'!F23:N25"),3, FALSE)),"")),"")</f>
        <v/>
      </c>
      <c r="AW31" s="4" t="str">
        <f t="shared" ca="1" si="9"/>
        <v/>
      </c>
      <c r="AX31" s="4" t="str">
        <f t="shared" ca="1" si="10"/>
        <v/>
      </c>
      <c r="AY31" s="4" t="str">
        <f t="shared" ca="1" si="11"/>
        <v/>
      </c>
      <c r="AZ31" s="4" t="str">
        <f t="array" aca="1" ref="AZ31" ca="1">IF(O31&lt;&gt;"",IF(VLOOKUP(O31,INDIRECT("'"&amp;G31&amp;"'!F23:K25"),5,FALSE)="NA","NA",L31-VLOOKUP(O31,INDIRECT("'"&amp;G31&amp;"'!F23:K25"),5,FALSE)),"")</f>
        <v/>
      </c>
      <c r="BA31" s="4" t="str">
        <f>IF('Informacion del Cliente'!U43&lt;&gt;"",'Informacion del Cliente'!U43,"")</f>
        <v/>
      </c>
      <c r="BB31" s="4" t="str">
        <f t="array" aca="1" ref="BB31" ca="1">IF(O31&lt;&gt;"",VLOOKUP(O31, INDIRECT("'" &amp; G31 &amp; "'!F23:K25"),6, FALSE),"")</f>
        <v/>
      </c>
      <c r="BC31" s="4" t="str">
        <f t="shared" si="12"/>
        <v/>
      </c>
      <c r="BD31" s="4" t="str">
        <f t="shared" ca="1" si="13"/>
        <v/>
      </c>
      <c r="BE31" s="4" t="str">
        <f t="shared" si="14"/>
        <v/>
      </c>
      <c r="BF31" s="4" t="str">
        <f t="shared" si="15"/>
        <v/>
      </c>
      <c r="BG31" s="4" t="str">
        <f t="shared" si="16"/>
        <v/>
      </c>
      <c r="BJ31" s="4" t="str">
        <f t="shared" ca="1" si="17"/>
        <v/>
      </c>
      <c r="BK31" s="4" t="str">
        <f t="shared" si="18"/>
        <v/>
      </c>
      <c r="BL31" s="4" t="str">
        <f t="shared" ca="1" si="19"/>
        <v/>
      </c>
      <c r="BM31" s="4" t="str">
        <f t="shared" ca="1" si="20"/>
        <v/>
      </c>
    </row>
    <row r="32" spans="1:65" x14ac:dyDescent="0.3">
      <c r="A32" s="4" t="str">
        <f>IF(L32&lt;&gt;"",'Informacion del Cliente'!D44,"")</f>
        <v/>
      </c>
      <c r="B32" s="4" t="str">
        <f>IF(O32&lt;&gt;"",'Informacion del Cliente'!$F$5,"")</f>
        <v/>
      </c>
      <c r="C32" s="4" t="str">
        <f>IF(O32&lt;&gt;"",'Informacion del Cliente'!$F$8,"")</f>
        <v/>
      </c>
      <c r="D32" s="4" t="str">
        <f>IF(O32&lt;&gt;"",'Informacion del Cliente'!$F$7,"")</f>
        <v/>
      </c>
      <c r="E32" s="4" t="str">
        <f>IF(O32&lt;&gt;"",'Informacion del Cliente'!$F$9,"")</f>
        <v/>
      </c>
      <c r="F32" s="4" t="str">
        <f>IF(G32&lt;&gt;"",'Informacion del Cliente'!$F$10:$G$10,"")</f>
        <v/>
      </c>
      <c r="G32" s="4" t="str">
        <f>IF('Informacion del Cliente'!E44&lt;&gt;"",VLOOKUP('Informacion del Cliente'!E44,Productos!$F$6:$G$11,2,FALSE),"")</f>
        <v/>
      </c>
      <c r="H32" s="4" t="str">
        <f>IF('Informacion del Cliente'!G44&lt;&gt;"",'Informacion del Cliente'!G44,"")</f>
        <v/>
      </c>
      <c r="I32" s="4" t="str">
        <f>IF('Informacion del Cliente'!F44&lt;&gt;"",'Informacion del Cliente'!F44,"")</f>
        <v/>
      </c>
      <c r="J32" s="4" t="str">
        <f>IF('Informacion del Cliente'!J44&lt;&gt;"",'Informacion del Cliente'!J44,"")</f>
        <v/>
      </c>
      <c r="K32" s="4" t="str">
        <f>IF('Informacion del Cliente'!N44&lt;&gt;"",'Informacion del Cliente'!N44,"")</f>
        <v/>
      </c>
      <c r="L32" s="4" t="str">
        <f>IF(AND(N32&lt;&gt;"",N32="Inside"),'Informacion del Cliente'!H44-VLOOKUP(N32,Productos!$F$15:$G$16,2,FALSE),IF(N32="Outside",'Informacion del Cliente'!H44,""))</f>
        <v/>
      </c>
      <c r="M32" s="4" t="str">
        <f>IF('Informacion del Cliente'!I44&lt;&gt;"",'Informacion del Cliente'!I44,"")</f>
        <v/>
      </c>
      <c r="N32" s="4" t="str">
        <f>IF('Informacion del Cliente'!K44&lt;&gt;"",'Informacion del Cliente'!K44,"")</f>
        <v/>
      </c>
      <c r="O32" s="4" t="str">
        <f>IF('Informacion del Cliente'!L44&lt;&gt;"",'Informacion del Cliente'!L44,"")</f>
        <v/>
      </c>
      <c r="P32" s="4" t="str">
        <f>IF('Informacion del Cliente'!M44&lt;&gt;"",'Informacion del Cliente'!M44,"")</f>
        <v/>
      </c>
      <c r="Q32" s="4" t="str">
        <f>IF('Informacion del Cliente'!P44&lt;&gt;"",'Informacion del Cliente'!P44,"")</f>
        <v/>
      </c>
      <c r="R32" s="4" t="str">
        <f>IF('Informacion del Cliente'!Q44&lt;&gt;"",'Informacion del Cliente'!Q44,"")</f>
        <v/>
      </c>
      <c r="S32" s="4" t="str">
        <f t="shared" ca="1" si="21"/>
        <v/>
      </c>
      <c r="U32" s="4" t="str">
        <f>IF('Informacion del Cliente'!O44&lt;&gt;"",'Informacion del Cliente'!O44,"")</f>
        <v/>
      </c>
      <c r="V32" s="4" t="str">
        <f>IF('Informacion del Cliente'!R44&lt;&gt;"",'Informacion del Cliente'!R44,"")</f>
        <v/>
      </c>
      <c r="W32" s="4" t="str">
        <f t="shared" ca="1" si="22"/>
        <v/>
      </c>
      <c r="X32" s="4" t="str">
        <f t="shared" si="23"/>
        <v/>
      </c>
      <c r="Y32" s="4" t="str">
        <f t="shared" si="24"/>
        <v/>
      </c>
      <c r="Z32" s="4" t="str">
        <f>IF(G32&lt;&gt;"", IFERROR(VLOOKUP(I32, 'Listado de Telas'!$B$3:$F$129, 5, FALSE), "No encontrado"), "")</f>
        <v/>
      </c>
      <c r="AA32" s="4" t="str">
        <f t="shared" ca="1" si="25"/>
        <v/>
      </c>
      <c r="AB32" s="4" t="str">
        <f t="shared" ca="1" si="0"/>
        <v/>
      </c>
      <c r="AC32" s="4" t="str">
        <f t="shared" ca="1" si="1"/>
        <v/>
      </c>
      <c r="AD32" s="4" t="str">
        <f t="shared" ca="1" si="2"/>
        <v/>
      </c>
      <c r="AE32" s="4" t="str">
        <f t="shared" si="3"/>
        <v/>
      </c>
      <c r="AF32" s="4" t="str">
        <f t="shared" ca="1" si="4"/>
        <v/>
      </c>
      <c r="AG32" s="4" t="str">
        <f t="shared" ca="1" si="5"/>
        <v/>
      </c>
      <c r="AH32" s="4" t="str">
        <f t="shared" ca="1" si="6"/>
        <v/>
      </c>
      <c r="AI32" s="4" t="str">
        <f t="shared" si="26"/>
        <v/>
      </c>
      <c r="AJ32" s="4" t="str">
        <f t="shared" ca="1" si="7"/>
        <v/>
      </c>
      <c r="AK32" s="4" t="str">
        <f t="array" ref="AK32">IF('Informacion del Cliente'!T44="SI",3,IF('Informacion del Cliente'!K44="Outside",2,IF('Informacion del Cliente'!K44="Inside",1,"")))</f>
        <v/>
      </c>
      <c r="AL32" s="140" t="str">
        <f t="shared" ca="1" si="8"/>
        <v/>
      </c>
      <c r="AM32" s="4" t="s">
        <v>132</v>
      </c>
      <c r="AN32" s="4" t="str">
        <f t="array" ref="AN32">IF(O32&lt;&gt;"",(IF(L32&lt;&gt;"",IF('Informacion del Cliente'!$F$10:$G$10="Residencial",VLOOKUP(G32,Productos!$F$19:$G$24,2,FALSE),IF('Informacion del Cliente'!$F$10:$G$10="Comercial",VLOOKUP(G32,Productos!$F$19:$G$24,3,FALSE),"")))),"")</f>
        <v/>
      </c>
      <c r="AO32" s="4" t="str">
        <f t="array" aca="1" ref="AO32" ca="1">IF(O32&lt;&gt;"",(IF(L32&lt;&gt;"",IF(VLOOKUP('Informacion del Cliente'!$F$10:$G$10,INDIRECT("'"&amp;G32&amp;"'!L5:N6"),2,FALSE)="NA","",VLOOKUP('Informacion del Cliente'!$F$10:$G$10,INDIRECT("'"&amp;G32&amp;"'!L5:N6"),2,FALSE)))),"")</f>
        <v/>
      </c>
      <c r="AP32" s="4" t="str">
        <f t="array" aca="1" ref="AP32" ca="1">IF(OR(J32="Privacy",J32="Blackout"),IF('Informacion del Cliente'!$F$10:$G$10="Residencial",IF(L32&lt;&gt;"",VLOOKUP(J32,INDIRECT("'"&amp;G32&amp;"'!L16:O18"),2,FALSE),""),IF('Informacion del Cliente'!$F$10:$G$10="Comercial",IF(L32&lt;&gt;"",VLOOKUP(J32,INDIRECT("'"&amp;G32&amp;"'!L16:O18"),3,FALSE),""))),"")</f>
        <v/>
      </c>
      <c r="AQ32" s="4" t="str">
        <f t="shared" ca="1" si="27"/>
        <v>0</v>
      </c>
      <c r="AR32" s="4" t="str">
        <f t="array" aca="1" ref="AR32" ca="1">IF('Informacion del Cliente'!$F$10:$G$10="Residencial",IF(L32&lt;&gt;"",VLOOKUP(J32,INDIRECT("'"&amp;G32&amp;"'!L16:O18"),2,FALSE),""),IF('Informacion del Cliente'!$F$10:$G$10="Comercial",IF(L32&lt;&gt;"",VLOOKUP(J32,INDIRECT("'"&amp;G32&amp;"'!L16:O18"),3,FALSE),"")))</f>
        <v/>
      </c>
      <c r="AS32" s="4" t="str">
        <f t="shared" ca="1" si="28"/>
        <v/>
      </c>
      <c r="AT32" s="4" t="str">
        <f t="shared" ca="1" si="29"/>
        <v/>
      </c>
      <c r="AU32" s="4" t="str">
        <f t="shared" ca="1" si="30"/>
        <v/>
      </c>
      <c r="AV32" s="4" t="str">
        <f t="array" aca="1" ref="AV32" ca="1">IF(G32&lt;&gt;"",(IF(OR(VLOOKUP(O32, INDIRECT("'" &amp; G32 &amp; "'!F23:N25"),3, FALSE)&lt;&gt;"",VLOOKUP(O32, INDIRECT("'" &amp; G32 &amp; "'!F23:N25"),3, FALSE)&lt;&gt;"NA"),(L32-VLOOKUP(O32, INDIRECT("'" &amp; G32 &amp; "'!F23:N25"),3, FALSE)),"")),"")</f>
        <v/>
      </c>
      <c r="AW32" s="4" t="str">
        <f t="shared" ca="1" si="9"/>
        <v/>
      </c>
      <c r="AX32" s="4" t="str">
        <f t="shared" ca="1" si="10"/>
        <v/>
      </c>
      <c r="AY32" s="4" t="str">
        <f t="shared" ca="1" si="11"/>
        <v/>
      </c>
      <c r="AZ32" s="4" t="str">
        <f t="array" aca="1" ref="AZ32" ca="1">IF(O32&lt;&gt;"",IF(VLOOKUP(O32,INDIRECT("'"&amp;G32&amp;"'!F23:K25"),5,FALSE)="NA","NA",L32-VLOOKUP(O32,INDIRECT("'"&amp;G32&amp;"'!F23:K25"),5,FALSE)),"")</f>
        <v/>
      </c>
      <c r="BA32" s="4" t="str">
        <f>IF('Informacion del Cliente'!U44&lt;&gt;"",'Informacion del Cliente'!U44,"")</f>
        <v/>
      </c>
      <c r="BB32" s="4" t="str">
        <f t="array" aca="1" ref="BB32" ca="1">IF(O32&lt;&gt;"",VLOOKUP(O32, INDIRECT("'" &amp; G32 &amp; "'!F23:K25"),6, FALSE),"")</f>
        <v/>
      </c>
      <c r="BC32" s="4" t="str">
        <f t="shared" si="12"/>
        <v/>
      </c>
      <c r="BD32" s="4" t="str">
        <f t="shared" ca="1" si="13"/>
        <v/>
      </c>
      <c r="BE32" s="4" t="str">
        <f t="shared" si="14"/>
        <v/>
      </c>
      <c r="BF32" s="4" t="str">
        <f t="shared" si="15"/>
        <v/>
      </c>
      <c r="BG32" s="4" t="str">
        <f t="shared" si="16"/>
        <v/>
      </c>
      <c r="BJ32" s="4" t="str">
        <f t="shared" ca="1" si="17"/>
        <v/>
      </c>
      <c r="BK32" s="4" t="str">
        <f t="shared" si="18"/>
        <v/>
      </c>
      <c r="BL32" s="4" t="str">
        <f t="shared" ca="1" si="19"/>
        <v/>
      </c>
      <c r="BM32" s="4" t="str">
        <f t="shared" ca="1" si="20"/>
        <v/>
      </c>
    </row>
    <row r="33" spans="1:65" x14ac:dyDescent="0.3">
      <c r="A33" s="4" t="str">
        <f>IF(L33&lt;&gt;"",'Informacion del Cliente'!D45,"")</f>
        <v/>
      </c>
      <c r="B33" s="4" t="str">
        <f>IF(O33&lt;&gt;"",'Informacion del Cliente'!$F$5,"")</f>
        <v/>
      </c>
      <c r="C33" s="4" t="str">
        <f>IF(O33&lt;&gt;"",'Informacion del Cliente'!$F$8,"")</f>
        <v/>
      </c>
      <c r="D33" s="4" t="str">
        <f>IF(O33&lt;&gt;"",'Informacion del Cliente'!$F$7,"")</f>
        <v/>
      </c>
      <c r="E33" s="4" t="str">
        <f>IF(O33&lt;&gt;"",'Informacion del Cliente'!$F$9,"")</f>
        <v/>
      </c>
      <c r="F33" s="4" t="str">
        <f>IF(G33&lt;&gt;"",'Informacion del Cliente'!$F$10:$G$10,"")</f>
        <v/>
      </c>
      <c r="G33" s="4" t="str">
        <f>IF('Informacion del Cliente'!E45&lt;&gt;"",VLOOKUP('Informacion del Cliente'!E45,Productos!$F$6:$G$11,2,FALSE),"")</f>
        <v/>
      </c>
      <c r="H33" s="4" t="str">
        <f>IF('Informacion del Cliente'!G45&lt;&gt;"",'Informacion del Cliente'!G45,"")</f>
        <v/>
      </c>
      <c r="I33" s="4" t="str">
        <f>IF('Informacion del Cliente'!F45&lt;&gt;"",'Informacion del Cliente'!F45,"")</f>
        <v/>
      </c>
      <c r="J33" s="4" t="str">
        <f>IF('Informacion del Cliente'!J45&lt;&gt;"",'Informacion del Cliente'!J45,"")</f>
        <v/>
      </c>
      <c r="K33" s="4" t="str">
        <f>IF('Informacion del Cliente'!N45&lt;&gt;"",'Informacion del Cliente'!N45,"")</f>
        <v/>
      </c>
      <c r="L33" s="4" t="str">
        <f>IF(AND(N33&lt;&gt;"",N33="Inside"),'Informacion del Cliente'!H45-VLOOKUP(N33,Productos!$F$15:$G$16,2,FALSE),IF(N33="Outside",'Informacion del Cliente'!H45,""))</f>
        <v/>
      </c>
      <c r="M33" s="4" t="str">
        <f>IF('Informacion del Cliente'!I45&lt;&gt;"",'Informacion del Cliente'!I45,"")</f>
        <v/>
      </c>
      <c r="N33" s="4" t="str">
        <f>IF('Informacion del Cliente'!K45&lt;&gt;"",'Informacion del Cliente'!K45,"")</f>
        <v/>
      </c>
      <c r="O33" s="4" t="str">
        <f>IF('Informacion del Cliente'!L45&lt;&gt;"",'Informacion del Cliente'!L45,"")</f>
        <v/>
      </c>
      <c r="P33" s="4" t="str">
        <f>IF('Informacion del Cliente'!M45&lt;&gt;"",'Informacion del Cliente'!M45,"")</f>
        <v/>
      </c>
      <c r="Q33" s="4" t="str">
        <f>IF('Informacion del Cliente'!P45&lt;&gt;"",'Informacion del Cliente'!P45,"")</f>
        <v/>
      </c>
      <c r="R33" s="4" t="str">
        <f>IF('Informacion del Cliente'!Q45&lt;&gt;"",'Informacion del Cliente'!Q45,"")</f>
        <v/>
      </c>
      <c r="S33" s="4" t="str">
        <f t="shared" ca="1" si="21"/>
        <v/>
      </c>
      <c r="U33" s="4" t="str">
        <f>IF('Informacion del Cliente'!O45&lt;&gt;"",'Informacion del Cliente'!O45,"")</f>
        <v/>
      </c>
      <c r="V33" s="4" t="str">
        <f>IF('Informacion del Cliente'!R45&lt;&gt;"",'Informacion del Cliente'!R45,"")</f>
        <v/>
      </c>
      <c r="W33" s="4" t="str">
        <f t="shared" ca="1" si="22"/>
        <v/>
      </c>
      <c r="X33" s="4" t="str">
        <f t="shared" si="23"/>
        <v/>
      </c>
      <c r="Y33" s="4" t="str">
        <f t="shared" si="24"/>
        <v/>
      </c>
      <c r="Z33" s="4" t="str">
        <f>IF(G33&lt;&gt;"", IFERROR(VLOOKUP(I33, 'Listado de Telas'!$B$3:$F$129, 5, FALSE), "No encontrado"), "")</f>
        <v/>
      </c>
      <c r="AA33" s="4" t="str">
        <f t="shared" ca="1" si="25"/>
        <v/>
      </c>
      <c r="AB33" s="4" t="str">
        <f t="shared" ca="1" si="0"/>
        <v/>
      </c>
      <c r="AC33" s="4" t="str">
        <f t="shared" ca="1" si="1"/>
        <v/>
      </c>
      <c r="AD33" s="4" t="str">
        <f t="shared" ca="1" si="2"/>
        <v/>
      </c>
      <c r="AE33" s="4" t="str">
        <f t="shared" si="3"/>
        <v/>
      </c>
      <c r="AF33" s="4" t="str">
        <f t="shared" ca="1" si="4"/>
        <v/>
      </c>
      <c r="AG33" s="4" t="str">
        <f t="shared" ca="1" si="5"/>
        <v/>
      </c>
      <c r="AH33" s="4" t="str">
        <f t="shared" ca="1" si="6"/>
        <v/>
      </c>
      <c r="AI33" s="4" t="str">
        <f t="shared" si="26"/>
        <v/>
      </c>
      <c r="AJ33" s="4" t="str">
        <f t="shared" ca="1" si="7"/>
        <v/>
      </c>
      <c r="AK33" s="4" t="str">
        <f t="array" ref="AK33">IF('Informacion del Cliente'!T45="SI",3,IF('Informacion del Cliente'!K45="Outside",2,IF('Informacion del Cliente'!K45="Inside",1,"")))</f>
        <v/>
      </c>
      <c r="AL33" s="140" t="str">
        <f t="shared" ca="1" si="8"/>
        <v/>
      </c>
      <c r="AM33" s="4" t="s">
        <v>132</v>
      </c>
      <c r="AN33" s="4" t="str">
        <f t="array" ref="AN33">IF(O33&lt;&gt;"",(IF(L33&lt;&gt;"",IF('Informacion del Cliente'!$F$10:$G$10="Residencial",VLOOKUP(G33,Productos!$F$19:$G$24,2,FALSE),IF('Informacion del Cliente'!$F$10:$G$10="Comercial",VLOOKUP(G33,Productos!$F$19:$G$24,3,FALSE),"")))),"")</f>
        <v/>
      </c>
      <c r="AO33" s="4" t="str">
        <f t="array" aca="1" ref="AO33" ca="1">IF(O33&lt;&gt;"",(IF(L33&lt;&gt;"",IF(VLOOKUP('Informacion del Cliente'!$F$10:$G$10,INDIRECT("'"&amp;G33&amp;"'!L5:N6"),2,FALSE)="NA","",VLOOKUP('Informacion del Cliente'!$F$10:$G$10,INDIRECT("'"&amp;G33&amp;"'!L5:N6"),2,FALSE)))),"")</f>
        <v/>
      </c>
      <c r="AP33" s="4" t="str">
        <f t="array" aca="1" ref="AP33" ca="1">IF(OR(J33="Privacy",J33="Blackout"),IF('Informacion del Cliente'!$F$10:$G$10="Residencial",IF(L33&lt;&gt;"",VLOOKUP(J33,INDIRECT("'"&amp;G33&amp;"'!L16:O18"),2,FALSE),""),IF('Informacion del Cliente'!$F$10:$G$10="Comercial",IF(L33&lt;&gt;"",VLOOKUP(J33,INDIRECT("'"&amp;G33&amp;"'!L16:O18"),3,FALSE),""))),"")</f>
        <v/>
      </c>
      <c r="AQ33" s="4" t="str">
        <f t="shared" ca="1" si="27"/>
        <v>0</v>
      </c>
      <c r="AR33" s="4" t="str">
        <f t="array" aca="1" ref="AR33" ca="1">IF('Informacion del Cliente'!$F$10:$G$10="Residencial",IF(L33&lt;&gt;"",VLOOKUP(J33,INDIRECT("'"&amp;G33&amp;"'!L16:O18"),2,FALSE),""),IF('Informacion del Cliente'!$F$10:$G$10="Comercial",IF(L33&lt;&gt;"",VLOOKUP(J33,INDIRECT("'"&amp;G33&amp;"'!L16:O18"),3,FALSE),"")))</f>
        <v/>
      </c>
      <c r="AS33" s="4" t="str">
        <f t="shared" ca="1" si="28"/>
        <v/>
      </c>
      <c r="AT33" s="4" t="str">
        <f t="shared" ca="1" si="29"/>
        <v/>
      </c>
      <c r="AU33" s="4" t="str">
        <f t="shared" ca="1" si="30"/>
        <v/>
      </c>
      <c r="AV33" s="4" t="str">
        <f t="array" aca="1" ref="AV33" ca="1">IF(G33&lt;&gt;"",(IF(OR(VLOOKUP(O33, INDIRECT("'" &amp; G33 &amp; "'!F23:N25"),3, FALSE)&lt;&gt;"",VLOOKUP(O33, INDIRECT("'" &amp; G33 &amp; "'!F23:N25"),3, FALSE)&lt;&gt;"NA"),(L33-VLOOKUP(O33, INDIRECT("'" &amp; G33 &amp; "'!F23:N25"),3, FALSE)),"")),"")</f>
        <v/>
      </c>
      <c r="AW33" s="4" t="str">
        <f t="shared" ca="1" si="9"/>
        <v/>
      </c>
      <c r="AX33" s="4" t="str">
        <f t="shared" ca="1" si="10"/>
        <v/>
      </c>
      <c r="AY33" s="4" t="str">
        <f t="shared" ca="1" si="11"/>
        <v/>
      </c>
      <c r="AZ33" s="4" t="str">
        <f t="array" aca="1" ref="AZ33" ca="1">IF(O33&lt;&gt;"",IF(VLOOKUP(O33,INDIRECT("'"&amp;G33&amp;"'!F23:K25"),5,FALSE)="NA","NA",L33-VLOOKUP(O33,INDIRECT("'"&amp;G33&amp;"'!F23:K25"),5,FALSE)),"")</f>
        <v/>
      </c>
      <c r="BA33" s="4" t="str">
        <f>IF('Informacion del Cliente'!U45&lt;&gt;"",'Informacion del Cliente'!U45,"")</f>
        <v/>
      </c>
      <c r="BB33" s="4" t="str">
        <f t="array" aca="1" ref="BB33" ca="1">IF(O33&lt;&gt;"",VLOOKUP(O33, INDIRECT("'" &amp; G33 &amp; "'!F23:K25"),6, FALSE),"")</f>
        <v/>
      </c>
      <c r="BC33" s="4" t="str">
        <f t="shared" si="12"/>
        <v/>
      </c>
      <c r="BD33" s="4" t="str">
        <f t="shared" ca="1" si="13"/>
        <v/>
      </c>
      <c r="BE33" s="4" t="str">
        <f t="shared" si="14"/>
        <v/>
      </c>
      <c r="BF33" s="4" t="str">
        <f t="shared" si="15"/>
        <v/>
      </c>
      <c r="BG33" s="4" t="str">
        <f t="shared" si="16"/>
        <v/>
      </c>
      <c r="BJ33" s="4" t="str">
        <f t="shared" ca="1" si="17"/>
        <v/>
      </c>
      <c r="BK33" s="4" t="str">
        <f t="shared" si="18"/>
        <v/>
      </c>
      <c r="BL33" s="4" t="str">
        <f t="shared" ca="1" si="19"/>
        <v/>
      </c>
      <c r="BM33" s="4" t="str">
        <f t="shared" ca="1" si="20"/>
        <v/>
      </c>
    </row>
    <row r="34" spans="1:65" x14ac:dyDescent="0.3">
      <c r="A34" s="4" t="str">
        <f>IF(L34&lt;&gt;"",'Informacion del Cliente'!D46,"")</f>
        <v/>
      </c>
      <c r="B34" s="4" t="str">
        <f>IF(O34&lt;&gt;"",'Informacion del Cliente'!$F$5,"")</f>
        <v/>
      </c>
      <c r="C34" s="4" t="str">
        <f>IF(O34&lt;&gt;"",'Informacion del Cliente'!$F$8,"")</f>
        <v/>
      </c>
      <c r="D34" s="4" t="str">
        <f>IF(O34&lt;&gt;"",'Informacion del Cliente'!$F$7,"")</f>
        <v/>
      </c>
      <c r="E34" s="4" t="str">
        <f>IF(O34&lt;&gt;"",'Informacion del Cliente'!$F$9,"")</f>
        <v/>
      </c>
      <c r="F34" s="4" t="str">
        <f>IF(G34&lt;&gt;"",'Informacion del Cliente'!$F$10:$G$10,"")</f>
        <v/>
      </c>
      <c r="G34" s="4" t="str">
        <f>IF('Informacion del Cliente'!E46&lt;&gt;"",VLOOKUP('Informacion del Cliente'!E46,Productos!$F$6:$G$11,2,FALSE),"")</f>
        <v/>
      </c>
      <c r="H34" s="4" t="str">
        <f>IF('Informacion del Cliente'!G46&lt;&gt;"",'Informacion del Cliente'!G46,"")</f>
        <v/>
      </c>
      <c r="I34" s="4" t="str">
        <f>IF('Informacion del Cliente'!F46&lt;&gt;"",'Informacion del Cliente'!F46,"")</f>
        <v/>
      </c>
      <c r="J34" s="4" t="str">
        <f>IF('Informacion del Cliente'!J46&lt;&gt;"",'Informacion del Cliente'!J46,"")</f>
        <v/>
      </c>
      <c r="K34" s="4" t="str">
        <f>IF('Informacion del Cliente'!N46&lt;&gt;"",'Informacion del Cliente'!N46,"")</f>
        <v/>
      </c>
      <c r="L34" s="4" t="str">
        <f>IF(AND(N34&lt;&gt;"",N34="Inside"),'Informacion del Cliente'!H46-VLOOKUP(N34,Productos!$F$15:$G$16,2,FALSE),IF(N34="Outside",'Informacion del Cliente'!H46,""))</f>
        <v/>
      </c>
      <c r="M34" s="4" t="str">
        <f>IF('Informacion del Cliente'!I46&lt;&gt;"",'Informacion del Cliente'!I46,"")</f>
        <v/>
      </c>
      <c r="N34" s="4" t="str">
        <f>IF('Informacion del Cliente'!K46&lt;&gt;"",'Informacion del Cliente'!K46,"")</f>
        <v/>
      </c>
      <c r="O34" s="4" t="str">
        <f>IF('Informacion del Cliente'!L46&lt;&gt;"",'Informacion del Cliente'!L46,"")</f>
        <v/>
      </c>
      <c r="P34" s="4" t="str">
        <f>IF('Informacion del Cliente'!M46&lt;&gt;"",'Informacion del Cliente'!M46,"")</f>
        <v/>
      </c>
      <c r="Q34" s="4" t="str">
        <f>IF('Informacion del Cliente'!P46&lt;&gt;"",'Informacion del Cliente'!P46,"")</f>
        <v/>
      </c>
      <c r="R34" s="4" t="str">
        <f>IF('Informacion del Cliente'!Q46&lt;&gt;"",'Informacion del Cliente'!Q46,"")</f>
        <v/>
      </c>
      <c r="S34" s="4" t="str">
        <f t="shared" ca="1" si="21"/>
        <v/>
      </c>
      <c r="U34" s="4" t="str">
        <f>IF('Informacion del Cliente'!O46&lt;&gt;"",'Informacion del Cliente'!O46,"")</f>
        <v/>
      </c>
      <c r="V34" s="4" t="str">
        <f>IF('Informacion del Cliente'!R46&lt;&gt;"",'Informacion del Cliente'!R46,"")</f>
        <v/>
      </c>
      <c r="W34" s="4" t="str">
        <f t="shared" ca="1" si="22"/>
        <v/>
      </c>
      <c r="X34" s="4" t="str">
        <f t="shared" si="23"/>
        <v/>
      </c>
      <c r="Y34" s="4" t="str">
        <f t="shared" si="24"/>
        <v/>
      </c>
      <c r="Z34" s="4" t="str">
        <f>IF(G34&lt;&gt;"", IFERROR(VLOOKUP(I34, 'Listado de Telas'!$B$3:$F$129, 5, FALSE), "No encontrado"), "")</f>
        <v/>
      </c>
      <c r="AA34" s="4" t="str">
        <f t="shared" ca="1" si="25"/>
        <v/>
      </c>
      <c r="AB34" s="4" t="str">
        <f t="shared" ca="1" si="0"/>
        <v/>
      </c>
      <c r="AC34" s="4" t="str">
        <f t="shared" ca="1" si="1"/>
        <v/>
      </c>
      <c r="AD34" s="4" t="str">
        <f t="shared" ca="1" si="2"/>
        <v/>
      </c>
      <c r="AE34" s="4" t="str">
        <f t="shared" si="3"/>
        <v/>
      </c>
      <c r="AF34" s="4" t="str">
        <f t="shared" ca="1" si="4"/>
        <v/>
      </c>
      <c r="AG34" s="4" t="str">
        <f t="shared" ca="1" si="5"/>
        <v/>
      </c>
      <c r="AH34" s="4" t="str">
        <f t="shared" ca="1" si="6"/>
        <v/>
      </c>
      <c r="AI34" s="4" t="str">
        <f t="shared" si="26"/>
        <v/>
      </c>
      <c r="AJ34" s="4" t="str">
        <f t="shared" ca="1" si="7"/>
        <v/>
      </c>
      <c r="AK34" s="4" t="str">
        <f t="array" ref="AK34">IF('Informacion del Cliente'!T46="SI",3,IF('Informacion del Cliente'!K46="Outside",2,IF('Informacion del Cliente'!K46="Inside",1,"")))</f>
        <v/>
      </c>
      <c r="AL34" s="140" t="str">
        <f t="shared" ca="1" si="8"/>
        <v/>
      </c>
      <c r="AM34" s="4" t="s">
        <v>132</v>
      </c>
      <c r="AN34" s="4" t="str">
        <f t="array" ref="AN34">IF(O34&lt;&gt;"",(IF(L34&lt;&gt;"",IF('Informacion del Cliente'!$F$10:$G$10="Residencial",VLOOKUP(G34,Productos!$F$19:$G$24,2,FALSE),IF('Informacion del Cliente'!$F$10:$G$10="Comercial",VLOOKUP(G34,Productos!$F$19:$G$24,3,FALSE),"")))),"")</f>
        <v/>
      </c>
      <c r="AO34" s="4" t="str">
        <f t="array" aca="1" ref="AO34" ca="1">IF(O34&lt;&gt;"",(IF(L34&lt;&gt;"",IF(VLOOKUP('Informacion del Cliente'!$F$10:$G$10,INDIRECT("'"&amp;G34&amp;"'!L5:N6"),2,FALSE)="NA","",VLOOKUP('Informacion del Cliente'!$F$10:$G$10,INDIRECT("'"&amp;G34&amp;"'!L5:N6"),2,FALSE)))),"")</f>
        <v/>
      </c>
      <c r="AP34" s="4" t="str">
        <f t="array" aca="1" ref="AP34" ca="1">IF(OR(J34="Privacy",J34="Blackout"),IF('Informacion del Cliente'!$F$10:$G$10="Residencial",IF(L34&lt;&gt;"",VLOOKUP(J34,INDIRECT("'"&amp;G34&amp;"'!L16:O18"),2,FALSE),""),IF('Informacion del Cliente'!$F$10:$G$10="Comercial",IF(L34&lt;&gt;"",VLOOKUP(J34,INDIRECT("'"&amp;G34&amp;"'!L16:O18"),3,FALSE),""))),"")</f>
        <v/>
      </c>
      <c r="AQ34" s="4" t="str">
        <f t="shared" ca="1" si="27"/>
        <v>0</v>
      </c>
      <c r="AR34" s="4" t="str">
        <f t="array" aca="1" ref="AR34" ca="1">IF('Informacion del Cliente'!$F$10:$G$10="Residencial",IF(L34&lt;&gt;"",VLOOKUP(J34,INDIRECT("'"&amp;G34&amp;"'!L16:O18"),2,FALSE),""),IF('Informacion del Cliente'!$F$10:$G$10="Comercial",IF(L34&lt;&gt;"",VLOOKUP(J34,INDIRECT("'"&amp;G34&amp;"'!L16:O18"),3,FALSE),"")))</f>
        <v/>
      </c>
      <c r="AS34" s="4" t="str">
        <f t="shared" ca="1" si="28"/>
        <v/>
      </c>
      <c r="AT34" s="4" t="str">
        <f t="shared" ca="1" si="29"/>
        <v/>
      </c>
      <c r="AU34" s="4" t="str">
        <f t="shared" ca="1" si="30"/>
        <v/>
      </c>
      <c r="AV34" s="4" t="str">
        <f t="array" aca="1" ref="AV34" ca="1">IF(G34&lt;&gt;"",(IF(OR(VLOOKUP(O34, INDIRECT("'" &amp; G34 &amp; "'!F23:N25"),3, FALSE)&lt;&gt;"",VLOOKUP(O34, INDIRECT("'" &amp; G34 &amp; "'!F23:N25"),3, FALSE)&lt;&gt;"NA"),(L34-VLOOKUP(O34, INDIRECT("'" &amp; G34 &amp; "'!F23:N25"),3, FALSE)),"")),"")</f>
        <v/>
      </c>
      <c r="AW34" s="4" t="str">
        <f t="shared" ca="1" si="9"/>
        <v/>
      </c>
      <c r="AX34" s="4" t="str">
        <f t="shared" ca="1" si="10"/>
        <v/>
      </c>
      <c r="AY34" s="4" t="str">
        <f t="shared" ca="1" si="11"/>
        <v/>
      </c>
      <c r="AZ34" s="4" t="str">
        <f t="array" aca="1" ref="AZ34" ca="1">IF(O34&lt;&gt;"",IF(VLOOKUP(O34,INDIRECT("'"&amp;G34&amp;"'!F23:K25"),5,FALSE)="NA","NA",L34-VLOOKUP(O34,INDIRECT("'"&amp;G34&amp;"'!F23:K25"),5,FALSE)),"")</f>
        <v/>
      </c>
      <c r="BA34" s="4" t="str">
        <f>IF('Informacion del Cliente'!U46&lt;&gt;"",'Informacion del Cliente'!U46,"")</f>
        <v/>
      </c>
      <c r="BB34" s="4" t="str">
        <f t="array" aca="1" ref="BB34" ca="1">IF(O34&lt;&gt;"",VLOOKUP(O34, INDIRECT("'" &amp; G34 &amp; "'!F23:K25"),6, FALSE),"")</f>
        <v/>
      </c>
      <c r="BC34" s="4" t="str">
        <f t="shared" si="12"/>
        <v/>
      </c>
      <c r="BD34" s="4" t="str">
        <f t="shared" ca="1" si="13"/>
        <v/>
      </c>
      <c r="BE34" s="4" t="str">
        <f t="shared" si="14"/>
        <v/>
      </c>
      <c r="BF34" s="4" t="str">
        <f t="shared" si="15"/>
        <v/>
      </c>
      <c r="BG34" s="4" t="str">
        <f t="shared" si="16"/>
        <v/>
      </c>
      <c r="BJ34" s="4" t="str">
        <f t="shared" ca="1" si="17"/>
        <v/>
      </c>
      <c r="BK34" s="4" t="str">
        <f t="shared" si="18"/>
        <v/>
      </c>
      <c r="BL34" s="4" t="str">
        <f t="shared" ca="1" si="19"/>
        <v/>
      </c>
      <c r="BM34" s="4" t="str">
        <f t="shared" ca="1" si="20"/>
        <v/>
      </c>
    </row>
    <row r="35" spans="1:65" x14ac:dyDescent="0.3">
      <c r="A35" s="4" t="str">
        <f>IF(L35&lt;&gt;"",'Informacion del Cliente'!D47,"")</f>
        <v/>
      </c>
      <c r="B35" s="4" t="str">
        <f>IF(O35&lt;&gt;"",'Informacion del Cliente'!$F$5,"")</f>
        <v/>
      </c>
      <c r="C35" s="4" t="str">
        <f>IF(O35&lt;&gt;"",'Informacion del Cliente'!$F$8,"")</f>
        <v/>
      </c>
      <c r="D35" s="4" t="str">
        <f>IF(O35&lt;&gt;"",'Informacion del Cliente'!$F$7,"")</f>
        <v/>
      </c>
      <c r="E35" s="4" t="str">
        <f>IF(O35&lt;&gt;"",'Informacion del Cliente'!$F$9,"")</f>
        <v/>
      </c>
      <c r="F35" s="4" t="str">
        <f>IF(G35&lt;&gt;"",'Informacion del Cliente'!$F$10:$G$10,"")</f>
        <v/>
      </c>
      <c r="G35" s="4" t="str">
        <f>IF('Informacion del Cliente'!E47&lt;&gt;"",VLOOKUP('Informacion del Cliente'!E47,Productos!$F$6:$G$11,2,FALSE),"")</f>
        <v/>
      </c>
      <c r="H35" s="4" t="str">
        <f>IF('Informacion del Cliente'!G47&lt;&gt;"",'Informacion del Cliente'!G47,"")</f>
        <v/>
      </c>
      <c r="I35" s="4" t="str">
        <f>IF('Informacion del Cliente'!F47&lt;&gt;"",'Informacion del Cliente'!F47,"")</f>
        <v/>
      </c>
      <c r="J35" s="4" t="str">
        <f>IF('Informacion del Cliente'!J47&lt;&gt;"",'Informacion del Cliente'!J47,"")</f>
        <v/>
      </c>
      <c r="K35" s="4" t="str">
        <f>IF('Informacion del Cliente'!N47&lt;&gt;"",'Informacion del Cliente'!N47,"")</f>
        <v/>
      </c>
      <c r="L35" s="4" t="str">
        <f>IF(AND(N35&lt;&gt;"",N35="Inside"),'Informacion del Cliente'!H47-VLOOKUP(N35,Productos!$F$15:$G$16,2,FALSE),IF(N35="Outside",'Informacion del Cliente'!H47,""))</f>
        <v/>
      </c>
      <c r="M35" s="4" t="str">
        <f>IF('Informacion del Cliente'!I47&lt;&gt;"",'Informacion del Cliente'!I47,"")</f>
        <v/>
      </c>
      <c r="N35" s="4" t="str">
        <f>IF('Informacion del Cliente'!K47&lt;&gt;"",'Informacion del Cliente'!K47,"")</f>
        <v/>
      </c>
      <c r="O35" s="4" t="str">
        <f>IF('Informacion del Cliente'!L47&lt;&gt;"",'Informacion del Cliente'!L47,"")</f>
        <v/>
      </c>
      <c r="P35" s="4" t="str">
        <f>IF('Informacion del Cliente'!M47&lt;&gt;"",'Informacion del Cliente'!M47,"")</f>
        <v/>
      </c>
      <c r="Q35" s="4" t="str">
        <f>IF('Informacion del Cliente'!P47&lt;&gt;"",'Informacion del Cliente'!P47,"")</f>
        <v/>
      </c>
      <c r="R35" s="4" t="str">
        <f>IF('Informacion del Cliente'!Q47&lt;&gt;"",'Informacion del Cliente'!Q47,"")</f>
        <v/>
      </c>
      <c r="S35" s="4" t="str">
        <f t="shared" ca="1" si="21"/>
        <v/>
      </c>
      <c r="U35" s="4" t="str">
        <f>IF('Informacion del Cliente'!O47&lt;&gt;"",'Informacion del Cliente'!O47,"")</f>
        <v/>
      </c>
      <c r="V35" s="4" t="str">
        <f>IF('Informacion del Cliente'!R47&lt;&gt;"",'Informacion del Cliente'!R47,"")</f>
        <v/>
      </c>
      <c r="W35" s="4" t="str">
        <f t="shared" ca="1" si="22"/>
        <v/>
      </c>
      <c r="X35" s="4" t="str">
        <f t="shared" si="23"/>
        <v/>
      </c>
      <c r="Y35" s="4" t="str">
        <f t="shared" si="24"/>
        <v/>
      </c>
      <c r="Z35" s="4" t="str">
        <f>IF(G35&lt;&gt;"", IFERROR(VLOOKUP(I35, 'Listado de Telas'!$B$3:$F$129, 5, FALSE), "No encontrado"), "")</f>
        <v/>
      </c>
      <c r="AA35" s="4" t="str">
        <f t="shared" ca="1" si="25"/>
        <v/>
      </c>
      <c r="AB35" s="4" t="str">
        <f t="shared" ca="1" si="0"/>
        <v/>
      </c>
      <c r="AC35" s="4" t="str">
        <f t="shared" ca="1" si="1"/>
        <v/>
      </c>
      <c r="AD35" s="4" t="str">
        <f t="shared" ca="1" si="2"/>
        <v/>
      </c>
      <c r="AE35" s="4" t="str">
        <f t="shared" si="3"/>
        <v/>
      </c>
      <c r="AF35" s="4" t="str">
        <f t="shared" ca="1" si="4"/>
        <v/>
      </c>
      <c r="AG35" s="4" t="str">
        <f t="shared" ca="1" si="5"/>
        <v/>
      </c>
      <c r="AH35" s="4" t="str">
        <f t="shared" ca="1" si="6"/>
        <v/>
      </c>
      <c r="AI35" s="4" t="str">
        <f t="shared" si="26"/>
        <v/>
      </c>
      <c r="AJ35" s="4" t="str">
        <f t="shared" ca="1" si="7"/>
        <v/>
      </c>
      <c r="AK35" s="4" t="str">
        <f t="array" ref="AK35">IF('Informacion del Cliente'!T47="SI",3,IF('Informacion del Cliente'!K47="Outside",2,IF('Informacion del Cliente'!K47="Inside",1,"")))</f>
        <v/>
      </c>
      <c r="AL35" s="140" t="str">
        <f t="shared" ca="1" si="8"/>
        <v/>
      </c>
      <c r="AM35" s="4" t="s">
        <v>132</v>
      </c>
      <c r="AN35" s="4" t="str">
        <f t="array" ref="AN35">IF(O35&lt;&gt;"",(IF(L35&lt;&gt;"",IF('Informacion del Cliente'!$F$10:$G$10="Residencial",VLOOKUP(G35,Productos!$F$19:$G$24,2,FALSE),IF('Informacion del Cliente'!$F$10:$G$10="Comercial",VLOOKUP(G35,Productos!$F$19:$G$24,3,FALSE),"")))),"")</f>
        <v/>
      </c>
      <c r="AO35" s="4" t="str">
        <f t="array" aca="1" ref="AO35" ca="1">IF(O35&lt;&gt;"",(IF(L35&lt;&gt;"",IF(VLOOKUP('Informacion del Cliente'!$F$10:$G$10,INDIRECT("'"&amp;G35&amp;"'!L5:N6"),2,FALSE)="NA","",VLOOKUP('Informacion del Cliente'!$F$10:$G$10,INDIRECT("'"&amp;G35&amp;"'!L5:N6"),2,FALSE)))),"")</f>
        <v/>
      </c>
      <c r="AP35" s="4" t="str">
        <f t="array" aca="1" ref="AP35" ca="1">IF(OR(J35="Privacy",J35="Blackout"),IF('Informacion del Cliente'!$F$10:$G$10="Residencial",IF(L35&lt;&gt;"",VLOOKUP(J35,INDIRECT("'"&amp;G35&amp;"'!L16:O18"),2,FALSE),""),IF('Informacion del Cliente'!$F$10:$G$10="Comercial",IF(L35&lt;&gt;"",VLOOKUP(J35,INDIRECT("'"&amp;G35&amp;"'!L16:O18"),3,FALSE),""))),"")</f>
        <v/>
      </c>
      <c r="AQ35" s="4" t="str">
        <f t="shared" ca="1" si="27"/>
        <v>0</v>
      </c>
      <c r="AR35" s="4" t="str">
        <f t="array" aca="1" ref="AR35" ca="1">IF('Informacion del Cliente'!$F$10:$G$10="Residencial",IF(L35&lt;&gt;"",VLOOKUP(J35,INDIRECT("'"&amp;G35&amp;"'!L16:O18"),2,FALSE),""),IF('Informacion del Cliente'!$F$10:$G$10="Comercial",IF(L35&lt;&gt;"",VLOOKUP(J35,INDIRECT("'"&amp;G35&amp;"'!L16:O18"),3,FALSE),"")))</f>
        <v/>
      </c>
      <c r="AS35" s="4" t="str">
        <f t="shared" ca="1" si="28"/>
        <v/>
      </c>
      <c r="AT35" s="4" t="str">
        <f t="shared" ca="1" si="29"/>
        <v/>
      </c>
      <c r="AU35" s="4" t="str">
        <f t="shared" ca="1" si="30"/>
        <v/>
      </c>
      <c r="AV35" s="4" t="str">
        <f t="array" aca="1" ref="AV35" ca="1">IF(G35&lt;&gt;"",(IF(OR(VLOOKUP(O35, INDIRECT("'" &amp; G35 &amp; "'!F23:N25"),3, FALSE)&lt;&gt;"",VLOOKUP(O35, INDIRECT("'" &amp; G35 &amp; "'!F23:N25"),3, FALSE)&lt;&gt;"NA"),(L35-VLOOKUP(O35, INDIRECT("'" &amp; G35 &amp; "'!F23:N25"),3, FALSE)),"")),"")</f>
        <v/>
      </c>
      <c r="AW35" s="4" t="str">
        <f t="shared" ca="1" si="9"/>
        <v/>
      </c>
      <c r="AX35" s="4" t="str">
        <f t="shared" ca="1" si="10"/>
        <v/>
      </c>
      <c r="AY35" s="4" t="str">
        <f t="shared" ca="1" si="11"/>
        <v/>
      </c>
      <c r="AZ35" s="4" t="str">
        <f t="array" aca="1" ref="AZ35" ca="1">IF(O35&lt;&gt;"",IF(VLOOKUP(O35,INDIRECT("'"&amp;G35&amp;"'!F23:K25"),5,FALSE)="NA","NA",L35-VLOOKUP(O35,INDIRECT("'"&amp;G35&amp;"'!F23:K25"),5,FALSE)),"")</f>
        <v/>
      </c>
      <c r="BA35" s="4" t="str">
        <f>IF('Informacion del Cliente'!U47&lt;&gt;"",'Informacion del Cliente'!U47,"")</f>
        <v/>
      </c>
      <c r="BB35" s="4" t="str">
        <f t="array" aca="1" ref="BB35" ca="1">IF(O35&lt;&gt;"",VLOOKUP(O35, INDIRECT("'" &amp; G35 &amp; "'!F23:K25"),6, FALSE),"")</f>
        <v/>
      </c>
      <c r="BC35" s="4" t="str">
        <f t="shared" si="12"/>
        <v/>
      </c>
      <c r="BD35" s="4" t="str">
        <f t="shared" ca="1" si="13"/>
        <v/>
      </c>
      <c r="BE35" s="4" t="str">
        <f t="shared" si="14"/>
        <v/>
      </c>
      <c r="BF35" s="4" t="str">
        <f t="shared" si="15"/>
        <v/>
      </c>
      <c r="BG35" s="4" t="str">
        <f t="shared" si="16"/>
        <v/>
      </c>
      <c r="BJ35" s="4" t="str">
        <f t="shared" ca="1" si="17"/>
        <v/>
      </c>
      <c r="BK35" s="4" t="str">
        <f t="shared" si="18"/>
        <v/>
      </c>
      <c r="BL35" s="4" t="str">
        <f t="shared" ca="1" si="19"/>
        <v/>
      </c>
      <c r="BM35" s="4" t="str">
        <f t="shared" ca="1" si="20"/>
        <v/>
      </c>
    </row>
    <row r="36" spans="1:65" x14ac:dyDescent="0.3">
      <c r="A36" s="4" t="str">
        <f>IF(L36&lt;&gt;"",'Informacion del Cliente'!D48,"")</f>
        <v/>
      </c>
      <c r="B36" s="4" t="str">
        <f>IF(O36&lt;&gt;"",'Informacion del Cliente'!$F$5,"")</f>
        <v/>
      </c>
      <c r="C36" s="4" t="str">
        <f>IF(O36&lt;&gt;"",'Informacion del Cliente'!$F$8,"")</f>
        <v/>
      </c>
      <c r="D36" s="4" t="str">
        <f>IF(O36&lt;&gt;"",'Informacion del Cliente'!$F$7,"")</f>
        <v/>
      </c>
      <c r="E36" s="4" t="str">
        <f>IF(O36&lt;&gt;"",'Informacion del Cliente'!$F$9,"")</f>
        <v/>
      </c>
      <c r="F36" s="4" t="str">
        <f>IF(G36&lt;&gt;"",'Informacion del Cliente'!$F$10:$G$10,"")</f>
        <v/>
      </c>
      <c r="G36" s="4" t="str">
        <f>IF('Informacion del Cliente'!E48&lt;&gt;"",VLOOKUP('Informacion del Cliente'!E48,Productos!$F$6:$G$11,2,FALSE),"")</f>
        <v/>
      </c>
      <c r="H36" s="4" t="str">
        <f>IF('Informacion del Cliente'!G48&lt;&gt;"",'Informacion del Cliente'!G48,"")</f>
        <v/>
      </c>
      <c r="I36" s="4" t="str">
        <f>IF('Informacion del Cliente'!F48&lt;&gt;"",'Informacion del Cliente'!F48,"")</f>
        <v/>
      </c>
      <c r="J36" s="4" t="str">
        <f>IF('Informacion del Cliente'!J48&lt;&gt;"",'Informacion del Cliente'!J48,"")</f>
        <v/>
      </c>
      <c r="K36" s="4" t="str">
        <f>IF('Informacion del Cliente'!N48&lt;&gt;"",'Informacion del Cliente'!N48,"")</f>
        <v/>
      </c>
      <c r="L36" s="4" t="str">
        <f>IF(AND(N36&lt;&gt;"",N36="Inside"),'Informacion del Cliente'!H48-VLOOKUP(N36,Productos!$F$15:$G$16,2,FALSE),IF(N36="Outside",'Informacion del Cliente'!H48,""))</f>
        <v/>
      </c>
      <c r="M36" s="4" t="str">
        <f>IF('Informacion del Cliente'!I48&lt;&gt;"",'Informacion del Cliente'!I48,"")</f>
        <v/>
      </c>
      <c r="N36" s="4" t="str">
        <f>IF('Informacion del Cliente'!K48&lt;&gt;"",'Informacion del Cliente'!K48,"")</f>
        <v/>
      </c>
      <c r="O36" s="4" t="str">
        <f>IF('Informacion del Cliente'!L48&lt;&gt;"",'Informacion del Cliente'!L48,"")</f>
        <v/>
      </c>
      <c r="P36" s="4" t="str">
        <f>IF('Informacion del Cliente'!M48&lt;&gt;"",'Informacion del Cliente'!M48,"")</f>
        <v/>
      </c>
      <c r="Q36" s="4" t="str">
        <f>IF('Informacion del Cliente'!P48&lt;&gt;"",'Informacion del Cliente'!P48,"")</f>
        <v/>
      </c>
      <c r="R36" s="4" t="str">
        <f>IF('Informacion del Cliente'!Q48&lt;&gt;"",'Informacion del Cliente'!Q48,"")</f>
        <v/>
      </c>
      <c r="S36" s="4" t="str">
        <f t="shared" ca="1" si="21"/>
        <v/>
      </c>
      <c r="U36" s="4" t="str">
        <f>IF('Informacion del Cliente'!O48&lt;&gt;"",'Informacion del Cliente'!O48,"")</f>
        <v/>
      </c>
      <c r="V36" s="4" t="str">
        <f>IF('Informacion del Cliente'!R48&lt;&gt;"",'Informacion del Cliente'!R48,"")</f>
        <v/>
      </c>
      <c r="W36" s="4" t="str">
        <f t="shared" ca="1" si="22"/>
        <v/>
      </c>
      <c r="X36" s="4" t="str">
        <f t="shared" si="23"/>
        <v/>
      </c>
      <c r="Y36" s="4" t="str">
        <f t="shared" si="24"/>
        <v/>
      </c>
      <c r="Z36" s="4" t="str">
        <f>IF(G36&lt;&gt;"", IFERROR(VLOOKUP(I36, 'Listado de Telas'!$B$3:$F$129, 5, FALSE), "No encontrado"), "")</f>
        <v/>
      </c>
      <c r="AA36" s="4" t="str">
        <f t="shared" ca="1" si="25"/>
        <v/>
      </c>
      <c r="AB36" s="4" t="str">
        <f t="shared" ca="1" si="0"/>
        <v/>
      </c>
      <c r="AC36" s="4" t="str">
        <f t="shared" ca="1" si="1"/>
        <v/>
      </c>
      <c r="AD36" s="4" t="str">
        <f t="shared" ca="1" si="2"/>
        <v/>
      </c>
      <c r="AE36" s="4" t="str">
        <f t="shared" si="3"/>
        <v/>
      </c>
      <c r="AF36" s="4" t="str">
        <f t="shared" ca="1" si="4"/>
        <v/>
      </c>
      <c r="AG36" s="4" t="str">
        <f t="shared" ca="1" si="5"/>
        <v/>
      </c>
      <c r="AH36" s="4" t="str">
        <f t="shared" ca="1" si="6"/>
        <v/>
      </c>
      <c r="AI36" s="4" t="str">
        <f t="shared" si="26"/>
        <v/>
      </c>
      <c r="AJ36" s="4" t="str">
        <f t="shared" ca="1" si="7"/>
        <v/>
      </c>
      <c r="AK36" s="4" t="str">
        <f t="array" ref="AK36">IF('Informacion del Cliente'!T48="SI",3,IF('Informacion del Cliente'!K48="Outside",2,IF('Informacion del Cliente'!K48="Inside",1,"")))</f>
        <v/>
      </c>
      <c r="AL36" s="140" t="str">
        <f t="shared" ca="1" si="8"/>
        <v/>
      </c>
      <c r="AM36" s="4" t="s">
        <v>132</v>
      </c>
      <c r="AN36" s="4" t="str">
        <f t="array" ref="AN36">IF(O36&lt;&gt;"",(IF(L36&lt;&gt;"",IF('Informacion del Cliente'!$F$10:$G$10="Residencial",VLOOKUP(G36,Productos!$F$19:$G$24,2,FALSE),IF('Informacion del Cliente'!$F$10:$G$10="Comercial",VLOOKUP(G36,Productos!$F$19:$G$24,3,FALSE),"")))),"")</f>
        <v/>
      </c>
      <c r="AO36" s="4" t="str">
        <f t="array" aca="1" ref="AO36" ca="1">IF(O36&lt;&gt;"",(IF(L36&lt;&gt;"",IF(VLOOKUP('Informacion del Cliente'!$F$10:$G$10,INDIRECT("'"&amp;G36&amp;"'!L5:N6"),2,FALSE)="NA","",VLOOKUP('Informacion del Cliente'!$F$10:$G$10,INDIRECT("'"&amp;G36&amp;"'!L5:N6"),2,FALSE)))),"")</f>
        <v/>
      </c>
      <c r="AP36" s="4" t="str">
        <f t="array" aca="1" ref="AP36" ca="1">IF(OR(J36="Privacy",J36="Blackout"),IF('Informacion del Cliente'!$F$10:$G$10="Residencial",IF(L36&lt;&gt;"",VLOOKUP(J36,INDIRECT("'"&amp;G36&amp;"'!L16:O18"),2,FALSE),""),IF('Informacion del Cliente'!$F$10:$G$10="Comercial",IF(L36&lt;&gt;"",VLOOKUP(J36,INDIRECT("'"&amp;G36&amp;"'!L16:O18"),3,FALSE),""))),"")</f>
        <v/>
      </c>
      <c r="AQ36" s="4" t="str">
        <f t="shared" ca="1" si="27"/>
        <v>0</v>
      </c>
      <c r="AR36" s="4" t="str">
        <f t="array" aca="1" ref="AR36" ca="1">IF('Informacion del Cliente'!$F$10:$G$10="Residencial",IF(L36&lt;&gt;"",VLOOKUP(J36,INDIRECT("'"&amp;G36&amp;"'!L16:O18"),2,FALSE),""),IF('Informacion del Cliente'!$F$10:$G$10="Comercial",IF(L36&lt;&gt;"",VLOOKUP(J36,INDIRECT("'"&amp;G36&amp;"'!L16:O18"),3,FALSE),"")))</f>
        <v/>
      </c>
      <c r="AS36" s="4" t="str">
        <f t="shared" ca="1" si="28"/>
        <v/>
      </c>
      <c r="AT36" s="4" t="str">
        <f t="shared" ca="1" si="29"/>
        <v/>
      </c>
      <c r="AU36" s="4" t="str">
        <f t="shared" ca="1" si="30"/>
        <v/>
      </c>
      <c r="AV36" s="4" t="str">
        <f t="array" aca="1" ref="AV36" ca="1">IF(G36&lt;&gt;"",(IF(OR(VLOOKUP(O36, INDIRECT("'" &amp; G36 &amp; "'!F23:N25"),3, FALSE)&lt;&gt;"",VLOOKUP(O36, INDIRECT("'" &amp; G36 &amp; "'!F23:N25"),3, FALSE)&lt;&gt;"NA"),(L36-VLOOKUP(O36, INDIRECT("'" &amp; G36 &amp; "'!F23:N25"),3, FALSE)),"")),"")</f>
        <v/>
      </c>
      <c r="AW36" s="4" t="str">
        <f t="shared" ca="1" si="9"/>
        <v/>
      </c>
      <c r="AX36" s="4" t="str">
        <f t="shared" ca="1" si="10"/>
        <v/>
      </c>
      <c r="AY36" s="4" t="str">
        <f t="shared" ca="1" si="11"/>
        <v/>
      </c>
      <c r="AZ36" s="4" t="str">
        <f t="array" aca="1" ref="AZ36" ca="1">IF(O36&lt;&gt;"",IF(VLOOKUP(O36,INDIRECT("'"&amp;G36&amp;"'!F23:K25"),5,FALSE)="NA","NA",L36-VLOOKUP(O36,INDIRECT("'"&amp;G36&amp;"'!F23:K25"),5,FALSE)),"")</f>
        <v/>
      </c>
      <c r="BA36" s="4" t="str">
        <f>IF('Informacion del Cliente'!U48&lt;&gt;"",'Informacion del Cliente'!U48,"")</f>
        <v/>
      </c>
      <c r="BB36" s="4" t="str">
        <f t="array" aca="1" ref="BB36" ca="1">IF(O36&lt;&gt;"",VLOOKUP(O36, INDIRECT("'" &amp; G36 &amp; "'!F23:K25"),6, FALSE),"")</f>
        <v/>
      </c>
      <c r="BC36" s="4" t="str">
        <f t="shared" si="12"/>
        <v/>
      </c>
      <c r="BD36" s="4" t="str">
        <f t="shared" ca="1" si="13"/>
        <v/>
      </c>
      <c r="BE36" s="4" t="str">
        <f t="shared" si="14"/>
        <v/>
      </c>
      <c r="BF36" s="4" t="str">
        <f t="shared" si="15"/>
        <v/>
      </c>
      <c r="BG36" s="4" t="str">
        <f t="shared" si="16"/>
        <v/>
      </c>
      <c r="BJ36" s="4" t="str">
        <f t="shared" ca="1" si="17"/>
        <v/>
      </c>
      <c r="BK36" s="4" t="str">
        <f t="shared" si="18"/>
        <v/>
      </c>
      <c r="BL36" s="4" t="str">
        <f t="shared" ca="1" si="19"/>
        <v/>
      </c>
      <c r="BM36" s="4" t="str">
        <f t="shared" ca="1" si="20"/>
        <v/>
      </c>
    </row>
    <row r="37" spans="1:65" x14ac:dyDescent="0.3">
      <c r="A37" s="4" t="str">
        <f>IF(L37&lt;&gt;"",'Informacion del Cliente'!D49,"")</f>
        <v/>
      </c>
      <c r="B37" s="4" t="str">
        <f>IF(O37&lt;&gt;"",'Informacion del Cliente'!$F$5,"")</f>
        <v/>
      </c>
      <c r="C37" s="4" t="str">
        <f>IF(O37&lt;&gt;"",'Informacion del Cliente'!$F$8,"")</f>
        <v/>
      </c>
      <c r="D37" s="4" t="str">
        <f>IF(O37&lt;&gt;"",'Informacion del Cliente'!$F$7,"")</f>
        <v/>
      </c>
      <c r="E37" s="4" t="str">
        <f>IF(O37&lt;&gt;"",'Informacion del Cliente'!$F$9,"")</f>
        <v/>
      </c>
      <c r="F37" s="4" t="str">
        <f>IF(G37&lt;&gt;"",'Informacion del Cliente'!$F$10:$G$10,"")</f>
        <v/>
      </c>
      <c r="G37" s="4" t="str">
        <f>IF('Informacion del Cliente'!E49&lt;&gt;"",VLOOKUP('Informacion del Cliente'!E49,Productos!$F$6:$G$11,2,FALSE),"")</f>
        <v/>
      </c>
      <c r="H37" s="4" t="str">
        <f>IF('Informacion del Cliente'!G49&lt;&gt;"",'Informacion del Cliente'!G49,"")</f>
        <v/>
      </c>
      <c r="I37" s="4" t="str">
        <f>IF('Informacion del Cliente'!F49&lt;&gt;"",'Informacion del Cliente'!F49,"")</f>
        <v/>
      </c>
      <c r="J37" s="4" t="str">
        <f>IF('Informacion del Cliente'!J49&lt;&gt;"",'Informacion del Cliente'!J49,"")</f>
        <v/>
      </c>
      <c r="K37" s="4" t="str">
        <f>IF('Informacion del Cliente'!N49&lt;&gt;"",'Informacion del Cliente'!N49,"")</f>
        <v/>
      </c>
      <c r="L37" s="4" t="str">
        <f>IF(AND(N37&lt;&gt;"",N37="Inside"),'Informacion del Cliente'!H49-VLOOKUP(N37,Productos!$F$15:$G$16,2,FALSE),IF(N37="Outside",'Informacion del Cliente'!H49,""))</f>
        <v/>
      </c>
      <c r="M37" s="4" t="str">
        <f>IF('Informacion del Cliente'!I49&lt;&gt;"",'Informacion del Cliente'!I49,"")</f>
        <v/>
      </c>
      <c r="N37" s="4" t="str">
        <f>IF('Informacion del Cliente'!K49&lt;&gt;"",'Informacion del Cliente'!K49,"")</f>
        <v/>
      </c>
      <c r="O37" s="4" t="str">
        <f>IF('Informacion del Cliente'!L49&lt;&gt;"",'Informacion del Cliente'!L49,"")</f>
        <v/>
      </c>
      <c r="P37" s="4" t="str">
        <f>IF('Informacion del Cliente'!M49&lt;&gt;"",'Informacion del Cliente'!M49,"")</f>
        <v/>
      </c>
      <c r="Q37" s="4" t="str">
        <f>IF('Informacion del Cliente'!P49&lt;&gt;"",'Informacion del Cliente'!P49,"")</f>
        <v/>
      </c>
      <c r="R37" s="4" t="str">
        <f>IF('Informacion del Cliente'!Q49&lt;&gt;"",'Informacion del Cliente'!Q49,"")</f>
        <v/>
      </c>
      <c r="S37" s="4" t="str">
        <f t="shared" ca="1" si="21"/>
        <v/>
      </c>
      <c r="U37" s="4" t="str">
        <f>IF('Informacion del Cliente'!O49&lt;&gt;"",'Informacion del Cliente'!O49,"")</f>
        <v/>
      </c>
      <c r="V37" s="4" t="str">
        <f>IF('Informacion del Cliente'!R49&lt;&gt;"",'Informacion del Cliente'!R49,"")</f>
        <v/>
      </c>
      <c r="W37" s="4" t="str">
        <f t="shared" ca="1" si="22"/>
        <v/>
      </c>
      <c r="X37" s="4" t="str">
        <f t="shared" si="23"/>
        <v/>
      </c>
      <c r="Y37" s="4" t="str">
        <f t="shared" si="24"/>
        <v/>
      </c>
      <c r="Z37" s="4" t="str">
        <f>IF(G37&lt;&gt;"", IFERROR(VLOOKUP(I37, 'Listado de Telas'!$B$3:$F$129, 5, FALSE), "No encontrado"), "")</f>
        <v/>
      </c>
      <c r="AA37" s="4" t="str">
        <f t="shared" ca="1" si="25"/>
        <v/>
      </c>
      <c r="AB37" s="4" t="str">
        <f t="shared" ca="1" si="0"/>
        <v/>
      </c>
      <c r="AC37" s="4" t="str">
        <f t="shared" ca="1" si="1"/>
        <v/>
      </c>
      <c r="AD37" s="4" t="str">
        <f t="shared" ca="1" si="2"/>
        <v/>
      </c>
      <c r="AE37" s="4" t="str">
        <f t="shared" si="3"/>
        <v/>
      </c>
      <c r="AF37" s="4" t="str">
        <f t="shared" ca="1" si="4"/>
        <v/>
      </c>
      <c r="AG37" s="4" t="str">
        <f t="shared" ca="1" si="5"/>
        <v/>
      </c>
      <c r="AH37" s="4" t="str">
        <f t="shared" ca="1" si="6"/>
        <v/>
      </c>
      <c r="AI37" s="4" t="str">
        <f t="shared" si="26"/>
        <v/>
      </c>
      <c r="AJ37" s="4" t="str">
        <f t="shared" ca="1" si="7"/>
        <v/>
      </c>
      <c r="AK37" s="4" t="str">
        <f t="array" ref="AK37">IF('Informacion del Cliente'!T49="SI",3,IF('Informacion del Cliente'!K49="Outside",2,IF('Informacion del Cliente'!K49="Inside",1,"")))</f>
        <v/>
      </c>
      <c r="AL37" s="140" t="str">
        <f t="shared" ca="1" si="8"/>
        <v/>
      </c>
      <c r="AM37" s="4" t="s">
        <v>132</v>
      </c>
      <c r="AN37" s="4" t="str">
        <f t="array" ref="AN37">IF(O37&lt;&gt;"",(IF(L37&lt;&gt;"",IF('Informacion del Cliente'!$F$10:$G$10="Residencial",VLOOKUP(G37,Productos!$F$19:$G$24,2,FALSE),IF('Informacion del Cliente'!$F$10:$G$10="Comercial",VLOOKUP(G37,Productos!$F$19:$G$24,3,FALSE),"")))),"")</f>
        <v/>
      </c>
      <c r="AO37" s="4" t="str">
        <f t="array" aca="1" ref="AO37" ca="1">IF(O37&lt;&gt;"",(IF(L37&lt;&gt;"",IF(VLOOKUP('Informacion del Cliente'!$F$10:$G$10,INDIRECT("'"&amp;G37&amp;"'!L5:N6"),2,FALSE)="NA","",VLOOKUP('Informacion del Cliente'!$F$10:$G$10,INDIRECT("'"&amp;G37&amp;"'!L5:N6"),2,FALSE)))),"")</f>
        <v/>
      </c>
      <c r="AP37" s="4" t="str">
        <f t="array" aca="1" ref="AP37" ca="1">IF(OR(J37="Privacy",J37="Blackout"),IF('Informacion del Cliente'!$F$10:$G$10="Residencial",IF(L37&lt;&gt;"",VLOOKUP(J37,INDIRECT("'"&amp;G37&amp;"'!L16:O18"),2,FALSE),""),IF('Informacion del Cliente'!$F$10:$G$10="Comercial",IF(L37&lt;&gt;"",VLOOKUP(J37,INDIRECT("'"&amp;G37&amp;"'!L16:O18"),3,FALSE),""))),"")</f>
        <v/>
      </c>
      <c r="AQ37" s="4" t="str">
        <f t="shared" ca="1" si="27"/>
        <v>0</v>
      </c>
      <c r="AR37" s="4" t="str">
        <f t="array" aca="1" ref="AR37" ca="1">IF('Informacion del Cliente'!$F$10:$G$10="Residencial",IF(L37&lt;&gt;"",VLOOKUP(J37,INDIRECT("'"&amp;G37&amp;"'!L16:O18"),2,FALSE),""),IF('Informacion del Cliente'!$F$10:$G$10="Comercial",IF(L37&lt;&gt;"",VLOOKUP(J37,INDIRECT("'"&amp;G37&amp;"'!L16:O18"),3,FALSE),"")))</f>
        <v/>
      </c>
      <c r="AS37" s="4" t="str">
        <f t="shared" ca="1" si="28"/>
        <v/>
      </c>
      <c r="AT37" s="4" t="str">
        <f t="shared" ca="1" si="29"/>
        <v/>
      </c>
      <c r="AU37" s="4" t="str">
        <f t="shared" ca="1" si="30"/>
        <v/>
      </c>
      <c r="AV37" s="4" t="str">
        <f t="array" aca="1" ref="AV37" ca="1">IF(G37&lt;&gt;"",(IF(OR(VLOOKUP(O37, INDIRECT("'" &amp; G37 &amp; "'!F23:N25"),3, FALSE)&lt;&gt;"",VLOOKUP(O37, INDIRECT("'" &amp; G37 &amp; "'!F23:N25"),3, FALSE)&lt;&gt;"NA"),(L37-VLOOKUP(O37, INDIRECT("'" &amp; G37 &amp; "'!F23:N25"),3, FALSE)),"")),"")</f>
        <v/>
      </c>
      <c r="AW37" s="4" t="str">
        <f t="shared" ca="1" si="9"/>
        <v/>
      </c>
      <c r="AX37" s="4" t="str">
        <f t="shared" ca="1" si="10"/>
        <v/>
      </c>
      <c r="AY37" s="4" t="str">
        <f t="shared" ca="1" si="11"/>
        <v/>
      </c>
      <c r="AZ37" s="4" t="str">
        <f t="array" aca="1" ref="AZ37" ca="1">IF(O37&lt;&gt;"",IF(VLOOKUP(O37,INDIRECT("'"&amp;G37&amp;"'!F23:K25"),5,FALSE)="NA","NA",L37-VLOOKUP(O37,INDIRECT("'"&amp;G37&amp;"'!F23:K25"),5,FALSE)),"")</f>
        <v/>
      </c>
      <c r="BA37" s="4" t="str">
        <f>IF('Informacion del Cliente'!U49&lt;&gt;"",'Informacion del Cliente'!U49,"")</f>
        <v/>
      </c>
      <c r="BB37" s="4" t="str">
        <f t="array" aca="1" ref="BB37" ca="1">IF(O37&lt;&gt;"",VLOOKUP(O37, INDIRECT("'" &amp; G37 &amp; "'!F23:K25"),6, FALSE),"")</f>
        <v/>
      </c>
      <c r="BC37" s="4" t="str">
        <f t="shared" si="12"/>
        <v/>
      </c>
      <c r="BD37" s="4" t="str">
        <f t="shared" ca="1" si="13"/>
        <v/>
      </c>
      <c r="BE37" s="4" t="str">
        <f t="shared" si="14"/>
        <v/>
      </c>
      <c r="BF37" s="4" t="str">
        <f t="shared" si="15"/>
        <v/>
      </c>
      <c r="BG37" s="4" t="str">
        <f t="shared" si="16"/>
        <v/>
      </c>
      <c r="BJ37" s="4" t="str">
        <f t="shared" ca="1" si="17"/>
        <v/>
      </c>
      <c r="BK37" s="4" t="str">
        <f t="shared" si="18"/>
        <v/>
      </c>
      <c r="BL37" s="4" t="str">
        <f t="shared" ca="1" si="19"/>
        <v/>
      </c>
      <c r="BM37" s="4" t="str">
        <f t="shared" ca="1" si="20"/>
        <v/>
      </c>
    </row>
    <row r="38" spans="1:65" x14ac:dyDescent="0.3">
      <c r="A38" s="4" t="str">
        <f>IF(L38&lt;&gt;"",'Informacion del Cliente'!D50,"")</f>
        <v/>
      </c>
      <c r="B38" s="4" t="str">
        <f>IF(O38&lt;&gt;"",'Informacion del Cliente'!$F$5,"")</f>
        <v/>
      </c>
      <c r="C38" s="4" t="str">
        <f>IF(O38&lt;&gt;"",'Informacion del Cliente'!$F$8,"")</f>
        <v/>
      </c>
      <c r="D38" s="4" t="str">
        <f>IF(O38&lt;&gt;"",'Informacion del Cliente'!$F$7,"")</f>
        <v/>
      </c>
      <c r="E38" s="4" t="str">
        <f>IF(O38&lt;&gt;"",'Informacion del Cliente'!$F$9,"")</f>
        <v/>
      </c>
      <c r="F38" s="4" t="str">
        <f>IF(G38&lt;&gt;"",'Informacion del Cliente'!$F$10:$G$10,"")</f>
        <v/>
      </c>
      <c r="G38" s="4" t="str">
        <f>IF('Informacion del Cliente'!E50&lt;&gt;"",VLOOKUP('Informacion del Cliente'!E50,Productos!$F$6:$G$11,2,FALSE),"")</f>
        <v/>
      </c>
      <c r="H38" s="4" t="str">
        <f>IF('Informacion del Cliente'!G50&lt;&gt;"",'Informacion del Cliente'!G50,"")</f>
        <v/>
      </c>
      <c r="I38" s="4" t="str">
        <f>IF('Informacion del Cliente'!F50&lt;&gt;"",'Informacion del Cliente'!F50,"")</f>
        <v/>
      </c>
      <c r="J38" s="4" t="str">
        <f>IF('Informacion del Cliente'!J50&lt;&gt;"",'Informacion del Cliente'!J50,"")</f>
        <v/>
      </c>
      <c r="K38" s="4" t="str">
        <f>IF('Informacion del Cliente'!N50&lt;&gt;"",'Informacion del Cliente'!N50,"")</f>
        <v/>
      </c>
      <c r="L38" s="4" t="str">
        <f>IF(AND(N38&lt;&gt;"",N38="Inside"),'Informacion del Cliente'!H50-VLOOKUP(N38,Productos!$F$15:$G$16,2,FALSE),IF(N38="Outside",'Informacion del Cliente'!H50,""))</f>
        <v/>
      </c>
      <c r="M38" s="4" t="str">
        <f>IF('Informacion del Cliente'!I50&lt;&gt;"",'Informacion del Cliente'!I50,"")</f>
        <v/>
      </c>
      <c r="N38" s="4" t="str">
        <f>IF('Informacion del Cliente'!K50&lt;&gt;"",'Informacion del Cliente'!K50,"")</f>
        <v/>
      </c>
      <c r="O38" s="4" t="str">
        <f>IF('Informacion del Cliente'!L50&lt;&gt;"",'Informacion del Cliente'!L50,"")</f>
        <v/>
      </c>
      <c r="P38" s="4" t="str">
        <f>IF('Informacion del Cliente'!M50&lt;&gt;"",'Informacion del Cliente'!M50,"")</f>
        <v/>
      </c>
      <c r="Q38" s="4" t="str">
        <f>IF('Informacion del Cliente'!P50&lt;&gt;"",'Informacion del Cliente'!P50,"")</f>
        <v/>
      </c>
      <c r="R38" s="4" t="str">
        <f>IF('Informacion del Cliente'!Q50&lt;&gt;"",'Informacion del Cliente'!Q50,"")</f>
        <v/>
      </c>
      <c r="S38" s="4" t="str">
        <f t="shared" ca="1" si="21"/>
        <v/>
      </c>
      <c r="U38" s="4" t="str">
        <f>IF('Informacion del Cliente'!O50&lt;&gt;"",'Informacion del Cliente'!O50,"")</f>
        <v/>
      </c>
      <c r="V38" s="4" t="str">
        <f>IF('Informacion del Cliente'!R50&lt;&gt;"",'Informacion del Cliente'!R50,"")</f>
        <v/>
      </c>
      <c r="W38" s="4" t="str">
        <f t="shared" ca="1" si="22"/>
        <v/>
      </c>
      <c r="X38" s="4" t="str">
        <f t="shared" si="23"/>
        <v/>
      </c>
      <c r="Y38" s="4" t="str">
        <f t="shared" si="24"/>
        <v/>
      </c>
      <c r="Z38" s="4" t="str">
        <f>IF(G38&lt;&gt;"", IFERROR(VLOOKUP(I38, 'Listado de Telas'!$B$3:$F$129, 5, FALSE), "No encontrado"), "")</f>
        <v/>
      </c>
      <c r="AA38" s="4" t="str">
        <f t="shared" ca="1" si="25"/>
        <v/>
      </c>
      <c r="AB38" s="4" t="str">
        <f t="shared" ca="1" si="0"/>
        <v/>
      </c>
      <c r="AC38" s="4" t="str">
        <f t="shared" ca="1" si="1"/>
        <v/>
      </c>
      <c r="AD38" s="4" t="str">
        <f t="shared" ca="1" si="2"/>
        <v/>
      </c>
      <c r="AE38" s="4" t="str">
        <f t="shared" si="3"/>
        <v/>
      </c>
      <c r="AF38" s="4" t="str">
        <f t="shared" ca="1" si="4"/>
        <v/>
      </c>
      <c r="AG38" s="4" t="str">
        <f t="shared" ca="1" si="5"/>
        <v/>
      </c>
      <c r="AH38" s="4" t="str">
        <f t="shared" ca="1" si="6"/>
        <v/>
      </c>
      <c r="AI38" s="4" t="str">
        <f t="shared" si="26"/>
        <v/>
      </c>
      <c r="AJ38" s="4" t="str">
        <f t="shared" ca="1" si="7"/>
        <v/>
      </c>
      <c r="AK38" s="4" t="str">
        <f t="array" ref="AK38">IF('Informacion del Cliente'!T50="SI",3,IF('Informacion del Cliente'!K50="Outside",2,IF('Informacion del Cliente'!K50="Inside",1,"")))</f>
        <v/>
      </c>
      <c r="AL38" s="140" t="str">
        <f t="shared" ca="1" si="8"/>
        <v/>
      </c>
      <c r="AM38" s="4" t="s">
        <v>132</v>
      </c>
      <c r="AN38" s="4" t="str">
        <f t="array" ref="AN38">IF(O38&lt;&gt;"",(IF(L38&lt;&gt;"",IF('Informacion del Cliente'!$F$10:$G$10="Residencial",VLOOKUP(G38,Productos!$F$19:$G$24,2,FALSE),IF('Informacion del Cliente'!$F$10:$G$10="Comercial",VLOOKUP(G38,Productos!$F$19:$G$24,3,FALSE),"")))),"")</f>
        <v/>
      </c>
      <c r="AO38" s="4" t="str">
        <f t="array" aca="1" ref="AO38" ca="1">IF(O38&lt;&gt;"",(IF(L38&lt;&gt;"",IF(VLOOKUP('Informacion del Cliente'!$F$10:$G$10,INDIRECT("'"&amp;G38&amp;"'!L5:N6"),2,FALSE)="NA","",VLOOKUP('Informacion del Cliente'!$F$10:$G$10,INDIRECT("'"&amp;G38&amp;"'!L5:N6"),2,FALSE)))),"")</f>
        <v/>
      </c>
      <c r="AP38" s="4" t="str">
        <f t="array" aca="1" ref="AP38" ca="1">IF(OR(J38="Privacy",J38="Blackout"),IF('Informacion del Cliente'!$F$10:$G$10="Residencial",IF(L38&lt;&gt;"",VLOOKUP(J38,INDIRECT("'"&amp;G38&amp;"'!L16:O18"),2,FALSE),""),IF('Informacion del Cliente'!$F$10:$G$10="Comercial",IF(L38&lt;&gt;"",VLOOKUP(J38,INDIRECT("'"&amp;G38&amp;"'!L16:O18"),3,FALSE),""))),"")</f>
        <v/>
      </c>
      <c r="AQ38" s="4" t="str">
        <f t="shared" ca="1" si="27"/>
        <v>0</v>
      </c>
      <c r="AR38" s="4" t="str">
        <f t="array" aca="1" ref="AR38" ca="1">IF('Informacion del Cliente'!$F$10:$G$10="Residencial",IF(L38&lt;&gt;"",VLOOKUP(J38,INDIRECT("'"&amp;G38&amp;"'!L16:O18"),2,FALSE),""),IF('Informacion del Cliente'!$F$10:$G$10="Comercial",IF(L38&lt;&gt;"",VLOOKUP(J38,INDIRECT("'"&amp;G38&amp;"'!L16:O18"),3,FALSE),"")))</f>
        <v/>
      </c>
      <c r="AS38" s="4" t="str">
        <f t="shared" ca="1" si="28"/>
        <v/>
      </c>
      <c r="AT38" s="4" t="str">
        <f t="shared" ca="1" si="29"/>
        <v/>
      </c>
      <c r="AU38" s="4" t="str">
        <f t="shared" ca="1" si="30"/>
        <v/>
      </c>
      <c r="AV38" s="4" t="str">
        <f t="array" aca="1" ref="AV38" ca="1">IF(G38&lt;&gt;"",(IF(OR(VLOOKUP(O38, INDIRECT("'" &amp; G38 &amp; "'!F23:N25"),3, FALSE)&lt;&gt;"",VLOOKUP(O38, INDIRECT("'" &amp; G38 &amp; "'!F23:N25"),3, FALSE)&lt;&gt;"NA"),(L38-VLOOKUP(O38, INDIRECT("'" &amp; G38 &amp; "'!F23:N25"),3, FALSE)),"")),"")</f>
        <v/>
      </c>
      <c r="AW38" s="4" t="str">
        <f t="shared" ca="1" si="9"/>
        <v/>
      </c>
      <c r="AX38" s="4" t="str">
        <f t="shared" ca="1" si="10"/>
        <v/>
      </c>
      <c r="AY38" s="4" t="str">
        <f t="shared" ca="1" si="11"/>
        <v/>
      </c>
      <c r="AZ38" s="4" t="str">
        <f t="array" aca="1" ref="AZ38" ca="1">IF(O38&lt;&gt;"",IF(VLOOKUP(O38,INDIRECT("'"&amp;G38&amp;"'!F23:K25"),5,FALSE)="NA","NA",L38-VLOOKUP(O38,INDIRECT("'"&amp;G38&amp;"'!F23:K25"),5,FALSE)),"")</f>
        <v/>
      </c>
      <c r="BA38" s="4" t="str">
        <f>IF('Informacion del Cliente'!U50&lt;&gt;"",'Informacion del Cliente'!U50,"")</f>
        <v/>
      </c>
      <c r="BB38" s="4" t="str">
        <f t="array" aca="1" ref="BB38" ca="1">IF(O38&lt;&gt;"",VLOOKUP(O38, INDIRECT("'" &amp; G38 &amp; "'!F23:K25"),6, FALSE),"")</f>
        <v/>
      </c>
      <c r="BC38" s="4" t="str">
        <f t="shared" si="12"/>
        <v/>
      </c>
      <c r="BD38" s="4" t="str">
        <f t="shared" ca="1" si="13"/>
        <v/>
      </c>
      <c r="BE38" s="4" t="str">
        <f t="shared" si="14"/>
        <v/>
      </c>
      <c r="BF38" s="4" t="str">
        <f t="shared" si="15"/>
        <v/>
      </c>
      <c r="BG38" s="4" t="str">
        <f t="shared" si="16"/>
        <v/>
      </c>
      <c r="BJ38" s="4" t="str">
        <f t="shared" ca="1" si="17"/>
        <v/>
      </c>
      <c r="BK38" s="4" t="str">
        <f t="shared" si="18"/>
        <v/>
      </c>
      <c r="BL38" s="4" t="str">
        <f t="shared" ca="1" si="19"/>
        <v/>
      </c>
      <c r="BM38" s="4" t="str">
        <f t="shared" ca="1" si="20"/>
        <v/>
      </c>
    </row>
    <row r="39" spans="1:65" x14ac:dyDescent="0.3">
      <c r="A39" s="4" t="str">
        <f>IF(L39&lt;&gt;"",'Informacion del Cliente'!D51,"")</f>
        <v/>
      </c>
      <c r="B39" s="4" t="str">
        <f>IF(O39&lt;&gt;"",'Informacion del Cliente'!$F$5,"")</f>
        <v/>
      </c>
      <c r="C39" s="4" t="str">
        <f>IF(O39&lt;&gt;"",'Informacion del Cliente'!$F$8,"")</f>
        <v/>
      </c>
      <c r="D39" s="4" t="str">
        <f>IF(O39&lt;&gt;"",'Informacion del Cliente'!$F$7,"")</f>
        <v/>
      </c>
      <c r="E39" s="4" t="str">
        <f>IF(O39&lt;&gt;"",'Informacion del Cliente'!$F$9,"")</f>
        <v/>
      </c>
      <c r="F39" s="4" t="str">
        <f>IF(G39&lt;&gt;"",'Informacion del Cliente'!$F$10:$G$10,"")</f>
        <v/>
      </c>
      <c r="G39" s="4" t="str">
        <f>IF('Informacion del Cliente'!E51&lt;&gt;"",VLOOKUP('Informacion del Cliente'!E51,Productos!$F$6:$G$11,2,FALSE),"")</f>
        <v/>
      </c>
      <c r="H39" s="4" t="str">
        <f>IF('Informacion del Cliente'!G51&lt;&gt;"",'Informacion del Cliente'!G51,"")</f>
        <v/>
      </c>
      <c r="I39" s="4" t="str">
        <f>IF('Informacion del Cliente'!F51&lt;&gt;"",'Informacion del Cliente'!F51,"")</f>
        <v/>
      </c>
      <c r="J39" s="4" t="str">
        <f>IF('Informacion del Cliente'!J51&lt;&gt;"",'Informacion del Cliente'!J51,"")</f>
        <v/>
      </c>
      <c r="K39" s="4" t="str">
        <f>IF('Informacion del Cliente'!N51&lt;&gt;"",'Informacion del Cliente'!N51,"")</f>
        <v/>
      </c>
      <c r="L39" s="4" t="str">
        <f>IF(AND(N39&lt;&gt;"",N39="Inside"),'Informacion del Cliente'!H51-VLOOKUP(N39,Productos!$F$15:$G$16,2,FALSE),IF(N39="Outside",'Informacion del Cliente'!H51,""))</f>
        <v/>
      </c>
      <c r="M39" s="4" t="str">
        <f>IF('Informacion del Cliente'!I51&lt;&gt;"",'Informacion del Cliente'!I51,"")</f>
        <v/>
      </c>
      <c r="N39" s="4" t="str">
        <f>IF('Informacion del Cliente'!K51&lt;&gt;"",'Informacion del Cliente'!K51,"")</f>
        <v/>
      </c>
      <c r="O39" s="4" t="str">
        <f>IF('Informacion del Cliente'!L51&lt;&gt;"",'Informacion del Cliente'!L51,"")</f>
        <v/>
      </c>
      <c r="P39" s="4" t="str">
        <f>IF('Informacion del Cliente'!M51&lt;&gt;"",'Informacion del Cliente'!M51,"")</f>
        <v/>
      </c>
      <c r="Q39" s="4" t="str">
        <f>IF('Informacion del Cliente'!P51&lt;&gt;"",'Informacion del Cliente'!P51,"")</f>
        <v/>
      </c>
      <c r="R39" s="4" t="str">
        <f>IF('Informacion del Cliente'!Q51&lt;&gt;"",'Informacion del Cliente'!Q51,"")</f>
        <v/>
      </c>
      <c r="S39" s="4" t="str">
        <f t="shared" ca="1" si="21"/>
        <v/>
      </c>
      <c r="U39" s="4" t="str">
        <f>IF('Informacion del Cliente'!O51&lt;&gt;"",'Informacion del Cliente'!O51,"")</f>
        <v/>
      </c>
      <c r="V39" s="4" t="str">
        <f>IF('Informacion del Cliente'!R51&lt;&gt;"",'Informacion del Cliente'!R51,"")</f>
        <v/>
      </c>
      <c r="W39" s="4" t="str">
        <f t="shared" ca="1" si="22"/>
        <v/>
      </c>
      <c r="X39" s="4" t="str">
        <f t="shared" si="23"/>
        <v/>
      </c>
      <c r="Y39" s="4" t="str">
        <f t="shared" si="24"/>
        <v/>
      </c>
      <c r="Z39" s="4" t="str">
        <f>IF(G39&lt;&gt;"", IFERROR(VLOOKUP(I39, 'Listado de Telas'!$B$3:$F$129, 5, FALSE), "No encontrado"), "")</f>
        <v/>
      </c>
      <c r="AA39" s="4" t="str">
        <f t="shared" ca="1" si="25"/>
        <v/>
      </c>
      <c r="AB39" s="4" t="str">
        <f t="shared" ca="1" si="0"/>
        <v/>
      </c>
      <c r="AC39" s="4" t="str">
        <f t="shared" ca="1" si="1"/>
        <v/>
      </c>
      <c r="AD39" s="4" t="str">
        <f t="shared" ca="1" si="2"/>
        <v/>
      </c>
      <c r="AE39" s="4" t="str">
        <f t="shared" si="3"/>
        <v/>
      </c>
      <c r="AF39" s="4" t="str">
        <f t="shared" ca="1" si="4"/>
        <v/>
      </c>
      <c r="AG39" s="4" t="str">
        <f t="shared" ca="1" si="5"/>
        <v/>
      </c>
      <c r="AH39" s="4" t="str">
        <f t="shared" ca="1" si="6"/>
        <v/>
      </c>
      <c r="AI39" s="4" t="str">
        <f t="shared" si="26"/>
        <v/>
      </c>
      <c r="AJ39" s="4" t="str">
        <f t="shared" ca="1" si="7"/>
        <v/>
      </c>
      <c r="AK39" s="4" t="str">
        <f t="array" ref="AK39">IF('Informacion del Cliente'!T51="SI",3,IF('Informacion del Cliente'!K51="Outside",2,IF('Informacion del Cliente'!K51="Inside",1,"")))</f>
        <v/>
      </c>
      <c r="AL39" s="140" t="str">
        <f t="shared" ca="1" si="8"/>
        <v/>
      </c>
      <c r="AM39" s="4" t="s">
        <v>132</v>
      </c>
      <c r="AN39" s="4" t="str">
        <f t="array" ref="AN39">IF(O39&lt;&gt;"",(IF(L39&lt;&gt;"",IF('Informacion del Cliente'!$F$10:$G$10="Residencial",VLOOKUP(G39,Productos!$F$19:$G$24,2,FALSE),IF('Informacion del Cliente'!$F$10:$G$10="Comercial",VLOOKUP(G39,Productos!$F$19:$G$24,3,FALSE),"")))),"")</f>
        <v/>
      </c>
      <c r="AO39" s="4" t="str">
        <f t="array" aca="1" ref="AO39" ca="1">IF(O39&lt;&gt;"",(IF(L39&lt;&gt;"",IF(VLOOKUP('Informacion del Cliente'!$F$10:$G$10,INDIRECT("'"&amp;G39&amp;"'!L5:N6"),2,FALSE)="NA","",VLOOKUP('Informacion del Cliente'!$F$10:$G$10,INDIRECT("'"&amp;G39&amp;"'!L5:N6"),2,FALSE)))),"")</f>
        <v/>
      </c>
      <c r="AP39" s="4" t="str">
        <f t="array" aca="1" ref="AP39" ca="1">IF(OR(J39="Privacy",J39="Blackout"),IF('Informacion del Cliente'!$F$10:$G$10="Residencial",IF(L39&lt;&gt;"",VLOOKUP(J39,INDIRECT("'"&amp;G39&amp;"'!L16:O18"),2,FALSE),""),IF('Informacion del Cliente'!$F$10:$G$10="Comercial",IF(L39&lt;&gt;"",VLOOKUP(J39,INDIRECT("'"&amp;G39&amp;"'!L16:O18"),3,FALSE),""))),"")</f>
        <v/>
      </c>
      <c r="AQ39" s="4" t="str">
        <f t="shared" ca="1" si="27"/>
        <v>0</v>
      </c>
      <c r="AR39" s="4" t="str">
        <f t="array" aca="1" ref="AR39" ca="1">IF('Informacion del Cliente'!$F$10:$G$10="Residencial",IF(L39&lt;&gt;"",VLOOKUP(J39,INDIRECT("'"&amp;G39&amp;"'!L16:O18"),2,FALSE),""),IF('Informacion del Cliente'!$F$10:$G$10="Comercial",IF(L39&lt;&gt;"",VLOOKUP(J39,INDIRECT("'"&amp;G39&amp;"'!L16:O18"),3,FALSE),"")))</f>
        <v/>
      </c>
      <c r="AS39" s="4" t="str">
        <f t="shared" ca="1" si="28"/>
        <v/>
      </c>
      <c r="AT39" s="4" t="str">
        <f t="shared" ca="1" si="29"/>
        <v/>
      </c>
      <c r="AU39" s="4" t="str">
        <f t="shared" ca="1" si="30"/>
        <v/>
      </c>
      <c r="AV39" s="4" t="str">
        <f t="array" aca="1" ref="AV39" ca="1">IF(G39&lt;&gt;"",(IF(OR(VLOOKUP(O39, INDIRECT("'" &amp; G39 &amp; "'!F23:N25"),3, FALSE)&lt;&gt;"",VLOOKUP(O39, INDIRECT("'" &amp; G39 &amp; "'!F23:N25"),3, FALSE)&lt;&gt;"NA"),(L39-VLOOKUP(O39, INDIRECT("'" &amp; G39 &amp; "'!F23:N25"),3, FALSE)),"")),"")</f>
        <v/>
      </c>
      <c r="AW39" s="4" t="str">
        <f t="shared" ca="1" si="9"/>
        <v/>
      </c>
      <c r="AX39" s="4" t="str">
        <f t="shared" ca="1" si="10"/>
        <v/>
      </c>
      <c r="AY39" s="4" t="str">
        <f t="shared" ca="1" si="11"/>
        <v/>
      </c>
      <c r="AZ39" s="4" t="str">
        <f t="array" aca="1" ref="AZ39" ca="1">IF(O39&lt;&gt;"",IF(VLOOKUP(O39,INDIRECT("'"&amp;G39&amp;"'!F23:K25"),5,FALSE)="NA","NA",L39-VLOOKUP(O39,INDIRECT("'"&amp;G39&amp;"'!F23:K25"),5,FALSE)),"")</f>
        <v/>
      </c>
      <c r="BA39" s="4" t="str">
        <f>IF('Informacion del Cliente'!U51&lt;&gt;"",'Informacion del Cliente'!U51,"")</f>
        <v/>
      </c>
      <c r="BB39" s="4" t="str">
        <f t="array" aca="1" ref="BB39" ca="1">IF(O39&lt;&gt;"",VLOOKUP(O39, INDIRECT("'" &amp; G39 &amp; "'!F23:K25"),6, FALSE),"")</f>
        <v/>
      </c>
      <c r="BC39" s="4" t="str">
        <f t="shared" si="12"/>
        <v/>
      </c>
      <c r="BD39" s="4" t="str">
        <f t="shared" ca="1" si="13"/>
        <v/>
      </c>
      <c r="BE39" s="4" t="str">
        <f t="shared" si="14"/>
        <v/>
      </c>
      <c r="BF39" s="4" t="str">
        <f t="shared" si="15"/>
        <v/>
      </c>
      <c r="BG39" s="4" t="str">
        <f t="shared" si="16"/>
        <v/>
      </c>
      <c r="BJ39" s="4" t="str">
        <f t="shared" ca="1" si="17"/>
        <v/>
      </c>
      <c r="BK39" s="4" t="str">
        <f t="shared" si="18"/>
        <v/>
      </c>
      <c r="BL39" s="4" t="str">
        <f t="shared" ca="1" si="19"/>
        <v/>
      </c>
      <c r="BM39" s="4" t="str">
        <f t="shared" ca="1" si="20"/>
        <v/>
      </c>
    </row>
    <row r="40" spans="1:65" x14ac:dyDescent="0.3">
      <c r="A40" s="4" t="str">
        <f>IF(L40&lt;&gt;"",'Informacion del Cliente'!D52,"")</f>
        <v/>
      </c>
      <c r="B40" s="4" t="str">
        <f>IF(O40&lt;&gt;"",'Informacion del Cliente'!$F$5,"")</f>
        <v/>
      </c>
      <c r="C40" s="4" t="str">
        <f>IF(O40&lt;&gt;"",'Informacion del Cliente'!$F$8,"")</f>
        <v/>
      </c>
      <c r="D40" s="4" t="str">
        <f>IF(O40&lt;&gt;"",'Informacion del Cliente'!$F$7,"")</f>
        <v/>
      </c>
      <c r="E40" s="4" t="str">
        <f>IF(O40&lt;&gt;"",'Informacion del Cliente'!$F$9,"")</f>
        <v/>
      </c>
      <c r="F40" s="4" t="str">
        <f>IF(G40&lt;&gt;"",'Informacion del Cliente'!$F$10:$G$10,"")</f>
        <v/>
      </c>
      <c r="G40" s="4" t="str">
        <f>IF('Informacion del Cliente'!E52&lt;&gt;"",VLOOKUP('Informacion del Cliente'!E52,Productos!$F$6:$G$11,2,FALSE),"")</f>
        <v/>
      </c>
      <c r="H40" s="4" t="str">
        <f>IF('Informacion del Cliente'!G52&lt;&gt;"",'Informacion del Cliente'!G52,"")</f>
        <v/>
      </c>
      <c r="I40" s="4" t="str">
        <f>IF('Informacion del Cliente'!F52&lt;&gt;"",'Informacion del Cliente'!F52,"")</f>
        <v/>
      </c>
      <c r="J40" s="4" t="str">
        <f>IF('Informacion del Cliente'!J52&lt;&gt;"",'Informacion del Cliente'!J52,"")</f>
        <v/>
      </c>
      <c r="K40" s="4" t="str">
        <f>IF('Informacion del Cliente'!N52&lt;&gt;"",'Informacion del Cliente'!N52,"")</f>
        <v/>
      </c>
      <c r="L40" s="4" t="str">
        <f>IF(AND(N40&lt;&gt;"",N40="Inside"),'Informacion del Cliente'!H52-VLOOKUP(N40,Productos!$F$15:$G$16,2,FALSE),IF(N40="Outside",'Informacion del Cliente'!H52,""))</f>
        <v/>
      </c>
      <c r="M40" s="4" t="str">
        <f>IF('Informacion del Cliente'!I52&lt;&gt;"",'Informacion del Cliente'!I52,"")</f>
        <v/>
      </c>
      <c r="N40" s="4" t="str">
        <f>IF('Informacion del Cliente'!K52&lt;&gt;"",'Informacion del Cliente'!K52,"")</f>
        <v/>
      </c>
      <c r="O40" s="4" t="str">
        <f>IF('Informacion del Cliente'!L52&lt;&gt;"",'Informacion del Cliente'!L52,"")</f>
        <v/>
      </c>
      <c r="P40" s="4" t="str">
        <f>IF('Informacion del Cliente'!M52&lt;&gt;"",'Informacion del Cliente'!M52,"")</f>
        <v/>
      </c>
      <c r="Q40" s="4" t="str">
        <f>IF('Informacion del Cliente'!P52&lt;&gt;"",'Informacion del Cliente'!P52,"")</f>
        <v/>
      </c>
      <c r="R40" s="4" t="str">
        <f>IF('Informacion del Cliente'!Q52&lt;&gt;"",'Informacion del Cliente'!Q52,"")</f>
        <v/>
      </c>
      <c r="S40" s="4" t="str">
        <f t="shared" ca="1" si="21"/>
        <v/>
      </c>
      <c r="U40" s="4" t="str">
        <f>IF('Informacion del Cliente'!O52&lt;&gt;"",'Informacion del Cliente'!O52,"")</f>
        <v/>
      </c>
      <c r="V40" s="4" t="str">
        <f>IF('Informacion del Cliente'!R52&lt;&gt;"",'Informacion del Cliente'!R52,"")</f>
        <v/>
      </c>
      <c r="W40" s="4" t="str">
        <f t="shared" ca="1" si="22"/>
        <v/>
      </c>
      <c r="X40" s="4" t="str">
        <f t="shared" si="23"/>
        <v/>
      </c>
      <c r="Y40" s="4" t="str">
        <f t="shared" si="24"/>
        <v/>
      </c>
      <c r="Z40" s="4" t="str">
        <f>IF(G40&lt;&gt;"", IFERROR(VLOOKUP(I40, 'Listado de Telas'!$B$3:$F$129, 5, FALSE), "No encontrado"), "")</f>
        <v/>
      </c>
      <c r="AA40" s="4" t="str">
        <f t="shared" ca="1" si="25"/>
        <v/>
      </c>
      <c r="AB40" s="4" t="str">
        <f t="shared" ca="1" si="0"/>
        <v/>
      </c>
      <c r="AC40" s="4" t="str">
        <f t="shared" ca="1" si="1"/>
        <v/>
      </c>
      <c r="AD40" s="4" t="str">
        <f t="shared" ca="1" si="2"/>
        <v/>
      </c>
      <c r="AE40" s="4" t="str">
        <f t="shared" si="3"/>
        <v/>
      </c>
      <c r="AF40" s="4" t="str">
        <f t="shared" ca="1" si="4"/>
        <v/>
      </c>
      <c r="AG40" s="4" t="str">
        <f t="shared" ca="1" si="5"/>
        <v/>
      </c>
      <c r="AH40" s="4" t="str">
        <f t="shared" ca="1" si="6"/>
        <v/>
      </c>
      <c r="AI40" s="4" t="str">
        <f t="shared" si="26"/>
        <v/>
      </c>
      <c r="AJ40" s="4" t="str">
        <f t="shared" ca="1" si="7"/>
        <v/>
      </c>
      <c r="AK40" s="4" t="str">
        <f t="array" ref="AK40">IF('Informacion del Cliente'!T52="SI",3,IF('Informacion del Cliente'!K52="Outside",2,IF('Informacion del Cliente'!K52="Inside",1,"")))</f>
        <v/>
      </c>
      <c r="AL40" s="140" t="str">
        <f t="shared" ca="1" si="8"/>
        <v/>
      </c>
      <c r="AM40" s="4" t="s">
        <v>132</v>
      </c>
      <c r="AN40" s="4" t="str">
        <f t="array" ref="AN40">IF(O40&lt;&gt;"",(IF(L40&lt;&gt;"",IF('Informacion del Cliente'!$F$10:$G$10="Residencial",VLOOKUP(G40,Productos!$F$19:$G$24,2,FALSE),IF('Informacion del Cliente'!$F$10:$G$10="Comercial",VLOOKUP(G40,Productos!$F$19:$G$24,3,FALSE),"")))),"")</f>
        <v/>
      </c>
      <c r="AO40" s="4" t="str">
        <f t="array" aca="1" ref="AO40" ca="1">IF(O40&lt;&gt;"",(IF(L40&lt;&gt;"",IF(VLOOKUP('Informacion del Cliente'!$F$10:$G$10,INDIRECT("'"&amp;G40&amp;"'!L5:N6"),2,FALSE)="NA","",VLOOKUP('Informacion del Cliente'!$F$10:$G$10,INDIRECT("'"&amp;G40&amp;"'!L5:N6"),2,FALSE)))),"")</f>
        <v/>
      </c>
      <c r="AP40" s="4" t="str">
        <f t="array" aca="1" ref="AP40" ca="1">IF(OR(J40="Privacy",J40="Blackout"),IF('Informacion del Cliente'!$F$10:$G$10="Residencial",IF(L40&lt;&gt;"",VLOOKUP(J40,INDIRECT("'"&amp;G40&amp;"'!L16:O18"),2,FALSE),""),IF('Informacion del Cliente'!$F$10:$G$10="Comercial",IF(L40&lt;&gt;"",VLOOKUP(J40,INDIRECT("'"&amp;G40&amp;"'!L16:O18"),3,FALSE),""))),"")</f>
        <v/>
      </c>
      <c r="AQ40" s="4" t="str">
        <f t="shared" ca="1" si="27"/>
        <v>0</v>
      </c>
      <c r="AR40" s="4" t="str">
        <f t="array" aca="1" ref="AR40" ca="1">IF('Informacion del Cliente'!$F$10:$G$10="Residencial",IF(L40&lt;&gt;"",VLOOKUP(J40,INDIRECT("'"&amp;G40&amp;"'!L16:O18"),2,FALSE),""),IF('Informacion del Cliente'!$F$10:$G$10="Comercial",IF(L40&lt;&gt;"",VLOOKUP(J40,INDIRECT("'"&amp;G40&amp;"'!L16:O18"),3,FALSE),"")))</f>
        <v/>
      </c>
      <c r="AS40" s="4" t="str">
        <f t="shared" ca="1" si="28"/>
        <v/>
      </c>
      <c r="AT40" s="4" t="str">
        <f t="shared" ca="1" si="29"/>
        <v/>
      </c>
      <c r="AU40" s="4" t="str">
        <f t="shared" ca="1" si="30"/>
        <v/>
      </c>
      <c r="AV40" s="4" t="str">
        <f t="array" aca="1" ref="AV40" ca="1">IF(G40&lt;&gt;"",(IF(OR(VLOOKUP(O40, INDIRECT("'" &amp; G40 &amp; "'!F23:N25"),3, FALSE)&lt;&gt;"",VLOOKUP(O40, INDIRECT("'" &amp; G40 &amp; "'!F23:N25"),3, FALSE)&lt;&gt;"NA"),(L40-VLOOKUP(O40, INDIRECT("'" &amp; G40 &amp; "'!F23:N25"),3, FALSE)),"")),"")</f>
        <v/>
      </c>
      <c r="AW40" s="4" t="str">
        <f t="shared" ca="1" si="9"/>
        <v/>
      </c>
      <c r="AX40" s="4" t="str">
        <f t="shared" ca="1" si="10"/>
        <v/>
      </c>
      <c r="AY40" s="4" t="str">
        <f t="shared" ca="1" si="11"/>
        <v/>
      </c>
      <c r="AZ40" s="4" t="str">
        <f t="array" aca="1" ref="AZ40" ca="1">IF(O40&lt;&gt;"",IF(VLOOKUP(O40,INDIRECT("'"&amp;G40&amp;"'!F23:K25"),5,FALSE)="NA","NA",L40-VLOOKUP(O40,INDIRECT("'"&amp;G40&amp;"'!F23:K25"),5,FALSE)),"")</f>
        <v/>
      </c>
      <c r="BA40" s="4" t="str">
        <f>IF('Informacion del Cliente'!U52&lt;&gt;"",'Informacion del Cliente'!U52,"")</f>
        <v/>
      </c>
      <c r="BB40" s="4" t="str">
        <f t="array" aca="1" ref="BB40" ca="1">IF(O40&lt;&gt;"",VLOOKUP(O40, INDIRECT("'" &amp; G40 &amp; "'!F23:K25"),6, FALSE),"")</f>
        <v/>
      </c>
      <c r="BC40" s="4" t="str">
        <f t="shared" si="12"/>
        <v/>
      </c>
      <c r="BD40" s="4" t="str">
        <f t="shared" ca="1" si="13"/>
        <v/>
      </c>
      <c r="BE40" s="4" t="str">
        <f t="shared" si="14"/>
        <v/>
      </c>
      <c r="BF40" s="4" t="str">
        <f t="shared" si="15"/>
        <v/>
      </c>
      <c r="BG40" s="4" t="str">
        <f t="shared" si="16"/>
        <v/>
      </c>
      <c r="BJ40" s="4" t="str">
        <f t="shared" ca="1" si="17"/>
        <v/>
      </c>
      <c r="BK40" s="4" t="str">
        <f t="shared" si="18"/>
        <v/>
      </c>
      <c r="BL40" s="4" t="str">
        <f t="shared" ca="1" si="19"/>
        <v/>
      </c>
      <c r="BM40" s="4" t="str">
        <f t="shared" ca="1" si="20"/>
        <v/>
      </c>
    </row>
    <row r="41" spans="1:65" x14ac:dyDescent="0.3">
      <c r="A41" s="4" t="str">
        <f>IF(L41&lt;&gt;"",'Informacion del Cliente'!D53,"")</f>
        <v/>
      </c>
      <c r="B41" s="4" t="str">
        <f>IF(O41&lt;&gt;"",'Informacion del Cliente'!$F$5,"")</f>
        <v/>
      </c>
      <c r="C41" s="4" t="str">
        <f>IF(O41&lt;&gt;"",'Informacion del Cliente'!$F$8,"")</f>
        <v/>
      </c>
      <c r="D41" s="4" t="str">
        <f>IF(O41&lt;&gt;"",'Informacion del Cliente'!$F$7,"")</f>
        <v/>
      </c>
      <c r="E41" s="4" t="str">
        <f>IF(O41&lt;&gt;"",'Informacion del Cliente'!$F$9,"")</f>
        <v/>
      </c>
      <c r="F41" s="4" t="str">
        <f>IF(G41&lt;&gt;"",'Informacion del Cliente'!$F$10:$G$10,"")</f>
        <v/>
      </c>
      <c r="G41" s="4" t="str">
        <f>IF('Informacion del Cliente'!E53&lt;&gt;"",VLOOKUP('Informacion del Cliente'!E53,Productos!$F$6:$G$11,2,FALSE),"")</f>
        <v/>
      </c>
      <c r="H41" s="4" t="str">
        <f>IF('Informacion del Cliente'!G53&lt;&gt;"",'Informacion del Cliente'!G53,"")</f>
        <v/>
      </c>
      <c r="I41" s="4" t="str">
        <f>IF('Informacion del Cliente'!F53&lt;&gt;"",'Informacion del Cliente'!F53,"")</f>
        <v/>
      </c>
      <c r="J41" s="4" t="str">
        <f>IF('Informacion del Cliente'!J53&lt;&gt;"",'Informacion del Cliente'!J53,"")</f>
        <v/>
      </c>
      <c r="K41" s="4" t="str">
        <f>IF('Informacion del Cliente'!N53&lt;&gt;"",'Informacion del Cliente'!N53,"")</f>
        <v/>
      </c>
      <c r="L41" s="4" t="str">
        <f>IF(AND(N41&lt;&gt;"",N41="Inside"),'Informacion del Cliente'!H53-VLOOKUP(N41,Productos!$F$15:$G$16,2,FALSE),IF(N41="Outside",'Informacion del Cliente'!H53,""))</f>
        <v/>
      </c>
      <c r="M41" s="4" t="str">
        <f>IF('Informacion del Cliente'!I53&lt;&gt;"",'Informacion del Cliente'!I53,"")</f>
        <v/>
      </c>
      <c r="N41" s="4" t="str">
        <f>IF('Informacion del Cliente'!K53&lt;&gt;"",'Informacion del Cliente'!K53,"")</f>
        <v/>
      </c>
      <c r="O41" s="4" t="str">
        <f>IF('Informacion del Cliente'!L53&lt;&gt;"",'Informacion del Cliente'!L53,"")</f>
        <v/>
      </c>
      <c r="P41" s="4" t="str">
        <f>IF('Informacion del Cliente'!M53&lt;&gt;"",'Informacion del Cliente'!M53,"")</f>
        <v/>
      </c>
      <c r="Q41" s="4" t="str">
        <f>IF('Informacion del Cliente'!P53&lt;&gt;"",'Informacion del Cliente'!P53,"")</f>
        <v/>
      </c>
      <c r="R41" s="4" t="str">
        <f>IF('Informacion del Cliente'!Q53&lt;&gt;"",'Informacion del Cliente'!Q53,"")</f>
        <v/>
      </c>
      <c r="S41" s="4" t="str">
        <f t="shared" ca="1" si="21"/>
        <v/>
      </c>
      <c r="U41" s="4" t="str">
        <f>IF('Informacion del Cliente'!O53&lt;&gt;"",'Informacion del Cliente'!O53,"")</f>
        <v/>
      </c>
      <c r="V41" s="4" t="str">
        <f>IF('Informacion del Cliente'!R53&lt;&gt;"",'Informacion del Cliente'!R53,"")</f>
        <v/>
      </c>
      <c r="W41" s="4" t="str">
        <f t="shared" ca="1" si="22"/>
        <v/>
      </c>
      <c r="X41" s="4" t="str">
        <f t="shared" si="23"/>
        <v/>
      </c>
      <c r="Y41" s="4" t="str">
        <f t="shared" si="24"/>
        <v/>
      </c>
      <c r="Z41" s="4" t="str">
        <f>IF(G41&lt;&gt;"", IFERROR(VLOOKUP(I41, 'Listado de Telas'!$B$3:$F$129, 5, FALSE), "No encontrado"), "")</f>
        <v/>
      </c>
      <c r="AA41" s="4" t="str">
        <f t="shared" ca="1" si="25"/>
        <v/>
      </c>
      <c r="AB41" s="4" t="str">
        <f t="shared" ca="1" si="0"/>
        <v/>
      </c>
      <c r="AC41" s="4" t="str">
        <f t="shared" ca="1" si="1"/>
        <v/>
      </c>
      <c r="AD41" s="4" t="str">
        <f t="shared" ca="1" si="2"/>
        <v/>
      </c>
      <c r="AE41" s="4" t="str">
        <f t="shared" si="3"/>
        <v/>
      </c>
      <c r="AF41" s="4" t="str">
        <f t="shared" ca="1" si="4"/>
        <v/>
      </c>
      <c r="AG41" s="4" t="str">
        <f t="shared" ca="1" si="5"/>
        <v/>
      </c>
      <c r="AH41" s="4" t="str">
        <f t="shared" ca="1" si="6"/>
        <v/>
      </c>
      <c r="AI41" s="4" t="str">
        <f t="shared" si="26"/>
        <v/>
      </c>
      <c r="AJ41" s="4" t="str">
        <f t="shared" ca="1" si="7"/>
        <v/>
      </c>
      <c r="AK41" s="4" t="str">
        <f t="array" ref="AK41">IF('Informacion del Cliente'!T53="SI",3,IF('Informacion del Cliente'!K53="Outside",2,IF('Informacion del Cliente'!K53="Inside",1,"")))</f>
        <v/>
      </c>
      <c r="AL41" s="140" t="str">
        <f t="shared" ca="1" si="8"/>
        <v/>
      </c>
      <c r="AM41" s="4" t="s">
        <v>132</v>
      </c>
      <c r="AN41" s="4" t="str">
        <f t="array" ref="AN41">IF(O41&lt;&gt;"",(IF(L41&lt;&gt;"",IF('Informacion del Cliente'!$F$10:$G$10="Residencial",VLOOKUP(G41,Productos!$F$19:$G$24,2,FALSE),IF('Informacion del Cliente'!$F$10:$G$10="Comercial",VLOOKUP(G41,Productos!$F$19:$G$24,3,FALSE),"")))),"")</f>
        <v/>
      </c>
      <c r="AO41" s="4" t="str">
        <f t="array" aca="1" ref="AO41" ca="1">IF(O41&lt;&gt;"",(IF(L41&lt;&gt;"",IF(VLOOKUP('Informacion del Cliente'!$F$10:$G$10,INDIRECT("'"&amp;G41&amp;"'!L5:N6"),2,FALSE)="NA","",VLOOKUP('Informacion del Cliente'!$F$10:$G$10,INDIRECT("'"&amp;G41&amp;"'!L5:N6"),2,FALSE)))),"")</f>
        <v/>
      </c>
      <c r="AP41" s="4" t="str">
        <f t="array" aca="1" ref="AP41" ca="1">IF(OR(J41="Privacy",J41="Blackout"),IF('Informacion del Cliente'!$F$10:$G$10="Residencial",IF(L41&lt;&gt;"",VLOOKUP(J41,INDIRECT("'"&amp;G41&amp;"'!L16:O18"),2,FALSE),""),IF('Informacion del Cliente'!$F$10:$G$10="Comercial",IF(L41&lt;&gt;"",VLOOKUP(J41,INDIRECT("'"&amp;G41&amp;"'!L16:O18"),3,FALSE),""))),"")</f>
        <v/>
      </c>
      <c r="AQ41" s="4" t="str">
        <f t="shared" ca="1" si="27"/>
        <v>0</v>
      </c>
      <c r="AR41" s="4" t="str">
        <f t="array" aca="1" ref="AR41" ca="1">IF('Informacion del Cliente'!$F$10:$G$10="Residencial",IF(L41&lt;&gt;"",VLOOKUP(J41,INDIRECT("'"&amp;G41&amp;"'!L16:O18"),2,FALSE),""),IF('Informacion del Cliente'!$F$10:$G$10="Comercial",IF(L41&lt;&gt;"",VLOOKUP(J41,INDIRECT("'"&amp;G41&amp;"'!L16:O18"),3,FALSE),"")))</f>
        <v/>
      </c>
      <c r="AS41" s="4" t="str">
        <f t="shared" ca="1" si="28"/>
        <v/>
      </c>
      <c r="AT41" s="4" t="str">
        <f t="shared" ca="1" si="29"/>
        <v/>
      </c>
      <c r="AU41" s="4" t="str">
        <f t="shared" ca="1" si="30"/>
        <v/>
      </c>
      <c r="AV41" s="4" t="str">
        <f t="array" aca="1" ref="AV41" ca="1">IF(G41&lt;&gt;"",(IF(OR(VLOOKUP(O41, INDIRECT("'" &amp; G41 &amp; "'!F23:N25"),3, FALSE)&lt;&gt;"",VLOOKUP(O41, INDIRECT("'" &amp; G41 &amp; "'!F23:N25"),3, FALSE)&lt;&gt;"NA"),(L41-VLOOKUP(O41, INDIRECT("'" &amp; G41 &amp; "'!F23:N25"),3, FALSE)),"")),"")</f>
        <v/>
      </c>
      <c r="AW41" s="4" t="str">
        <f t="shared" ca="1" si="9"/>
        <v/>
      </c>
      <c r="AX41" s="4" t="str">
        <f t="shared" ca="1" si="10"/>
        <v/>
      </c>
      <c r="AY41" s="4" t="str">
        <f t="shared" ca="1" si="11"/>
        <v/>
      </c>
      <c r="AZ41" s="4" t="str">
        <f t="array" aca="1" ref="AZ41" ca="1">IF(O41&lt;&gt;"",IF(VLOOKUP(O41,INDIRECT("'"&amp;G41&amp;"'!F23:K25"),5,FALSE)="NA","NA",L41-VLOOKUP(O41,INDIRECT("'"&amp;G41&amp;"'!F23:K25"),5,FALSE)),"")</f>
        <v/>
      </c>
      <c r="BA41" s="4" t="str">
        <f>IF('Informacion del Cliente'!U53&lt;&gt;"",'Informacion del Cliente'!U53,"")</f>
        <v/>
      </c>
      <c r="BB41" s="4" t="str">
        <f t="array" aca="1" ref="BB41" ca="1">IF(O41&lt;&gt;"",VLOOKUP(O41, INDIRECT("'" &amp; G41 &amp; "'!F23:K25"),6, FALSE),"")</f>
        <v/>
      </c>
      <c r="BC41" s="4" t="str">
        <f t="shared" si="12"/>
        <v/>
      </c>
      <c r="BD41" s="4" t="str">
        <f t="shared" ca="1" si="13"/>
        <v/>
      </c>
      <c r="BE41" s="4" t="str">
        <f t="shared" si="14"/>
        <v/>
      </c>
      <c r="BF41" s="4" t="str">
        <f t="shared" si="15"/>
        <v/>
      </c>
      <c r="BG41" s="4" t="str">
        <f t="shared" si="16"/>
        <v/>
      </c>
      <c r="BJ41" s="4" t="str">
        <f t="shared" ca="1" si="17"/>
        <v/>
      </c>
      <c r="BK41" s="4" t="str">
        <f t="shared" si="18"/>
        <v/>
      </c>
      <c r="BL41" s="4" t="str">
        <f t="shared" ca="1" si="19"/>
        <v/>
      </c>
      <c r="BM41" s="4" t="str">
        <f t="shared" ca="1" si="20"/>
        <v/>
      </c>
    </row>
    <row r="42" spans="1:65" x14ac:dyDescent="0.3">
      <c r="A42" s="4" t="str">
        <f>IF(L42&lt;&gt;"",'Informacion del Cliente'!D54,"")</f>
        <v/>
      </c>
      <c r="B42" s="4" t="str">
        <f>IF(O42&lt;&gt;"",'Informacion del Cliente'!$F$5,"")</f>
        <v/>
      </c>
      <c r="C42" s="4" t="str">
        <f>IF(O42&lt;&gt;"",'Informacion del Cliente'!$F$8,"")</f>
        <v/>
      </c>
      <c r="D42" s="4" t="str">
        <f>IF(O42&lt;&gt;"",'Informacion del Cliente'!$F$7,"")</f>
        <v/>
      </c>
      <c r="E42" s="4" t="str">
        <f>IF(O42&lt;&gt;"",'Informacion del Cliente'!$F$9,"")</f>
        <v/>
      </c>
      <c r="F42" s="4" t="str">
        <f>IF(G42&lt;&gt;"",'Informacion del Cliente'!$F$10:$G$10,"")</f>
        <v/>
      </c>
      <c r="G42" s="4" t="str">
        <f>IF('Informacion del Cliente'!E54&lt;&gt;"",VLOOKUP('Informacion del Cliente'!E54,Productos!$F$6:$G$11,2,FALSE),"")</f>
        <v/>
      </c>
      <c r="H42" s="4" t="str">
        <f>IF('Informacion del Cliente'!G54&lt;&gt;"",'Informacion del Cliente'!G54,"")</f>
        <v/>
      </c>
      <c r="I42" s="4" t="str">
        <f>IF('Informacion del Cliente'!F54&lt;&gt;"",'Informacion del Cliente'!F54,"")</f>
        <v/>
      </c>
      <c r="J42" s="4" t="str">
        <f>IF('Informacion del Cliente'!J54&lt;&gt;"",'Informacion del Cliente'!J54,"")</f>
        <v/>
      </c>
      <c r="K42" s="4" t="str">
        <f>IF('Informacion del Cliente'!N54&lt;&gt;"",'Informacion del Cliente'!N54,"")</f>
        <v/>
      </c>
      <c r="L42" s="4" t="str">
        <f>IF(AND(N42&lt;&gt;"",N42="Inside"),'Informacion del Cliente'!H54-VLOOKUP(N42,Productos!$F$15:$G$16,2,FALSE),IF(N42="Outside",'Informacion del Cliente'!H54,""))</f>
        <v/>
      </c>
      <c r="M42" s="4" t="str">
        <f>IF('Informacion del Cliente'!I54&lt;&gt;"",'Informacion del Cliente'!I54,"")</f>
        <v/>
      </c>
      <c r="N42" s="4" t="str">
        <f>IF('Informacion del Cliente'!K54&lt;&gt;"",'Informacion del Cliente'!K54,"")</f>
        <v/>
      </c>
      <c r="O42" s="4" t="str">
        <f>IF('Informacion del Cliente'!L54&lt;&gt;"",'Informacion del Cliente'!L54,"")</f>
        <v/>
      </c>
      <c r="P42" s="4" t="str">
        <f>IF('Informacion del Cliente'!M54&lt;&gt;"",'Informacion del Cliente'!M54,"")</f>
        <v/>
      </c>
      <c r="Q42" s="4" t="str">
        <f>IF('Informacion del Cliente'!P54&lt;&gt;"",'Informacion del Cliente'!P54,"")</f>
        <v/>
      </c>
      <c r="R42" s="4" t="str">
        <f>IF('Informacion del Cliente'!Q54&lt;&gt;"",'Informacion del Cliente'!Q54,"")</f>
        <v/>
      </c>
      <c r="S42" s="4" t="str">
        <f t="shared" ca="1" si="21"/>
        <v/>
      </c>
      <c r="U42" s="4" t="str">
        <f>IF('Informacion del Cliente'!O54&lt;&gt;"",'Informacion del Cliente'!O54,"")</f>
        <v/>
      </c>
      <c r="V42" s="4" t="str">
        <f>IF('Informacion del Cliente'!R54&lt;&gt;"",'Informacion del Cliente'!R54,"")</f>
        <v/>
      </c>
      <c r="W42" s="4" t="str">
        <f t="shared" ca="1" si="22"/>
        <v/>
      </c>
      <c r="X42" s="4" t="str">
        <f t="shared" si="23"/>
        <v/>
      </c>
      <c r="Y42" s="4" t="str">
        <f t="shared" si="24"/>
        <v/>
      </c>
      <c r="Z42" s="4" t="str">
        <f>IF(G42&lt;&gt;"", IFERROR(VLOOKUP(I42, 'Listado de Telas'!$B$3:$F$129, 5, FALSE), "No encontrado"), "")</f>
        <v/>
      </c>
      <c r="AA42" s="4" t="str">
        <f t="shared" ca="1" si="25"/>
        <v/>
      </c>
      <c r="AB42" s="4" t="str">
        <f t="shared" ca="1" si="0"/>
        <v/>
      </c>
      <c r="AC42" s="4" t="str">
        <f t="shared" ca="1" si="1"/>
        <v/>
      </c>
      <c r="AD42" s="4" t="str">
        <f t="shared" ca="1" si="2"/>
        <v/>
      </c>
      <c r="AE42" s="4" t="str">
        <f t="shared" si="3"/>
        <v/>
      </c>
      <c r="AF42" s="4" t="str">
        <f t="shared" ca="1" si="4"/>
        <v/>
      </c>
      <c r="AG42" s="4" t="str">
        <f t="shared" ca="1" si="5"/>
        <v/>
      </c>
      <c r="AH42" s="4" t="str">
        <f t="shared" ca="1" si="6"/>
        <v/>
      </c>
      <c r="AI42" s="4" t="str">
        <f t="shared" si="26"/>
        <v/>
      </c>
      <c r="AJ42" s="4" t="str">
        <f t="shared" ca="1" si="7"/>
        <v/>
      </c>
      <c r="AK42" s="4" t="str">
        <f t="array" ref="AK42">IF('Informacion del Cliente'!T54="SI",3,IF('Informacion del Cliente'!K54="Outside",2,IF('Informacion del Cliente'!K54="Inside",1,"")))</f>
        <v/>
      </c>
      <c r="AL42" s="140" t="str">
        <f t="shared" ca="1" si="8"/>
        <v/>
      </c>
      <c r="AM42" s="4" t="s">
        <v>132</v>
      </c>
      <c r="AN42" s="4" t="str">
        <f t="array" ref="AN42">IF(O42&lt;&gt;"",(IF(L42&lt;&gt;"",IF('Informacion del Cliente'!$F$10:$G$10="Residencial",VLOOKUP(G42,Productos!$F$19:$G$24,2,FALSE),IF('Informacion del Cliente'!$F$10:$G$10="Comercial",VLOOKUP(G42,Productos!$F$19:$G$24,3,FALSE),"")))),"")</f>
        <v/>
      </c>
      <c r="AO42" s="4" t="str">
        <f t="array" aca="1" ref="AO42" ca="1">IF(O42&lt;&gt;"",(IF(L42&lt;&gt;"",IF(VLOOKUP('Informacion del Cliente'!$F$10:$G$10,INDIRECT("'"&amp;G42&amp;"'!L5:N6"),2,FALSE)="NA","",VLOOKUP('Informacion del Cliente'!$F$10:$G$10,INDIRECT("'"&amp;G42&amp;"'!L5:N6"),2,FALSE)))),"")</f>
        <v/>
      </c>
      <c r="AP42" s="4" t="str">
        <f t="array" aca="1" ref="AP42" ca="1">IF(OR(J42="Privacy",J42="Blackout"),IF('Informacion del Cliente'!$F$10:$G$10="Residencial",IF(L42&lt;&gt;"",VLOOKUP(J42,INDIRECT("'"&amp;G42&amp;"'!L16:O18"),2,FALSE),""),IF('Informacion del Cliente'!$F$10:$G$10="Comercial",IF(L42&lt;&gt;"",VLOOKUP(J42,INDIRECT("'"&amp;G42&amp;"'!L16:O18"),3,FALSE),""))),"")</f>
        <v/>
      </c>
      <c r="AQ42" s="4" t="str">
        <f t="shared" ca="1" si="27"/>
        <v>0</v>
      </c>
      <c r="AR42" s="4" t="str">
        <f t="array" aca="1" ref="AR42" ca="1">IF('Informacion del Cliente'!$F$10:$G$10="Residencial",IF(L42&lt;&gt;"",VLOOKUP(J42,INDIRECT("'"&amp;G42&amp;"'!L16:O18"),2,FALSE),""),IF('Informacion del Cliente'!$F$10:$G$10="Comercial",IF(L42&lt;&gt;"",VLOOKUP(J42,INDIRECT("'"&amp;G42&amp;"'!L16:O18"),3,FALSE),"")))</f>
        <v/>
      </c>
      <c r="AS42" s="4" t="str">
        <f t="shared" ca="1" si="28"/>
        <v/>
      </c>
      <c r="AT42" s="4" t="str">
        <f t="shared" ca="1" si="29"/>
        <v/>
      </c>
      <c r="AU42" s="4" t="str">
        <f t="shared" ca="1" si="30"/>
        <v/>
      </c>
      <c r="AV42" s="4" t="str">
        <f t="array" aca="1" ref="AV42" ca="1">IF(G42&lt;&gt;"",(IF(OR(VLOOKUP(O42, INDIRECT("'" &amp; G42 &amp; "'!F23:N25"),3, FALSE)&lt;&gt;"",VLOOKUP(O42, INDIRECT("'" &amp; G42 &amp; "'!F23:N25"),3, FALSE)&lt;&gt;"NA"),(L42-VLOOKUP(O42, INDIRECT("'" &amp; G42 &amp; "'!F23:N25"),3, FALSE)),"")),"")</f>
        <v/>
      </c>
      <c r="AW42" s="4" t="str">
        <f t="shared" ca="1" si="9"/>
        <v/>
      </c>
      <c r="AX42" s="4" t="str">
        <f t="shared" ca="1" si="10"/>
        <v/>
      </c>
      <c r="AY42" s="4" t="str">
        <f t="shared" ca="1" si="11"/>
        <v/>
      </c>
      <c r="AZ42" s="4" t="str">
        <f t="array" aca="1" ref="AZ42" ca="1">IF(O42&lt;&gt;"",IF(VLOOKUP(O42,INDIRECT("'"&amp;G42&amp;"'!F23:K25"),5,FALSE)="NA","NA",L42-VLOOKUP(O42,INDIRECT("'"&amp;G42&amp;"'!F23:K25"),5,FALSE)),"")</f>
        <v/>
      </c>
      <c r="BA42" s="4" t="str">
        <f>IF('Informacion del Cliente'!U54&lt;&gt;"",'Informacion del Cliente'!U54,"")</f>
        <v/>
      </c>
      <c r="BB42" s="4" t="str">
        <f t="array" aca="1" ref="BB42" ca="1">IF(O42&lt;&gt;"",VLOOKUP(O42, INDIRECT("'" &amp; G42 &amp; "'!F23:K25"),6, FALSE),"")</f>
        <v/>
      </c>
      <c r="BC42" s="4" t="str">
        <f t="shared" si="12"/>
        <v/>
      </c>
      <c r="BD42" s="4" t="str">
        <f t="shared" ca="1" si="13"/>
        <v/>
      </c>
      <c r="BE42" s="4" t="str">
        <f t="shared" si="14"/>
        <v/>
      </c>
      <c r="BF42" s="4" t="str">
        <f t="shared" si="15"/>
        <v/>
      </c>
      <c r="BG42" s="4" t="str">
        <f t="shared" si="16"/>
        <v/>
      </c>
      <c r="BJ42" s="4" t="str">
        <f t="shared" ca="1" si="17"/>
        <v/>
      </c>
      <c r="BK42" s="4" t="str">
        <f t="shared" si="18"/>
        <v/>
      </c>
      <c r="BL42" s="4" t="str">
        <f t="shared" ca="1" si="19"/>
        <v/>
      </c>
      <c r="BM42" s="4" t="str">
        <f t="shared" ca="1" si="20"/>
        <v/>
      </c>
    </row>
    <row r="43" spans="1:65" x14ac:dyDescent="0.3">
      <c r="A43" s="4" t="str">
        <f>IF(L43&lt;&gt;"",'Informacion del Cliente'!D55,"")</f>
        <v/>
      </c>
      <c r="B43" s="4" t="str">
        <f>IF(O43&lt;&gt;"",'Informacion del Cliente'!$F$5,"")</f>
        <v/>
      </c>
      <c r="C43" s="4" t="str">
        <f>IF(O43&lt;&gt;"",'Informacion del Cliente'!$F$8,"")</f>
        <v/>
      </c>
      <c r="D43" s="4" t="str">
        <f>IF(O43&lt;&gt;"",'Informacion del Cliente'!$F$7,"")</f>
        <v/>
      </c>
      <c r="E43" s="4" t="str">
        <f>IF(O43&lt;&gt;"",'Informacion del Cliente'!$F$9,"")</f>
        <v/>
      </c>
      <c r="F43" s="4" t="str">
        <f>IF(G43&lt;&gt;"",'Informacion del Cliente'!$F$10:$G$10,"")</f>
        <v/>
      </c>
      <c r="G43" s="4" t="str">
        <f>IF('Informacion del Cliente'!E55&lt;&gt;"",VLOOKUP('Informacion del Cliente'!E55,Productos!$F$6:$G$11,2,FALSE),"")</f>
        <v/>
      </c>
      <c r="H43" s="4" t="str">
        <f>IF('Informacion del Cliente'!G55&lt;&gt;"",'Informacion del Cliente'!G55,"")</f>
        <v/>
      </c>
      <c r="I43" s="4" t="str">
        <f>IF('Informacion del Cliente'!F55&lt;&gt;"",'Informacion del Cliente'!F55,"")</f>
        <v/>
      </c>
      <c r="J43" s="4" t="str">
        <f>IF('Informacion del Cliente'!J55&lt;&gt;"",'Informacion del Cliente'!J55,"")</f>
        <v/>
      </c>
      <c r="K43" s="4" t="str">
        <f>IF('Informacion del Cliente'!N55&lt;&gt;"",'Informacion del Cliente'!N55,"")</f>
        <v/>
      </c>
      <c r="L43" s="4" t="str">
        <f>IF(AND(N43&lt;&gt;"",N43="Inside"),'Informacion del Cliente'!H55-VLOOKUP(N43,Productos!$F$15:$G$16,2,FALSE),IF(N43="Outside",'Informacion del Cliente'!H55,""))</f>
        <v/>
      </c>
      <c r="M43" s="4" t="str">
        <f>IF('Informacion del Cliente'!I55&lt;&gt;"",'Informacion del Cliente'!I55,"")</f>
        <v/>
      </c>
      <c r="N43" s="4" t="str">
        <f>IF('Informacion del Cliente'!K55&lt;&gt;"",'Informacion del Cliente'!K55,"")</f>
        <v/>
      </c>
      <c r="O43" s="4" t="str">
        <f>IF('Informacion del Cliente'!L55&lt;&gt;"",'Informacion del Cliente'!L55,"")</f>
        <v/>
      </c>
      <c r="P43" s="4" t="str">
        <f>IF('Informacion del Cliente'!M55&lt;&gt;"",'Informacion del Cliente'!M55,"")</f>
        <v/>
      </c>
      <c r="Q43" s="4" t="str">
        <f>IF('Informacion del Cliente'!P55&lt;&gt;"",'Informacion del Cliente'!P55,"")</f>
        <v/>
      </c>
      <c r="R43" s="4" t="str">
        <f>IF('Informacion del Cliente'!Q55&lt;&gt;"",'Informacion del Cliente'!Q55,"")</f>
        <v/>
      </c>
      <c r="S43" s="4" t="str">
        <f t="shared" ca="1" si="21"/>
        <v/>
      </c>
      <c r="U43" s="4" t="str">
        <f>IF('Informacion del Cliente'!O55&lt;&gt;"",'Informacion del Cliente'!O55,"")</f>
        <v/>
      </c>
      <c r="V43" s="4" t="str">
        <f>IF('Informacion del Cliente'!R55&lt;&gt;"",'Informacion del Cliente'!R55,"")</f>
        <v/>
      </c>
      <c r="W43" s="4" t="str">
        <f t="shared" ca="1" si="22"/>
        <v/>
      </c>
      <c r="X43" s="4" t="str">
        <f t="shared" si="23"/>
        <v/>
      </c>
      <c r="Y43" s="4" t="str">
        <f t="shared" si="24"/>
        <v/>
      </c>
      <c r="Z43" s="4" t="str">
        <f>IF(G43&lt;&gt;"", IFERROR(VLOOKUP(I43, 'Listado de Telas'!$B$3:$F$129, 5, FALSE), "No encontrado"), "")</f>
        <v/>
      </c>
      <c r="AA43" s="4" t="str">
        <f t="shared" ca="1" si="25"/>
        <v/>
      </c>
      <c r="AB43" s="4" t="str">
        <f t="shared" ca="1" si="0"/>
        <v/>
      </c>
      <c r="AC43" s="4" t="str">
        <f t="shared" ca="1" si="1"/>
        <v/>
      </c>
      <c r="AD43" s="4" t="str">
        <f t="shared" ca="1" si="2"/>
        <v/>
      </c>
      <c r="AE43" s="4" t="str">
        <f t="shared" si="3"/>
        <v/>
      </c>
      <c r="AF43" s="4" t="str">
        <f t="shared" ca="1" si="4"/>
        <v/>
      </c>
      <c r="AG43" s="4" t="str">
        <f t="shared" ca="1" si="5"/>
        <v/>
      </c>
      <c r="AH43" s="4" t="str">
        <f t="shared" ca="1" si="6"/>
        <v/>
      </c>
      <c r="AI43" s="4" t="str">
        <f t="shared" si="26"/>
        <v/>
      </c>
      <c r="AJ43" s="4" t="str">
        <f t="shared" ca="1" si="7"/>
        <v/>
      </c>
      <c r="AK43" s="4" t="str">
        <f t="array" ref="AK43">IF('Informacion del Cliente'!T55="SI",3,IF('Informacion del Cliente'!K55="Outside",2,IF('Informacion del Cliente'!K55="Inside",1,"")))</f>
        <v/>
      </c>
      <c r="AL43" s="140" t="str">
        <f t="shared" ca="1" si="8"/>
        <v/>
      </c>
      <c r="AM43" s="4" t="s">
        <v>132</v>
      </c>
      <c r="AN43" s="4" t="str">
        <f t="array" ref="AN43">IF(O43&lt;&gt;"",(IF(L43&lt;&gt;"",IF('Informacion del Cliente'!$F$10:$G$10="Residencial",VLOOKUP(G43,Productos!$F$19:$G$24,2,FALSE),IF('Informacion del Cliente'!$F$10:$G$10="Comercial",VLOOKUP(G43,Productos!$F$19:$G$24,3,FALSE),"")))),"")</f>
        <v/>
      </c>
      <c r="AO43" s="4" t="str">
        <f t="array" aca="1" ref="AO43" ca="1">IF(O43&lt;&gt;"",(IF(L43&lt;&gt;"",IF(VLOOKUP('Informacion del Cliente'!$F$10:$G$10,INDIRECT("'"&amp;G43&amp;"'!L5:N6"),2,FALSE)="NA","",VLOOKUP('Informacion del Cliente'!$F$10:$G$10,INDIRECT("'"&amp;G43&amp;"'!L5:N6"),2,FALSE)))),"")</f>
        <v/>
      </c>
      <c r="AP43" s="4" t="str">
        <f t="array" aca="1" ref="AP43" ca="1">IF(OR(J43="Privacy",J43="Blackout"),IF('Informacion del Cliente'!$F$10:$G$10="Residencial",IF(L43&lt;&gt;"",VLOOKUP(J43,INDIRECT("'"&amp;G43&amp;"'!L16:O18"),2,FALSE),""),IF('Informacion del Cliente'!$F$10:$G$10="Comercial",IF(L43&lt;&gt;"",VLOOKUP(J43,INDIRECT("'"&amp;G43&amp;"'!L16:O18"),3,FALSE),""))),"")</f>
        <v/>
      </c>
      <c r="AQ43" s="4" t="str">
        <f t="shared" ca="1" si="27"/>
        <v>0</v>
      </c>
      <c r="AR43" s="4" t="str">
        <f t="array" aca="1" ref="AR43" ca="1">IF('Informacion del Cliente'!$F$10:$G$10="Residencial",IF(L43&lt;&gt;"",VLOOKUP(J43,INDIRECT("'"&amp;G43&amp;"'!L16:O18"),2,FALSE),""),IF('Informacion del Cliente'!$F$10:$G$10="Comercial",IF(L43&lt;&gt;"",VLOOKUP(J43,INDIRECT("'"&amp;G43&amp;"'!L16:O18"),3,FALSE),"")))</f>
        <v/>
      </c>
      <c r="AS43" s="4" t="str">
        <f t="shared" ca="1" si="28"/>
        <v/>
      </c>
      <c r="AT43" s="4" t="str">
        <f t="shared" ca="1" si="29"/>
        <v/>
      </c>
      <c r="AU43" s="4" t="str">
        <f t="shared" ca="1" si="30"/>
        <v/>
      </c>
      <c r="AV43" s="4" t="str">
        <f t="array" aca="1" ref="AV43" ca="1">IF(G43&lt;&gt;"",(IF(OR(VLOOKUP(O43, INDIRECT("'" &amp; G43 &amp; "'!F23:N25"),3, FALSE)&lt;&gt;"",VLOOKUP(O43, INDIRECT("'" &amp; G43 &amp; "'!F23:N25"),3, FALSE)&lt;&gt;"NA"),(L43-VLOOKUP(O43, INDIRECT("'" &amp; G43 &amp; "'!F23:N25"),3, FALSE)),"")),"")</f>
        <v/>
      </c>
      <c r="AW43" s="4" t="str">
        <f t="shared" ca="1" si="9"/>
        <v/>
      </c>
      <c r="AX43" s="4" t="str">
        <f t="shared" ca="1" si="10"/>
        <v/>
      </c>
      <c r="AY43" s="4" t="str">
        <f t="shared" ca="1" si="11"/>
        <v/>
      </c>
      <c r="AZ43" s="4" t="str">
        <f t="array" aca="1" ref="AZ43" ca="1">IF(O43&lt;&gt;"",IF(VLOOKUP(O43,INDIRECT("'"&amp;G43&amp;"'!F23:K25"),5,FALSE)="NA","NA",L43-VLOOKUP(O43,INDIRECT("'"&amp;G43&amp;"'!F23:K25"),5,FALSE)),"")</f>
        <v/>
      </c>
      <c r="BA43" s="4" t="str">
        <f>IF('Informacion del Cliente'!U55&lt;&gt;"",'Informacion del Cliente'!U55,"")</f>
        <v/>
      </c>
      <c r="BB43" s="4" t="str">
        <f t="array" aca="1" ref="BB43" ca="1">IF(O43&lt;&gt;"",VLOOKUP(O43, INDIRECT("'" &amp; G43 &amp; "'!F23:K25"),6, FALSE),"")</f>
        <v/>
      </c>
      <c r="BC43" s="4" t="str">
        <f t="shared" si="12"/>
        <v/>
      </c>
      <c r="BD43" s="4" t="str">
        <f t="shared" ca="1" si="13"/>
        <v/>
      </c>
      <c r="BE43" s="4" t="str">
        <f t="shared" si="14"/>
        <v/>
      </c>
      <c r="BF43" s="4" t="str">
        <f t="shared" si="15"/>
        <v/>
      </c>
      <c r="BG43" s="4" t="str">
        <f t="shared" si="16"/>
        <v/>
      </c>
      <c r="BJ43" s="4" t="str">
        <f t="shared" ca="1" si="17"/>
        <v/>
      </c>
      <c r="BK43" s="4" t="str">
        <f t="shared" si="18"/>
        <v/>
      </c>
      <c r="BL43" s="4" t="str">
        <f t="shared" ca="1" si="19"/>
        <v/>
      </c>
      <c r="BM43" s="4" t="str">
        <f t="shared" ca="1" si="20"/>
        <v/>
      </c>
    </row>
    <row r="44" spans="1:65" x14ac:dyDescent="0.3">
      <c r="A44" s="4" t="str">
        <f>IF(L44&lt;&gt;"",'Informacion del Cliente'!D56,"")</f>
        <v/>
      </c>
      <c r="B44" s="4" t="str">
        <f>IF(O44&lt;&gt;"",'Informacion del Cliente'!$F$5,"")</f>
        <v/>
      </c>
      <c r="C44" s="4" t="str">
        <f>IF(O44&lt;&gt;"",'Informacion del Cliente'!$F$8,"")</f>
        <v/>
      </c>
      <c r="D44" s="4" t="str">
        <f>IF(O44&lt;&gt;"",'Informacion del Cliente'!$F$7,"")</f>
        <v/>
      </c>
      <c r="E44" s="4" t="str">
        <f>IF(O44&lt;&gt;"",'Informacion del Cliente'!$F$9,"")</f>
        <v/>
      </c>
      <c r="F44" s="4" t="str">
        <f>IF(G44&lt;&gt;"",'Informacion del Cliente'!$F$10:$G$10,"")</f>
        <v/>
      </c>
      <c r="G44" s="4" t="str">
        <f>IF('Informacion del Cliente'!E56&lt;&gt;"",VLOOKUP('Informacion del Cliente'!E56,Productos!$F$6:$G$11,2,FALSE),"")</f>
        <v/>
      </c>
      <c r="H44" s="4" t="str">
        <f>IF('Informacion del Cliente'!G56&lt;&gt;"",'Informacion del Cliente'!G56,"")</f>
        <v/>
      </c>
      <c r="I44" s="4" t="str">
        <f>IF('Informacion del Cliente'!F56&lt;&gt;"",'Informacion del Cliente'!F56,"")</f>
        <v/>
      </c>
      <c r="J44" s="4" t="str">
        <f>IF('Informacion del Cliente'!J56&lt;&gt;"",'Informacion del Cliente'!J56,"")</f>
        <v/>
      </c>
      <c r="K44" s="4" t="str">
        <f>IF('Informacion del Cliente'!N56&lt;&gt;"",'Informacion del Cliente'!N56,"")</f>
        <v/>
      </c>
      <c r="L44" s="4" t="str">
        <f>IF(AND(N44&lt;&gt;"",N44="Inside"),'Informacion del Cliente'!H56-VLOOKUP(N44,Productos!$F$15:$G$16,2,FALSE),IF(N44="Outside",'Informacion del Cliente'!H56,""))</f>
        <v/>
      </c>
      <c r="M44" s="4" t="str">
        <f>IF('Informacion del Cliente'!I56&lt;&gt;"",'Informacion del Cliente'!I56,"")</f>
        <v/>
      </c>
      <c r="N44" s="4" t="str">
        <f>IF('Informacion del Cliente'!K56&lt;&gt;"",'Informacion del Cliente'!K56,"")</f>
        <v/>
      </c>
      <c r="O44" s="4" t="str">
        <f>IF('Informacion del Cliente'!L56&lt;&gt;"",'Informacion del Cliente'!L56,"")</f>
        <v/>
      </c>
      <c r="P44" s="4" t="str">
        <f>IF('Informacion del Cliente'!M56&lt;&gt;"",'Informacion del Cliente'!M56,"")</f>
        <v/>
      </c>
      <c r="Q44" s="4" t="str">
        <f>IF('Informacion del Cliente'!P56&lt;&gt;"",'Informacion del Cliente'!P56,"")</f>
        <v/>
      </c>
      <c r="R44" s="4" t="str">
        <f>IF('Informacion del Cliente'!Q56&lt;&gt;"",'Informacion del Cliente'!Q56,"")</f>
        <v/>
      </c>
      <c r="S44" s="4" t="str">
        <f t="shared" ca="1" si="21"/>
        <v/>
      </c>
      <c r="U44" s="4" t="str">
        <f>IF('Informacion del Cliente'!O56&lt;&gt;"",'Informacion del Cliente'!O56,"")</f>
        <v/>
      </c>
      <c r="V44" s="4" t="str">
        <f>IF('Informacion del Cliente'!R56&lt;&gt;"",'Informacion del Cliente'!R56,"")</f>
        <v/>
      </c>
      <c r="W44" s="4" t="str">
        <f t="shared" ca="1" si="22"/>
        <v/>
      </c>
      <c r="X44" s="4" t="str">
        <f t="shared" si="23"/>
        <v/>
      </c>
      <c r="Y44" s="4" t="str">
        <f t="shared" si="24"/>
        <v/>
      </c>
      <c r="Z44" s="4" t="str">
        <f>IF(G44&lt;&gt;"", IFERROR(VLOOKUP(I44, 'Listado de Telas'!$B$3:$F$129, 5, FALSE), "No encontrado"), "")</f>
        <v/>
      </c>
      <c r="AA44" s="4" t="str">
        <f t="shared" ca="1" si="25"/>
        <v/>
      </c>
      <c r="AB44" s="4" t="str">
        <f t="shared" ca="1" si="0"/>
        <v/>
      </c>
      <c r="AC44" s="4" t="str">
        <f t="shared" ca="1" si="1"/>
        <v/>
      </c>
      <c r="AD44" s="4" t="str">
        <f t="shared" ca="1" si="2"/>
        <v/>
      </c>
      <c r="AE44" s="4" t="str">
        <f t="shared" si="3"/>
        <v/>
      </c>
      <c r="AF44" s="4" t="str">
        <f t="shared" ca="1" si="4"/>
        <v/>
      </c>
      <c r="AG44" s="4" t="str">
        <f t="shared" ca="1" si="5"/>
        <v/>
      </c>
      <c r="AH44" s="4" t="str">
        <f t="shared" ca="1" si="6"/>
        <v/>
      </c>
      <c r="AI44" s="4" t="str">
        <f t="shared" si="26"/>
        <v/>
      </c>
      <c r="AJ44" s="4" t="str">
        <f t="shared" ca="1" si="7"/>
        <v/>
      </c>
      <c r="AK44" s="4" t="str">
        <f t="array" ref="AK44">IF('Informacion del Cliente'!T56="SI",3,IF('Informacion del Cliente'!K56="Outside",2,IF('Informacion del Cliente'!K56="Inside",1,"")))</f>
        <v/>
      </c>
      <c r="AL44" s="140" t="str">
        <f t="shared" ca="1" si="8"/>
        <v/>
      </c>
      <c r="AM44" s="4" t="s">
        <v>132</v>
      </c>
      <c r="AN44" s="4" t="str">
        <f t="array" ref="AN44">IF(O44&lt;&gt;"",(IF(L44&lt;&gt;"",IF('Informacion del Cliente'!$F$10:$G$10="Residencial",VLOOKUP(G44,Productos!$F$19:$G$24,2,FALSE),IF('Informacion del Cliente'!$F$10:$G$10="Comercial",VLOOKUP(G44,Productos!$F$19:$G$24,3,FALSE),"")))),"")</f>
        <v/>
      </c>
      <c r="AO44" s="4" t="str">
        <f t="array" aca="1" ref="AO44" ca="1">IF(O44&lt;&gt;"",(IF(L44&lt;&gt;"",IF(VLOOKUP('Informacion del Cliente'!$F$10:$G$10,INDIRECT("'"&amp;G44&amp;"'!L5:N6"),2,FALSE)="NA","",VLOOKUP('Informacion del Cliente'!$F$10:$G$10,INDIRECT("'"&amp;G44&amp;"'!L5:N6"),2,FALSE)))),"")</f>
        <v/>
      </c>
      <c r="AP44" s="4" t="str">
        <f t="array" aca="1" ref="AP44" ca="1">IF(OR(J44="Privacy",J44="Blackout"),IF('Informacion del Cliente'!$F$10:$G$10="Residencial",IF(L44&lt;&gt;"",VLOOKUP(J44,INDIRECT("'"&amp;G44&amp;"'!L16:O18"),2,FALSE),""),IF('Informacion del Cliente'!$F$10:$G$10="Comercial",IF(L44&lt;&gt;"",VLOOKUP(J44,INDIRECT("'"&amp;G44&amp;"'!L16:O18"),3,FALSE),""))),"")</f>
        <v/>
      </c>
      <c r="AQ44" s="4" t="str">
        <f t="shared" ca="1" si="27"/>
        <v>0</v>
      </c>
      <c r="AR44" s="4" t="str">
        <f t="array" aca="1" ref="AR44" ca="1">IF('Informacion del Cliente'!$F$10:$G$10="Residencial",IF(L44&lt;&gt;"",VLOOKUP(J44,INDIRECT("'"&amp;G44&amp;"'!L16:O18"),2,FALSE),""),IF('Informacion del Cliente'!$F$10:$G$10="Comercial",IF(L44&lt;&gt;"",VLOOKUP(J44,INDIRECT("'"&amp;G44&amp;"'!L16:O18"),3,FALSE),"")))</f>
        <v/>
      </c>
      <c r="AS44" s="4" t="str">
        <f t="shared" ca="1" si="28"/>
        <v/>
      </c>
      <c r="AT44" s="4" t="str">
        <f t="shared" ca="1" si="29"/>
        <v/>
      </c>
      <c r="AU44" s="4" t="str">
        <f t="shared" ca="1" si="30"/>
        <v/>
      </c>
      <c r="AV44" s="4" t="str">
        <f t="array" aca="1" ref="AV44" ca="1">IF(G44&lt;&gt;"",(IF(OR(VLOOKUP(O44, INDIRECT("'" &amp; G44 &amp; "'!F23:N25"),3, FALSE)&lt;&gt;"",VLOOKUP(O44, INDIRECT("'" &amp; G44 &amp; "'!F23:N25"),3, FALSE)&lt;&gt;"NA"),(L44-VLOOKUP(O44, INDIRECT("'" &amp; G44 &amp; "'!F23:N25"),3, FALSE)),"")),"")</f>
        <v/>
      </c>
      <c r="AW44" s="4" t="str">
        <f t="shared" ca="1" si="9"/>
        <v/>
      </c>
      <c r="AX44" s="4" t="str">
        <f t="shared" ca="1" si="10"/>
        <v/>
      </c>
      <c r="AY44" s="4" t="str">
        <f t="shared" ca="1" si="11"/>
        <v/>
      </c>
      <c r="AZ44" s="4" t="str">
        <f t="array" aca="1" ref="AZ44" ca="1">IF(O44&lt;&gt;"",IF(VLOOKUP(O44,INDIRECT("'"&amp;G44&amp;"'!F23:K25"),5,FALSE)="NA","NA",L44-VLOOKUP(O44,INDIRECT("'"&amp;G44&amp;"'!F23:K25"),5,FALSE)),"")</f>
        <v/>
      </c>
      <c r="BA44" s="4" t="str">
        <f>IF('Informacion del Cliente'!U56&lt;&gt;"",'Informacion del Cliente'!U56,"")</f>
        <v/>
      </c>
      <c r="BB44" s="4" t="str">
        <f t="array" aca="1" ref="BB44" ca="1">IF(O44&lt;&gt;"",VLOOKUP(O44, INDIRECT("'" &amp; G44 &amp; "'!F23:K25"),6, FALSE),"")</f>
        <v/>
      </c>
      <c r="BC44" s="4" t="str">
        <f t="shared" si="12"/>
        <v/>
      </c>
      <c r="BD44" s="4" t="str">
        <f t="shared" ca="1" si="13"/>
        <v/>
      </c>
      <c r="BE44" s="4" t="str">
        <f t="shared" si="14"/>
        <v/>
      </c>
      <c r="BF44" s="4" t="str">
        <f t="shared" si="15"/>
        <v/>
      </c>
      <c r="BG44" s="4" t="str">
        <f t="shared" si="16"/>
        <v/>
      </c>
      <c r="BJ44" s="4" t="str">
        <f t="shared" ca="1" si="17"/>
        <v/>
      </c>
      <c r="BK44" s="4" t="str">
        <f t="shared" si="18"/>
        <v/>
      </c>
      <c r="BL44" s="4" t="str">
        <f t="shared" ca="1" si="19"/>
        <v/>
      </c>
      <c r="BM44" s="4" t="str">
        <f t="shared" ca="1" si="20"/>
        <v/>
      </c>
    </row>
    <row r="45" spans="1:65" x14ac:dyDescent="0.3">
      <c r="A45" s="4" t="str">
        <f>IF(L45&lt;&gt;"",'Informacion del Cliente'!D57,"")</f>
        <v/>
      </c>
      <c r="B45" s="4" t="str">
        <f>IF(O45&lt;&gt;"",'Informacion del Cliente'!$F$5,"")</f>
        <v/>
      </c>
      <c r="C45" s="4" t="str">
        <f>IF(O45&lt;&gt;"",'Informacion del Cliente'!$F$8,"")</f>
        <v/>
      </c>
      <c r="D45" s="4" t="str">
        <f>IF(O45&lt;&gt;"",'Informacion del Cliente'!$F$7,"")</f>
        <v/>
      </c>
      <c r="E45" s="4" t="str">
        <f>IF(O45&lt;&gt;"",'Informacion del Cliente'!$F$9,"")</f>
        <v/>
      </c>
      <c r="F45" s="4" t="str">
        <f>IF(G45&lt;&gt;"",'Informacion del Cliente'!$F$10:$G$10,"")</f>
        <v/>
      </c>
      <c r="G45" s="4" t="str">
        <f>IF('Informacion del Cliente'!E57&lt;&gt;"",VLOOKUP('Informacion del Cliente'!E57,Productos!$F$6:$G$11,2,FALSE),"")</f>
        <v/>
      </c>
      <c r="H45" s="4" t="str">
        <f>IF('Informacion del Cliente'!G57&lt;&gt;"",'Informacion del Cliente'!G57,"")</f>
        <v/>
      </c>
      <c r="I45" s="4" t="str">
        <f>IF('Informacion del Cliente'!F57&lt;&gt;"",'Informacion del Cliente'!F57,"")</f>
        <v/>
      </c>
      <c r="J45" s="4" t="str">
        <f>IF('Informacion del Cliente'!J57&lt;&gt;"",'Informacion del Cliente'!J57,"")</f>
        <v/>
      </c>
      <c r="K45" s="4" t="str">
        <f>IF('Informacion del Cliente'!N57&lt;&gt;"",'Informacion del Cliente'!N57,"")</f>
        <v/>
      </c>
      <c r="L45" s="4" t="str">
        <f>IF(AND(N45&lt;&gt;"",N45="Inside"),'Informacion del Cliente'!H57-VLOOKUP(N45,Productos!$F$15:$G$16,2,FALSE),IF(N45="Outside",'Informacion del Cliente'!H57,""))</f>
        <v/>
      </c>
      <c r="M45" s="4" t="str">
        <f>IF('Informacion del Cliente'!I57&lt;&gt;"",'Informacion del Cliente'!I57,"")</f>
        <v/>
      </c>
      <c r="N45" s="4" t="str">
        <f>IF('Informacion del Cliente'!K57&lt;&gt;"",'Informacion del Cliente'!K57,"")</f>
        <v/>
      </c>
      <c r="O45" s="4" t="str">
        <f>IF('Informacion del Cliente'!L57&lt;&gt;"",'Informacion del Cliente'!L57,"")</f>
        <v/>
      </c>
      <c r="P45" s="4" t="str">
        <f>IF('Informacion del Cliente'!M57&lt;&gt;"",'Informacion del Cliente'!M57,"")</f>
        <v/>
      </c>
      <c r="Q45" s="4" t="str">
        <f>IF('Informacion del Cliente'!P57&lt;&gt;"",'Informacion del Cliente'!P57,"")</f>
        <v/>
      </c>
      <c r="R45" s="4" t="str">
        <f>IF('Informacion del Cliente'!Q57&lt;&gt;"",'Informacion del Cliente'!Q57,"")</f>
        <v/>
      </c>
      <c r="S45" s="4" t="str">
        <f t="shared" ca="1" si="21"/>
        <v/>
      </c>
      <c r="U45" s="4" t="str">
        <f>IF('Informacion del Cliente'!O57&lt;&gt;"",'Informacion del Cliente'!O57,"")</f>
        <v/>
      </c>
      <c r="V45" s="4" t="str">
        <f>IF('Informacion del Cliente'!R57&lt;&gt;"",'Informacion del Cliente'!R57,"")</f>
        <v/>
      </c>
      <c r="W45" s="4" t="str">
        <f t="shared" ca="1" si="22"/>
        <v/>
      </c>
      <c r="X45" s="4" t="str">
        <f t="shared" si="23"/>
        <v/>
      </c>
      <c r="Y45" s="4" t="str">
        <f t="shared" si="24"/>
        <v/>
      </c>
      <c r="Z45" s="4" t="str">
        <f>IF(G45&lt;&gt;"", IFERROR(VLOOKUP(I45, 'Listado de Telas'!$B$3:$F$129, 5, FALSE), "No encontrado"), "")</f>
        <v/>
      </c>
      <c r="AA45" s="4" t="str">
        <f t="shared" ca="1" si="25"/>
        <v/>
      </c>
      <c r="AB45" s="4" t="str">
        <f t="shared" ca="1" si="0"/>
        <v/>
      </c>
      <c r="AC45" s="4" t="str">
        <f t="shared" ca="1" si="1"/>
        <v/>
      </c>
      <c r="AD45" s="4" t="str">
        <f t="shared" ca="1" si="2"/>
        <v/>
      </c>
      <c r="AE45" s="4" t="str">
        <f t="shared" si="3"/>
        <v/>
      </c>
      <c r="AF45" s="4" t="str">
        <f t="shared" ca="1" si="4"/>
        <v/>
      </c>
      <c r="AG45" s="4" t="str">
        <f t="shared" ca="1" si="5"/>
        <v/>
      </c>
      <c r="AH45" s="4" t="str">
        <f t="shared" ca="1" si="6"/>
        <v/>
      </c>
      <c r="AI45" s="4" t="str">
        <f t="shared" si="26"/>
        <v/>
      </c>
      <c r="AJ45" s="4" t="str">
        <f t="shared" ca="1" si="7"/>
        <v/>
      </c>
      <c r="AK45" s="4" t="str">
        <f t="array" ref="AK45">IF('Informacion del Cliente'!T57="SI",3,IF('Informacion del Cliente'!K57="Outside",2,IF('Informacion del Cliente'!K57="Inside",1,"")))</f>
        <v/>
      </c>
      <c r="AL45" s="140" t="str">
        <f t="shared" ca="1" si="8"/>
        <v/>
      </c>
      <c r="AM45" s="4" t="s">
        <v>132</v>
      </c>
      <c r="AN45" s="4" t="str">
        <f t="array" ref="AN45">IF(O45&lt;&gt;"",(IF(L45&lt;&gt;"",IF('Informacion del Cliente'!$F$10:$G$10="Residencial",VLOOKUP(G45,Productos!$F$19:$G$24,2,FALSE),IF('Informacion del Cliente'!$F$10:$G$10="Comercial",VLOOKUP(G45,Productos!$F$19:$G$24,3,FALSE),"")))),"")</f>
        <v/>
      </c>
      <c r="AO45" s="4" t="str">
        <f t="array" aca="1" ref="AO45" ca="1">IF(O45&lt;&gt;"",(IF(L45&lt;&gt;"",IF(VLOOKUP('Informacion del Cliente'!$F$10:$G$10,INDIRECT("'"&amp;G45&amp;"'!L5:N6"),2,FALSE)="NA","",VLOOKUP('Informacion del Cliente'!$F$10:$G$10,INDIRECT("'"&amp;G45&amp;"'!L5:N6"),2,FALSE)))),"")</f>
        <v/>
      </c>
      <c r="AP45" s="4" t="str">
        <f t="array" aca="1" ref="AP45" ca="1">IF(OR(J45="Privacy",J45="Blackout"),IF('Informacion del Cliente'!$F$10:$G$10="Residencial",IF(L45&lt;&gt;"",VLOOKUP(J45,INDIRECT("'"&amp;G45&amp;"'!L16:O18"),2,FALSE),""),IF('Informacion del Cliente'!$F$10:$G$10="Comercial",IF(L45&lt;&gt;"",VLOOKUP(J45,INDIRECT("'"&amp;G45&amp;"'!L16:O18"),3,FALSE),""))),"")</f>
        <v/>
      </c>
      <c r="AQ45" s="4" t="str">
        <f t="shared" ca="1" si="27"/>
        <v>0</v>
      </c>
      <c r="AR45" s="4" t="str">
        <f t="array" aca="1" ref="AR45" ca="1">IF('Informacion del Cliente'!$F$10:$G$10="Residencial",IF(L45&lt;&gt;"",VLOOKUP(J45,INDIRECT("'"&amp;G45&amp;"'!L16:O18"),2,FALSE),""),IF('Informacion del Cliente'!$F$10:$G$10="Comercial",IF(L45&lt;&gt;"",VLOOKUP(J45,INDIRECT("'"&amp;G45&amp;"'!L16:O18"),3,FALSE),"")))</f>
        <v/>
      </c>
      <c r="AS45" s="4" t="str">
        <f t="shared" ca="1" si="28"/>
        <v/>
      </c>
      <c r="AT45" s="4" t="str">
        <f t="shared" ca="1" si="29"/>
        <v/>
      </c>
      <c r="AU45" s="4" t="str">
        <f t="shared" ca="1" si="30"/>
        <v/>
      </c>
      <c r="AV45" s="4" t="str">
        <f t="array" aca="1" ref="AV45" ca="1">IF(G45&lt;&gt;"",(IF(OR(VLOOKUP(O45, INDIRECT("'" &amp; G45 &amp; "'!F23:N25"),3, FALSE)&lt;&gt;"",VLOOKUP(O45, INDIRECT("'" &amp; G45 &amp; "'!F23:N25"),3, FALSE)&lt;&gt;"NA"),(L45-VLOOKUP(O45, INDIRECT("'" &amp; G45 &amp; "'!F23:N25"),3, FALSE)),"")),"")</f>
        <v/>
      </c>
      <c r="AW45" s="4" t="str">
        <f t="shared" ca="1" si="9"/>
        <v/>
      </c>
      <c r="AX45" s="4" t="str">
        <f t="shared" ca="1" si="10"/>
        <v/>
      </c>
      <c r="AY45" s="4" t="str">
        <f t="shared" ca="1" si="11"/>
        <v/>
      </c>
      <c r="AZ45" s="4" t="str">
        <f t="array" aca="1" ref="AZ45" ca="1">IF(O45&lt;&gt;"",IF(VLOOKUP(O45,INDIRECT("'"&amp;G45&amp;"'!F23:K25"),5,FALSE)="NA","NA",L45-VLOOKUP(O45,INDIRECT("'"&amp;G45&amp;"'!F23:K25"),5,FALSE)),"")</f>
        <v/>
      </c>
      <c r="BA45" s="4" t="str">
        <f>IF('Informacion del Cliente'!U57&lt;&gt;"",'Informacion del Cliente'!U57,"")</f>
        <v/>
      </c>
      <c r="BB45" s="4" t="str">
        <f t="array" aca="1" ref="BB45" ca="1">IF(O45&lt;&gt;"",VLOOKUP(O45, INDIRECT("'" &amp; G45 &amp; "'!F23:K25"),6, FALSE),"")</f>
        <v/>
      </c>
      <c r="BC45" s="4" t="str">
        <f t="shared" si="12"/>
        <v/>
      </c>
      <c r="BD45" s="4" t="str">
        <f t="shared" ca="1" si="13"/>
        <v/>
      </c>
      <c r="BE45" s="4" t="str">
        <f t="shared" si="14"/>
        <v/>
      </c>
      <c r="BF45" s="4" t="str">
        <f t="shared" si="15"/>
        <v/>
      </c>
      <c r="BG45" s="4" t="str">
        <f t="shared" si="16"/>
        <v/>
      </c>
      <c r="BJ45" s="4" t="str">
        <f t="shared" ca="1" si="17"/>
        <v/>
      </c>
      <c r="BK45" s="4" t="str">
        <f t="shared" si="18"/>
        <v/>
      </c>
      <c r="BL45" s="4" t="str">
        <f t="shared" ca="1" si="19"/>
        <v/>
      </c>
      <c r="BM45" s="4" t="str">
        <f t="shared" ca="1" si="20"/>
        <v/>
      </c>
    </row>
    <row r="46" spans="1:65" x14ac:dyDescent="0.3">
      <c r="A46" s="4" t="str">
        <f>IF(L46&lt;&gt;"",'Informacion del Cliente'!D58,"")</f>
        <v/>
      </c>
      <c r="B46" s="4" t="str">
        <f>IF(O46&lt;&gt;"",'Informacion del Cliente'!$F$5,"")</f>
        <v/>
      </c>
      <c r="C46" s="4" t="str">
        <f>IF(O46&lt;&gt;"",'Informacion del Cliente'!$F$8,"")</f>
        <v/>
      </c>
      <c r="D46" s="4" t="str">
        <f>IF(O46&lt;&gt;"",'Informacion del Cliente'!$F$7,"")</f>
        <v/>
      </c>
      <c r="E46" s="4" t="str">
        <f>IF(O46&lt;&gt;"",'Informacion del Cliente'!$F$9,"")</f>
        <v/>
      </c>
      <c r="F46" s="4" t="str">
        <f>IF(G46&lt;&gt;"",'Informacion del Cliente'!$F$10:$G$10,"")</f>
        <v/>
      </c>
      <c r="G46" s="4" t="str">
        <f>IF('Informacion del Cliente'!E58&lt;&gt;"",VLOOKUP('Informacion del Cliente'!E58,Productos!$F$6:$G$11,2,FALSE),"")</f>
        <v/>
      </c>
      <c r="H46" s="4" t="str">
        <f>IF('Informacion del Cliente'!G58&lt;&gt;"",'Informacion del Cliente'!G58,"")</f>
        <v/>
      </c>
      <c r="I46" s="4" t="str">
        <f>IF('Informacion del Cliente'!F58&lt;&gt;"",'Informacion del Cliente'!F58,"")</f>
        <v/>
      </c>
      <c r="J46" s="4" t="str">
        <f>IF('Informacion del Cliente'!J58&lt;&gt;"",'Informacion del Cliente'!J58,"")</f>
        <v/>
      </c>
      <c r="K46" s="4" t="str">
        <f>IF('Informacion del Cliente'!N58&lt;&gt;"",'Informacion del Cliente'!N58,"")</f>
        <v/>
      </c>
      <c r="L46" s="4" t="str">
        <f>IF(AND(N46&lt;&gt;"",N46="Inside"),'Informacion del Cliente'!H58-VLOOKUP(N46,Productos!$F$15:$G$16,2,FALSE),IF(N46="Outside",'Informacion del Cliente'!H58,""))</f>
        <v/>
      </c>
      <c r="M46" s="4" t="str">
        <f>IF('Informacion del Cliente'!I58&lt;&gt;"",'Informacion del Cliente'!I58,"")</f>
        <v/>
      </c>
      <c r="N46" s="4" t="str">
        <f>IF('Informacion del Cliente'!K58&lt;&gt;"",'Informacion del Cliente'!K58,"")</f>
        <v/>
      </c>
      <c r="O46" s="4" t="str">
        <f>IF('Informacion del Cliente'!L58&lt;&gt;"",'Informacion del Cliente'!L58,"")</f>
        <v/>
      </c>
      <c r="P46" s="4" t="str">
        <f>IF('Informacion del Cliente'!M58&lt;&gt;"",'Informacion del Cliente'!M58,"")</f>
        <v/>
      </c>
      <c r="Q46" s="4" t="str">
        <f>IF('Informacion del Cliente'!P58&lt;&gt;"",'Informacion del Cliente'!P58,"")</f>
        <v/>
      </c>
      <c r="R46" s="4" t="str">
        <f>IF('Informacion del Cliente'!Q58&lt;&gt;"",'Informacion del Cliente'!Q58,"")</f>
        <v/>
      </c>
      <c r="S46" s="4" t="str">
        <f t="shared" ca="1" si="21"/>
        <v/>
      </c>
      <c r="U46" s="4" t="str">
        <f>IF('Informacion del Cliente'!O58&lt;&gt;"",'Informacion del Cliente'!O58,"")</f>
        <v/>
      </c>
      <c r="V46" s="4" t="str">
        <f>IF('Informacion del Cliente'!R58&lt;&gt;"",'Informacion del Cliente'!R58,"")</f>
        <v/>
      </c>
      <c r="W46" s="4" t="str">
        <f t="shared" ca="1" si="22"/>
        <v/>
      </c>
      <c r="X46" s="4" t="str">
        <f t="shared" si="23"/>
        <v/>
      </c>
      <c r="Y46" s="4" t="str">
        <f t="shared" si="24"/>
        <v/>
      </c>
      <c r="Z46" s="4" t="str">
        <f>IF(G46&lt;&gt;"", IFERROR(VLOOKUP(I46, 'Listado de Telas'!$B$3:$F$129, 5, FALSE), "No encontrado"), "")</f>
        <v/>
      </c>
      <c r="AA46" s="4" t="str">
        <f t="shared" ca="1" si="25"/>
        <v/>
      </c>
      <c r="AB46" s="4" t="str">
        <f t="shared" ca="1" si="0"/>
        <v/>
      </c>
      <c r="AC46" s="4" t="str">
        <f t="shared" ca="1" si="1"/>
        <v/>
      </c>
      <c r="AD46" s="4" t="str">
        <f t="shared" ca="1" si="2"/>
        <v/>
      </c>
      <c r="AE46" s="4" t="str">
        <f t="shared" si="3"/>
        <v/>
      </c>
      <c r="AF46" s="4" t="str">
        <f t="shared" ca="1" si="4"/>
        <v/>
      </c>
      <c r="AG46" s="4" t="str">
        <f t="shared" ca="1" si="5"/>
        <v/>
      </c>
      <c r="AH46" s="4" t="str">
        <f t="shared" ca="1" si="6"/>
        <v/>
      </c>
      <c r="AI46" s="4" t="str">
        <f t="shared" si="26"/>
        <v/>
      </c>
      <c r="AJ46" s="4" t="str">
        <f t="shared" ca="1" si="7"/>
        <v/>
      </c>
      <c r="AK46" s="4" t="str">
        <f t="array" ref="AK46">IF('Informacion del Cliente'!T58="SI",3,IF('Informacion del Cliente'!K58="Outside",2,IF('Informacion del Cliente'!K58="Inside",1,"")))</f>
        <v/>
      </c>
      <c r="AL46" s="140" t="str">
        <f t="shared" ca="1" si="8"/>
        <v/>
      </c>
      <c r="AM46" s="4" t="s">
        <v>132</v>
      </c>
      <c r="AN46" s="4" t="str">
        <f t="array" ref="AN46">IF(O46&lt;&gt;"",(IF(L46&lt;&gt;"",IF('Informacion del Cliente'!$F$10:$G$10="Residencial",VLOOKUP(G46,Productos!$F$19:$G$24,2,FALSE),IF('Informacion del Cliente'!$F$10:$G$10="Comercial",VLOOKUP(G46,Productos!$F$19:$G$24,3,FALSE),"")))),"")</f>
        <v/>
      </c>
      <c r="AO46" s="4" t="str">
        <f t="array" aca="1" ref="AO46" ca="1">IF(O46&lt;&gt;"",(IF(L46&lt;&gt;"",IF(VLOOKUP('Informacion del Cliente'!$F$10:$G$10,INDIRECT("'"&amp;G46&amp;"'!L5:N6"),2,FALSE)="NA","",VLOOKUP('Informacion del Cliente'!$F$10:$G$10,INDIRECT("'"&amp;G46&amp;"'!L5:N6"),2,FALSE)))),"")</f>
        <v/>
      </c>
      <c r="AP46" s="4" t="str">
        <f t="array" aca="1" ref="AP46" ca="1">IF(OR(J46="Privacy",J46="Blackout"),IF('Informacion del Cliente'!$F$10:$G$10="Residencial",IF(L46&lt;&gt;"",VLOOKUP(J46,INDIRECT("'"&amp;G46&amp;"'!L16:O18"),2,FALSE),""),IF('Informacion del Cliente'!$F$10:$G$10="Comercial",IF(L46&lt;&gt;"",VLOOKUP(J46,INDIRECT("'"&amp;G46&amp;"'!L16:O18"),3,FALSE),""))),"")</f>
        <v/>
      </c>
      <c r="AQ46" s="4" t="str">
        <f t="shared" ca="1" si="27"/>
        <v>0</v>
      </c>
      <c r="AR46" s="4" t="str">
        <f t="array" aca="1" ref="AR46" ca="1">IF('Informacion del Cliente'!$F$10:$G$10="Residencial",IF(L46&lt;&gt;"",VLOOKUP(J46,INDIRECT("'"&amp;G46&amp;"'!L16:O18"),2,FALSE),""),IF('Informacion del Cliente'!$F$10:$G$10="Comercial",IF(L46&lt;&gt;"",VLOOKUP(J46,INDIRECT("'"&amp;G46&amp;"'!L16:O18"),3,FALSE),"")))</f>
        <v/>
      </c>
      <c r="AS46" s="4" t="str">
        <f t="shared" ca="1" si="28"/>
        <v/>
      </c>
      <c r="AT46" s="4" t="str">
        <f t="shared" ca="1" si="29"/>
        <v/>
      </c>
      <c r="AU46" s="4" t="str">
        <f t="shared" ca="1" si="30"/>
        <v/>
      </c>
      <c r="AV46" s="4" t="str">
        <f t="array" aca="1" ref="AV46" ca="1">IF(G46&lt;&gt;"",(IF(OR(VLOOKUP(O46, INDIRECT("'" &amp; G46 &amp; "'!F23:N25"),3, FALSE)&lt;&gt;"",VLOOKUP(O46, INDIRECT("'" &amp; G46 &amp; "'!F23:N25"),3, FALSE)&lt;&gt;"NA"),(L46-VLOOKUP(O46, INDIRECT("'" &amp; G46 &amp; "'!F23:N25"),3, FALSE)),"")),"")</f>
        <v/>
      </c>
      <c r="AW46" s="4" t="str">
        <f t="shared" ca="1" si="9"/>
        <v/>
      </c>
      <c r="AX46" s="4" t="str">
        <f t="shared" ca="1" si="10"/>
        <v/>
      </c>
      <c r="AY46" s="4" t="str">
        <f t="shared" ca="1" si="11"/>
        <v/>
      </c>
      <c r="AZ46" s="4" t="str">
        <f t="array" aca="1" ref="AZ46" ca="1">IF(O46&lt;&gt;"",IF(VLOOKUP(O46,INDIRECT("'"&amp;G46&amp;"'!F23:K25"),5,FALSE)="NA","NA",L46-VLOOKUP(O46,INDIRECT("'"&amp;G46&amp;"'!F23:K25"),5,FALSE)),"")</f>
        <v/>
      </c>
      <c r="BA46" s="4" t="str">
        <f>IF('Informacion del Cliente'!U58&lt;&gt;"",'Informacion del Cliente'!U58,"")</f>
        <v/>
      </c>
      <c r="BB46" s="4" t="str">
        <f t="array" aca="1" ref="BB46" ca="1">IF(O46&lt;&gt;"",VLOOKUP(O46, INDIRECT("'" &amp; G46 &amp; "'!F23:K25"),6, FALSE),"")</f>
        <v/>
      </c>
      <c r="BC46" s="4" t="str">
        <f t="shared" si="12"/>
        <v/>
      </c>
      <c r="BD46" s="4" t="str">
        <f t="shared" ca="1" si="13"/>
        <v/>
      </c>
      <c r="BE46" s="4" t="str">
        <f t="shared" si="14"/>
        <v/>
      </c>
      <c r="BF46" s="4" t="str">
        <f t="shared" si="15"/>
        <v/>
      </c>
      <c r="BG46" s="4" t="str">
        <f t="shared" si="16"/>
        <v/>
      </c>
      <c r="BJ46" s="4" t="str">
        <f t="shared" ca="1" si="17"/>
        <v/>
      </c>
      <c r="BK46" s="4" t="str">
        <f t="shared" si="18"/>
        <v/>
      </c>
      <c r="BL46" s="4" t="str">
        <f t="shared" ca="1" si="19"/>
        <v/>
      </c>
      <c r="BM46" s="4" t="str">
        <f t="shared" ca="1" si="20"/>
        <v/>
      </c>
    </row>
    <row r="47" spans="1:65" x14ac:dyDescent="0.3">
      <c r="A47" s="4" t="str">
        <f>IF(L47&lt;&gt;"",'Informacion del Cliente'!D59,"")</f>
        <v/>
      </c>
      <c r="B47" s="4" t="str">
        <f>IF(O47&lt;&gt;"",'Informacion del Cliente'!$F$5,"")</f>
        <v/>
      </c>
      <c r="C47" s="4" t="str">
        <f>IF(O47&lt;&gt;"",'Informacion del Cliente'!$F$8,"")</f>
        <v/>
      </c>
      <c r="D47" s="4" t="str">
        <f>IF(O47&lt;&gt;"",'Informacion del Cliente'!$F$7,"")</f>
        <v/>
      </c>
      <c r="E47" s="4" t="str">
        <f>IF(O47&lt;&gt;"",'Informacion del Cliente'!$F$9,"")</f>
        <v/>
      </c>
      <c r="F47" s="4" t="str">
        <f>IF(G47&lt;&gt;"",'Informacion del Cliente'!$F$10:$G$10,"")</f>
        <v/>
      </c>
      <c r="G47" s="4" t="str">
        <f>IF('Informacion del Cliente'!E59&lt;&gt;"",VLOOKUP('Informacion del Cliente'!E59,Productos!$F$6:$G$11,2,FALSE),"")</f>
        <v/>
      </c>
      <c r="H47" s="4" t="str">
        <f>IF('Informacion del Cliente'!G59&lt;&gt;"",'Informacion del Cliente'!G59,"")</f>
        <v/>
      </c>
      <c r="I47" s="4" t="str">
        <f>IF('Informacion del Cliente'!F59&lt;&gt;"",'Informacion del Cliente'!F59,"")</f>
        <v/>
      </c>
      <c r="J47" s="4" t="str">
        <f>IF('Informacion del Cliente'!J59&lt;&gt;"",'Informacion del Cliente'!J59,"")</f>
        <v/>
      </c>
      <c r="K47" s="4" t="str">
        <f>IF('Informacion del Cliente'!N59&lt;&gt;"",'Informacion del Cliente'!N59,"")</f>
        <v/>
      </c>
      <c r="L47" s="4" t="str">
        <f>IF(AND(N47&lt;&gt;"",N47="Inside"),'Informacion del Cliente'!H59-VLOOKUP(N47,Productos!$F$15:$G$16,2,FALSE),IF(N47="Outside",'Informacion del Cliente'!H59,""))</f>
        <v/>
      </c>
      <c r="M47" s="4" t="str">
        <f>IF('Informacion del Cliente'!I59&lt;&gt;"",'Informacion del Cliente'!I59,"")</f>
        <v/>
      </c>
      <c r="N47" s="4" t="str">
        <f>IF('Informacion del Cliente'!K59&lt;&gt;"",'Informacion del Cliente'!K59,"")</f>
        <v/>
      </c>
      <c r="O47" s="4" t="str">
        <f>IF('Informacion del Cliente'!L59&lt;&gt;"",'Informacion del Cliente'!L59,"")</f>
        <v/>
      </c>
      <c r="P47" s="4" t="str">
        <f>IF('Informacion del Cliente'!M59&lt;&gt;"",'Informacion del Cliente'!M59,"")</f>
        <v/>
      </c>
      <c r="Q47" s="4" t="str">
        <f>IF('Informacion del Cliente'!P59&lt;&gt;"",'Informacion del Cliente'!P59,"")</f>
        <v/>
      </c>
      <c r="R47" s="4" t="str">
        <f>IF('Informacion del Cliente'!Q59&lt;&gt;"",'Informacion del Cliente'!Q59,"")</f>
        <v/>
      </c>
      <c r="S47" s="4" t="str">
        <f t="shared" ca="1" si="21"/>
        <v/>
      </c>
      <c r="U47" s="4" t="str">
        <f>IF('Informacion del Cliente'!O59&lt;&gt;"",'Informacion del Cliente'!O59,"")</f>
        <v/>
      </c>
      <c r="V47" s="4" t="str">
        <f>IF('Informacion del Cliente'!R59&lt;&gt;"",'Informacion del Cliente'!R59,"")</f>
        <v/>
      </c>
      <c r="W47" s="4" t="str">
        <f t="shared" ca="1" si="22"/>
        <v/>
      </c>
      <c r="X47" s="4" t="str">
        <f t="shared" si="23"/>
        <v/>
      </c>
      <c r="Y47" s="4" t="str">
        <f t="shared" si="24"/>
        <v/>
      </c>
      <c r="Z47" s="4" t="str">
        <f>IF(G47&lt;&gt;"", IFERROR(VLOOKUP(I47, 'Listado de Telas'!$B$3:$F$129, 5, FALSE), "No encontrado"), "")</f>
        <v/>
      </c>
      <c r="AA47" s="4" t="str">
        <f t="shared" ca="1" si="25"/>
        <v/>
      </c>
      <c r="AB47" s="4" t="str">
        <f t="shared" ca="1" si="0"/>
        <v/>
      </c>
      <c r="AC47" s="4" t="str">
        <f t="shared" ca="1" si="1"/>
        <v/>
      </c>
      <c r="AD47" s="4" t="str">
        <f t="shared" ca="1" si="2"/>
        <v/>
      </c>
      <c r="AE47" s="4" t="str">
        <f t="shared" si="3"/>
        <v/>
      </c>
      <c r="AF47" s="4" t="str">
        <f t="shared" ca="1" si="4"/>
        <v/>
      </c>
      <c r="AG47" s="4" t="str">
        <f t="shared" ca="1" si="5"/>
        <v/>
      </c>
      <c r="AH47" s="4" t="str">
        <f t="shared" ca="1" si="6"/>
        <v/>
      </c>
      <c r="AI47" s="4" t="str">
        <f t="shared" si="26"/>
        <v/>
      </c>
      <c r="AJ47" s="4" t="str">
        <f t="shared" ca="1" si="7"/>
        <v/>
      </c>
      <c r="AK47" s="4" t="str">
        <f t="array" ref="AK47">IF('Informacion del Cliente'!T59="SI",3,IF('Informacion del Cliente'!K59="Outside",2,IF('Informacion del Cliente'!K59="Inside",1,"")))</f>
        <v/>
      </c>
      <c r="AL47" s="140" t="str">
        <f t="shared" ca="1" si="8"/>
        <v/>
      </c>
      <c r="AM47" s="4" t="s">
        <v>132</v>
      </c>
      <c r="AN47" s="4" t="str">
        <f t="array" ref="AN47">IF(O47&lt;&gt;"",(IF(L47&lt;&gt;"",IF('Informacion del Cliente'!$F$10:$G$10="Residencial",VLOOKUP(G47,Productos!$F$19:$G$24,2,FALSE),IF('Informacion del Cliente'!$F$10:$G$10="Comercial",VLOOKUP(G47,Productos!$F$19:$G$24,3,FALSE),"")))),"")</f>
        <v/>
      </c>
      <c r="AO47" s="4" t="str">
        <f t="array" aca="1" ref="AO47" ca="1">IF(O47&lt;&gt;"",(IF(L47&lt;&gt;"",IF(VLOOKUP('Informacion del Cliente'!$F$10:$G$10,INDIRECT("'"&amp;G47&amp;"'!L5:N6"),2,FALSE)="NA","",VLOOKUP('Informacion del Cliente'!$F$10:$G$10,INDIRECT("'"&amp;G47&amp;"'!L5:N6"),2,FALSE)))),"")</f>
        <v/>
      </c>
      <c r="AP47" s="4" t="str">
        <f t="array" aca="1" ref="AP47" ca="1">IF(OR(J47="Privacy",J47="Blackout"),IF('Informacion del Cliente'!$F$10:$G$10="Residencial",IF(L47&lt;&gt;"",VLOOKUP(J47,INDIRECT("'"&amp;G47&amp;"'!L16:O18"),2,FALSE),""),IF('Informacion del Cliente'!$F$10:$G$10="Comercial",IF(L47&lt;&gt;"",VLOOKUP(J47,INDIRECT("'"&amp;G47&amp;"'!L16:O18"),3,FALSE),""))),"")</f>
        <v/>
      </c>
      <c r="AQ47" s="4" t="str">
        <f t="shared" ca="1" si="27"/>
        <v>0</v>
      </c>
      <c r="AR47" s="4" t="str">
        <f t="array" aca="1" ref="AR47" ca="1">IF('Informacion del Cliente'!$F$10:$G$10="Residencial",IF(L47&lt;&gt;"",VLOOKUP(J47,INDIRECT("'"&amp;G47&amp;"'!L16:O18"),2,FALSE),""),IF('Informacion del Cliente'!$F$10:$G$10="Comercial",IF(L47&lt;&gt;"",VLOOKUP(J47,INDIRECT("'"&amp;G47&amp;"'!L16:O18"),3,FALSE),"")))</f>
        <v/>
      </c>
      <c r="AS47" s="4" t="str">
        <f t="shared" ca="1" si="28"/>
        <v/>
      </c>
      <c r="AT47" s="4" t="str">
        <f t="shared" ca="1" si="29"/>
        <v/>
      </c>
      <c r="AU47" s="4" t="str">
        <f t="shared" ca="1" si="30"/>
        <v/>
      </c>
      <c r="AV47" s="4" t="str">
        <f t="array" aca="1" ref="AV47" ca="1">IF(G47&lt;&gt;"",(IF(OR(VLOOKUP(O47, INDIRECT("'" &amp; G47 &amp; "'!F23:N25"),3, FALSE)&lt;&gt;"",VLOOKUP(O47, INDIRECT("'" &amp; G47 &amp; "'!F23:N25"),3, FALSE)&lt;&gt;"NA"),(L47-VLOOKUP(O47, INDIRECT("'" &amp; G47 &amp; "'!F23:N25"),3, FALSE)),"")),"")</f>
        <v/>
      </c>
      <c r="AW47" s="4" t="str">
        <f t="shared" ca="1" si="9"/>
        <v/>
      </c>
      <c r="AX47" s="4" t="str">
        <f t="shared" ca="1" si="10"/>
        <v/>
      </c>
      <c r="AY47" s="4" t="str">
        <f t="shared" ca="1" si="11"/>
        <v/>
      </c>
      <c r="AZ47" s="4" t="str">
        <f t="array" aca="1" ref="AZ47" ca="1">IF(O47&lt;&gt;"",IF(VLOOKUP(O47,INDIRECT("'"&amp;G47&amp;"'!F23:K25"),5,FALSE)="NA","NA",L47-VLOOKUP(O47,INDIRECT("'"&amp;G47&amp;"'!F23:K25"),5,FALSE)),"")</f>
        <v/>
      </c>
      <c r="BA47" s="4" t="str">
        <f>IF('Informacion del Cliente'!U59&lt;&gt;"",'Informacion del Cliente'!U59,"")</f>
        <v/>
      </c>
      <c r="BB47" s="4" t="str">
        <f t="array" aca="1" ref="BB47" ca="1">IF(O47&lt;&gt;"",VLOOKUP(O47, INDIRECT("'" &amp; G47 &amp; "'!F23:K25"),6, FALSE),"")</f>
        <v/>
      </c>
      <c r="BC47" s="4" t="str">
        <f t="shared" si="12"/>
        <v/>
      </c>
      <c r="BD47" s="4" t="str">
        <f t="shared" ca="1" si="13"/>
        <v/>
      </c>
      <c r="BE47" s="4" t="str">
        <f t="shared" si="14"/>
        <v/>
      </c>
      <c r="BF47" s="4" t="str">
        <f t="shared" si="15"/>
        <v/>
      </c>
      <c r="BG47" s="4" t="str">
        <f t="shared" si="16"/>
        <v/>
      </c>
      <c r="BJ47" s="4" t="str">
        <f t="shared" ca="1" si="17"/>
        <v/>
      </c>
      <c r="BK47" s="4" t="str">
        <f t="shared" si="18"/>
        <v/>
      </c>
      <c r="BL47" s="4" t="str">
        <f t="shared" ca="1" si="19"/>
        <v/>
      </c>
      <c r="BM47" s="4" t="str">
        <f t="shared" ca="1" si="20"/>
        <v/>
      </c>
    </row>
    <row r="48" spans="1:65" x14ac:dyDescent="0.3">
      <c r="A48" s="4" t="str">
        <f>IF(L48&lt;&gt;"",'Informacion del Cliente'!D60,"")</f>
        <v/>
      </c>
      <c r="B48" s="4" t="str">
        <f>IF(O48&lt;&gt;"",'Informacion del Cliente'!$F$5,"")</f>
        <v/>
      </c>
      <c r="C48" s="4" t="str">
        <f>IF(O48&lt;&gt;"",'Informacion del Cliente'!$F$8,"")</f>
        <v/>
      </c>
      <c r="D48" s="4" t="str">
        <f>IF(O48&lt;&gt;"",'Informacion del Cliente'!$F$7,"")</f>
        <v/>
      </c>
      <c r="E48" s="4" t="str">
        <f>IF(O48&lt;&gt;"",'Informacion del Cliente'!$F$9,"")</f>
        <v/>
      </c>
      <c r="F48" s="4" t="str">
        <f>IF(G48&lt;&gt;"",'Informacion del Cliente'!$F$10:$G$10,"")</f>
        <v/>
      </c>
      <c r="G48" s="4" t="str">
        <f>IF('Informacion del Cliente'!E60&lt;&gt;"",VLOOKUP('Informacion del Cliente'!E60,Productos!$F$6:$G$11,2,FALSE),"")</f>
        <v/>
      </c>
      <c r="H48" s="4" t="str">
        <f>IF('Informacion del Cliente'!G60&lt;&gt;"",'Informacion del Cliente'!G60,"")</f>
        <v/>
      </c>
      <c r="I48" s="4" t="str">
        <f>IF('Informacion del Cliente'!F60&lt;&gt;"",'Informacion del Cliente'!F60,"")</f>
        <v/>
      </c>
      <c r="J48" s="4" t="str">
        <f>IF('Informacion del Cliente'!J60&lt;&gt;"",'Informacion del Cliente'!J60,"")</f>
        <v/>
      </c>
      <c r="K48" s="4" t="str">
        <f>IF('Informacion del Cliente'!N60&lt;&gt;"",'Informacion del Cliente'!N60,"")</f>
        <v/>
      </c>
      <c r="L48" s="4" t="str">
        <f>IF(AND(N48&lt;&gt;"",N48="Inside"),'Informacion del Cliente'!H60-VLOOKUP(N48,Productos!$F$15:$G$16,2,FALSE),IF(N48="Outside",'Informacion del Cliente'!H60,""))</f>
        <v/>
      </c>
      <c r="M48" s="4" t="str">
        <f>IF('Informacion del Cliente'!I60&lt;&gt;"",'Informacion del Cliente'!I60,"")</f>
        <v/>
      </c>
      <c r="N48" s="4" t="str">
        <f>IF('Informacion del Cliente'!K60&lt;&gt;"",'Informacion del Cliente'!K60,"")</f>
        <v/>
      </c>
      <c r="O48" s="4" t="str">
        <f>IF('Informacion del Cliente'!L60&lt;&gt;"",'Informacion del Cliente'!L60,"")</f>
        <v/>
      </c>
      <c r="P48" s="4" t="str">
        <f>IF('Informacion del Cliente'!M60&lt;&gt;"",'Informacion del Cliente'!M60,"")</f>
        <v/>
      </c>
      <c r="Q48" s="4" t="str">
        <f>IF('Informacion del Cliente'!P60&lt;&gt;"",'Informacion del Cliente'!P60,"")</f>
        <v/>
      </c>
      <c r="R48" s="4" t="str">
        <f>IF('Informacion del Cliente'!Q60&lt;&gt;"",'Informacion del Cliente'!Q60,"")</f>
        <v/>
      </c>
      <c r="S48" s="4" t="str">
        <f t="shared" ca="1" si="21"/>
        <v/>
      </c>
      <c r="U48" s="4" t="str">
        <f>IF('Informacion del Cliente'!O60&lt;&gt;"",'Informacion del Cliente'!O60,"")</f>
        <v/>
      </c>
      <c r="V48" s="4" t="str">
        <f>IF('Informacion del Cliente'!R60&lt;&gt;"",'Informacion del Cliente'!R60,"")</f>
        <v/>
      </c>
      <c r="W48" s="4" t="str">
        <f t="shared" ca="1" si="22"/>
        <v/>
      </c>
      <c r="X48" s="4" t="str">
        <f t="shared" si="23"/>
        <v/>
      </c>
      <c r="Y48" s="4" t="str">
        <f t="shared" si="24"/>
        <v/>
      </c>
      <c r="Z48" s="4" t="str">
        <f>IF(G48&lt;&gt;"", IFERROR(VLOOKUP(I48, 'Listado de Telas'!$B$3:$F$129, 5, FALSE), "No encontrado"), "")</f>
        <v/>
      </c>
      <c r="AA48" s="4" t="str">
        <f t="shared" ca="1" si="25"/>
        <v/>
      </c>
      <c r="AB48" s="4" t="str">
        <f t="shared" ca="1" si="0"/>
        <v/>
      </c>
      <c r="AC48" s="4" t="str">
        <f t="shared" ca="1" si="1"/>
        <v/>
      </c>
      <c r="AD48" s="4" t="str">
        <f t="shared" ca="1" si="2"/>
        <v/>
      </c>
      <c r="AE48" s="4" t="str">
        <f t="shared" si="3"/>
        <v/>
      </c>
      <c r="AF48" s="4" t="str">
        <f t="shared" ca="1" si="4"/>
        <v/>
      </c>
      <c r="AG48" s="4" t="str">
        <f t="shared" ca="1" si="5"/>
        <v/>
      </c>
      <c r="AH48" s="4" t="str">
        <f t="shared" ca="1" si="6"/>
        <v/>
      </c>
      <c r="AI48" s="4" t="str">
        <f t="shared" si="26"/>
        <v/>
      </c>
      <c r="AJ48" s="4" t="str">
        <f t="shared" ca="1" si="7"/>
        <v/>
      </c>
      <c r="AK48" s="4" t="str">
        <f t="array" ref="AK48">IF('Informacion del Cliente'!T60="SI",3,IF('Informacion del Cliente'!K60="Outside",2,IF('Informacion del Cliente'!K60="Inside",1,"")))</f>
        <v/>
      </c>
      <c r="AL48" s="140" t="str">
        <f t="shared" ca="1" si="8"/>
        <v/>
      </c>
      <c r="AM48" s="4" t="s">
        <v>132</v>
      </c>
      <c r="AN48" s="4" t="str">
        <f t="array" ref="AN48">IF(O48&lt;&gt;"",(IF(L48&lt;&gt;"",IF('Informacion del Cliente'!$F$10:$G$10="Residencial",VLOOKUP(G48,Productos!$F$19:$G$24,2,FALSE),IF('Informacion del Cliente'!$F$10:$G$10="Comercial",VLOOKUP(G48,Productos!$F$19:$G$24,3,FALSE),"")))),"")</f>
        <v/>
      </c>
      <c r="AO48" s="4" t="str">
        <f t="array" aca="1" ref="AO48" ca="1">IF(O48&lt;&gt;"",(IF(L48&lt;&gt;"",IF(VLOOKUP('Informacion del Cliente'!$F$10:$G$10,INDIRECT("'"&amp;G48&amp;"'!L5:N6"),2,FALSE)="NA","",VLOOKUP('Informacion del Cliente'!$F$10:$G$10,INDIRECT("'"&amp;G48&amp;"'!L5:N6"),2,FALSE)))),"")</f>
        <v/>
      </c>
      <c r="AP48" s="4" t="str">
        <f t="array" aca="1" ref="AP48" ca="1">IF(OR(J48="Privacy",J48="Blackout"),IF('Informacion del Cliente'!$F$10:$G$10="Residencial",IF(L48&lt;&gt;"",VLOOKUP(J48,INDIRECT("'"&amp;G48&amp;"'!L16:O18"),2,FALSE),""),IF('Informacion del Cliente'!$F$10:$G$10="Comercial",IF(L48&lt;&gt;"",VLOOKUP(J48,INDIRECT("'"&amp;G48&amp;"'!L16:O18"),3,FALSE),""))),"")</f>
        <v/>
      </c>
      <c r="AQ48" s="4" t="str">
        <f t="shared" ca="1" si="27"/>
        <v>0</v>
      </c>
      <c r="AR48" s="4" t="str">
        <f t="array" aca="1" ref="AR48" ca="1">IF('Informacion del Cliente'!$F$10:$G$10="Residencial",IF(L48&lt;&gt;"",VLOOKUP(J48,INDIRECT("'"&amp;G48&amp;"'!L16:O18"),2,FALSE),""),IF('Informacion del Cliente'!$F$10:$G$10="Comercial",IF(L48&lt;&gt;"",VLOOKUP(J48,INDIRECT("'"&amp;G48&amp;"'!L16:O18"),3,FALSE),"")))</f>
        <v/>
      </c>
      <c r="AS48" s="4" t="str">
        <f t="shared" ca="1" si="28"/>
        <v/>
      </c>
      <c r="AT48" s="4" t="str">
        <f t="shared" ca="1" si="29"/>
        <v/>
      </c>
      <c r="AU48" s="4" t="str">
        <f t="shared" ca="1" si="30"/>
        <v/>
      </c>
      <c r="AV48" s="4" t="str">
        <f t="array" aca="1" ref="AV48" ca="1">IF(G48&lt;&gt;"",(IF(OR(VLOOKUP(O48, INDIRECT("'" &amp; G48 &amp; "'!F23:N25"),3, FALSE)&lt;&gt;"",VLOOKUP(O48, INDIRECT("'" &amp; G48 &amp; "'!F23:N25"),3, FALSE)&lt;&gt;"NA"),(L48-VLOOKUP(O48, INDIRECT("'" &amp; G48 &amp; "'!F23:N25"),3, FALSE)),"")),"")</f>
        <v/>
      </c>
      <c r="AW48" s="4" t="str">
        <f t="shared" ca="1" si="9"/>
        <v/>
      </c>
      <c r="AX48" s="4" t="str">
        <f t="shared" ca="1" si="10"/>
        <v/>
      </c>
      <c r="AY48" s="4" t="str">
        <f t="shared" ca="1" si="11"/>
        <v/>
      </c>
      <c r="AZ48" s="4" t="str">
        <f t="array" aca="1" ref="AZ48" ca="1">IF(O48&lt;&gt;"",IF(VLOOKUP(O48,INDIRECT("'"&amp;G48&amp;"'!F23:K25"),5,FALSE)="NA","NA",L48-VLOOKUP(O48,INDIRECT("'"&amp;G48&amp;"'!F23:K25"),5,FALSE)),"")</f>
        <v/>
      </c>
      <c r="BA48" s="4" t="str">
        <f>IF('Informacion del Cliente'!U60&lt;&gt;"",'Informacion del Cliente'!U60,"")</f>
        <v/>
      </c>
      <c r="BB48" s="4" t="str">
        <f t="array" aca="1" ref="BB48" ca="1">IF(O48&lt;&gt;"",VLOOKUP(O48, INDIRECT("'" &amp; G48 &amp; "'!F23:K25"),6, FALSE),"")</f>
        <v/>
      </c>
      <c r="BC48" s="4" t="str">
        <f t="shared" si="12"/>
        <v/>
      </c>
      <c r="BD48" s="4" t="str">
        <f t="shared" ca="1" si="13"/>
        <v/>
      </c>
      <c r="BE48" s="4" t="str">
        <f t="shared" si="14"/>
        <v/>
      </c>
      <c r="BF48" s="4" t="str">
        <f t="shared" si="15"/>
        <v/>
      </c>
      <c r="BG48" s="4" t="str">
        <f t="shared" si="16"/>
        <v/>
      </c>
      <c r="BJ48" s="4" t="str">
        <f t="shared" ca="1" si="17"/>
        <v/>
      </c>
      <c r="BK48" s="4" t="str">
        <f t="shared" si="18"/>
        <v/>
      </c>
      <c r="BL48" s="4" t="str">
        <f t="shared" ca="1" si="19"/>
        <v/>
      </c>
      <c r="BM48" s="4" t="str">
        <f t="shared" ca="1" si="20"/>
        <v/>
      </c>
    </row>
    <row r="49" spans="1:65" x14ac:dyDescent="0.3">
      <c r="A49" s="4" t="str">
        <f>IF(L49&lt;&gt;"",'Informacion del Cliente'!D61,"")</f>
        <v/>
      </c>
      <c r="B49" s="4" t="str">
        <f>IF(O49&lt;&gt;"",'Informacion del Cliente'!$F$5,"")</f>
        <v/>
      </c>
      <c r="C49" s="4" t="str">
        <f>IF(O49&lt;&gt;"",'Informacion del Cliente'!$F$8,"")</f>
        <v/>
      </c>
      <c r="D49" s="4" t="str">
        <f>IF(O49&lt;&gt;"",'Informacion del Cliente'!$F$7,"")</f>
        <v/>
      </c>
      <c r="E49" s="4" t="str">
        <f>IF(O49&lt;&gt;"",'Informacion del Cliente'!$F$9,"")</f>
        <v/>
      </c>
      <c r="F49" s="4" t="str">
        <f>IF(G49&lt;&gt;"",'Informacion del Cliente'!$F$10:$G$10,"")</f>
        <v/>
      </c>
      <c r="G49" s="4" t="str">
        <f>IF('Informacion del Cliente'!E61&lt;&gt;"",VLOOKUP('Informacion del Cliente'!E61,Productos!$F$6:$G$11,2,FALSE),"")</f>
        <v/>
      </c>
      <c r="H49" s="4" t="str">
        <f>IF('Informacion del Cliente'!G61&lt;&gt;"",'Informacion del Cliente'!G61,"")</f>
        <v/>
      </c>
      <c r="I49" s="4" t="str">
        <f>IF('Informacion del Cliente'!F61&lt;&gt;"",'Informacion del Cliente'!F61,"")</f>
        <v/>
      </c>
      <c r="J49" s="4" t="str">
        <f>IF('Informacion del Cliente'!J61&lt;&gt;"",'Informacion del Cliente'!J61,"")</f>
        <v/>
      </c>
      <c r="K49" s="4" t="str">
        <f>IF('Informacion del Cliente'!N61&lt;&gt;"",'Informacion del Cliente'!N61,"")</f>
        <v/>
      </c>
      <c r="L49" s="4" t="str">
        <f>IF(AND(N49&lt;&gt;"",N49="Inside"),'Informacion del Cliente'!H61-VLOOKUP(N49,Productos!$F$15:$G$16,2,FALSE),IF(N49="Outside",'Informacion del Cliente'!H61,""))</f>
        <v/>
      </c>
      <c r="M49" s="4" t="str">
        <f>IF('Informacion del Cliente'!I61&lt;&gt;"",'Informacion del Cliente'!I61,"")</f>
        <v/>
      </c>
      <c r="N49" s="4" t="str">
        <f>IF('Informacion del Cliente'!K61&lt;&gt;"",'Informacion del Cliente'!K61,"")</f>
        <v/>
      </c>
      <c r="O49" s="4" t="str">
        <f>IF('Informacion del Cliente'!L61&lt;&gt;"",'Informacion del Cliente'!L61,"")</f>
        <v/>
      </c>
      <c r="P49" s="4" t="str">
        <f>IF('Informacion del Cliente'!M61&lt;&gt;"",'Informacion del Cliente'!M61,"")</f>
        <v/>
      </c>
      <c r="Q49" s="4" t="str">
        <f>IF('Informacion del Cliente'!P61&lt;&gt;"",'Informacion del Cliente'!P61,"")</f>
        <v/>
      </c>
      <c r="R49" s="4" t="str">
        <f>IF('Informacion del Cliente'!Q61&lt;&gt;"",'Informacion del Cliente'!Q61,"")</f>
        <v/>
      </c>
      <c r="S49" s="4" t="str">
        <f t="shared" ca="1" si="21"/>
        <v/>
      </c>
      <c r="U49" s="4" t="str">
        <f>IF('Informacion del Cliente'!O61&lt;&gt;"",'Informacion del Cliente'!O61,"")</f>
        <v/>
      </c>
      <c r="V49" s="4" t="str">
        <f>IF('Informacion del Cliente'!R61&lt;&gt;"",'Informacion del Cliente'!R61,"")</f>
        <v/>
      </c>
      <c r="W49" s="4" t="str">
        <f t="shared" ca="1" si="22"/>
        <v/>
      </c>
      <c r="X49" s="4" t="str">
        <f t="shared" si="23"/>
        <v/>
      </c>
      <c r="Y49" s="4" t="str">
        <f t="shared" si="24"/>
        <v/>
      </c>
      <c r="Z49" s="4" t="str">
        <f>IF(G49&lt;&gt;"", IFERROR(VLOOKUP(I49, 'Listado de Telas'!$B$3:$F$129, 5, FALSE), "No encontrado"), "")</f>
        <v/>
      </c>
      <c r="AA49" s="4" t="str">
        <f t="shared" ca="1" si="25"/>
        <v/>
      </c>
      <c r="AB49" s="4" t="str">
        <f t="shared" ca="1" si="0"/>
        <v/>
      </c>
      <c r="AC49" s="4" t="str">
        <f t="shared" ca="1" si="1"/>
        <v/>
      </c>
      <c r="AD49" s="4" t="str">
        <f t="shared" ca="1" si="2"/>
        <v/>
      </c>
      <c r="AE49" s="4" t="str">
        <f t="shared" si="3"/>
        <v/>
      </c>
      <c r="AF49" s="4" t="str">
        <f t="shared" ca="1" si="4"/>
        <v/>
      </c>
      <c r="AG49" s="4" t="str">
        <f t="shared" ca="1" si="5"/>
        <v/>
      </c>
      <c r="AH49" s="4" t="str">
        <f t="shared" ca="1" si="6"/>
        <v/>
      </c>
      <c r="AI49" s="4" t="str">
        <f t="shared" si="26"/>
        <v/>
      </c>
      <c r="AJ49" s="4" t="str">
        <f t="shared" ca="1" si="7"/>
        <v/>
      </c>
      <c r="AK49" s="4" t="str">
        <f t="array" ref="AK49">IF('Informacion del Cliente'!T61="SI",3,IF('Informacion del Cliente'!K61="Outside",2,IF('Informacion del Cliente'!K61="Inside",1,"")))</f>
        <v/>
      </c>
      <c r="AL49" s="140" t="str">
        <f t="shared" ca="1" si="8"/>
        <v/>
      </c>
      <c r="AM49" s="4" t="s">
        <v>132</v>
      </c>
      <c r="AN49" s="4" t="str">
        <f t="array" ref="AN49">IF(O49&lt;&gt;"",(IF(L49&lt;&gt;"",IF('Informacion del Cliente'!$F$10:$G$10="Residencial",VLOOKUP(G49,Productos!$F$19:$G$24,2,FALSE),IF('Informacion del Cliente'!$F$10:$G$10="Comercial",VLOOKUP(G49,Productos!$F$19:$G$24,3,FALSE),"")))),"")</f>
        <v/>
      </c>
      <c r="AO49" s="4" t="str">
        <f t="array" aca="1" ref="AO49" ca="1">IF(O49&lt;&gt;"",(IF(L49&lt;&gt;"",IF(VLOOKUP('Informacion del Cliente'!$F$10:$G$10,INDIRECT("'"&amp;G49&amp;"'!L5:N6"),2,FALSE)="NA","",VLOOKUP('Informacion del Cliente'!$F$10:$G$10,INDIRECT("'"&amp;G49&amp;"'!L5:N6"),2,FALSE)))),"")</f>
        <v/>
      </c>
      <c r="AP49" s="4" t="str">
        <f t="array" aca="1" ref="AP49" ca="1">IF(OR(J49="Privacy",J49="Blackout"),IF('Informacion del Cliente'!$F$10:$G$10="Residencial",IF(L49&lt;&gt;"",VLOOKUP(J49,INDIRECT("'"&amp;G49&amp;"'!L16:O18"),2,FALSE),""),IF('Informacion del Cliente'!$F$10:$G$10="Comercial",IF(L49&lt;&gt;"",VLOOKUP(J49,INDIRECT("'"&amp;G49&amp;"'!L16:O18"),3,FALSE),""))),"")</f>
        <v/>
      </c>
      <c r="AQ49" s="4" t="str">
        <f t="shared" ca="1" si="27"/>
        <v>0</v>
      </c>
      <c r="AR49" s="4" t="str">
        <f t="array" aca="1" ref="AR49" ca="1">IF('Informacion del Cliente'!$F$10:$G$10="Residencial",IF(L49&lt;&gt;"",VLOOKUP(J49,INDIRECT("'"&amp;G49&amp;"'!L16:O18"),2,FALSE),""),IF('Informacion del Cliente'!$F$10:$G$10="Comercial",IF(L49&lt;&gt;"",VLOOKUP(J49,INDIRECT("'"&amp;G49&amp;"'!L16:O18"),3,FALSE),"")))</f>
        <v/>
      </c>
      <c r="AS49" s="4" t="str">
        <f t="shared" ca="1" si="28"/>
        <v/>
      </c>
      <c r="AT49" s="4" t="str">
        <f t="shared" ca="1" si="29"/>
        <v/>
      </c>
      <c r="AU49" s="4" t="str">
        <f t="shared" ca="1" si="30"/>
        <v/>
      </c>
      <c r="AV49" s="4" t="str">
        <f t="array" aca="1" ref="AV49" ca="1">IF(G49&lt;&gt;"",(IF(OR(VLOOKUP(O49, INDIRECT("'" &amp; G49 &amp; "'!F23:N25"),3, FALSE)&lt;&gt;"",VLOOKUP(O49, INDIRECT("'" &amp; G49 &amp; "'!F23:N25"),3, FALSE)&lt;&gt;"NA"),(L49-VLOOKUP(O49, INDIRECT("'" &amp; G49 &amp; "'!F23:N25"),3, FALSE)),"")),"")</f>
        <v/>
      </c>
      <c r="AW49" s="4" t="str">
        <f t="shared" ca="1" si="9"/>
        <v/>
      </c>
      <c r="AX49" s="4" t="str">
        <f t="shared" ca="1" si="10"/>
        <v/>
      </c>
      <c r="AY49" s="4" t="str">
        <f t="shared" ca="1" si="11"/>
        <v/>
      </c>
      <c r="AZ49" s="4" t="str">
        <f t="array" aca="1" ref="AZ49" ca="1">IF(O49&lt;&gt;"",IF(VLOOKUP(O49,INDIRECT("'"&amp;G49&amp;"'!F23:K25"),5,FALSE)="NA","NA",L49-VLOOKUP(O49,INDIRECT("'"&amp;G49&amp;"'!F23:K25"),5,FALSE)),"")</f>
        <v/>
      </c>
      <c r="BA49" s="4" t="str">
        <f>IF('Informacion del Cliente'!U61&lt;&gt;"",'Informacion del Cliente'!U61,"")</f>
        <v/>
      </c>
      <c r="BB49" s="4" t="str">
        <f t="array" aca="1" ref="BB49" ca="1">IF(O49&lt;&gt;"",VLOOKUP(O49, INDIRECT("'" &amp; G49 &amp; "'!F23:K25"),6, FALSE),"")</f>
        <v/>
      </c>
      <c r="BC49" s="4" t="str">
        <f t="shared" si="12"/>
        <v/>
      </c>
      <c r="BD49" s="4" t="str">
        <f t="shared" ca="1" si="13"/>
        <v/>
      </c>
      <c r="BE49" s="4" t="str">
        <f t="shared" si="14"/>
        <v/>
      </c>
      <c r="BF49" s="4" t="str">
        <f t="shared" si="15"/>
        <v/>
      </c>
      <c r="BG49" s="4" t="str">
        <f t="shared" si="16"/>
        <v/>
      </c>
      <c r="BJ49" s="4" t="str">
        <f t="shared" ca="1" si="17"/>
        <v/>
      </c>
      <c r="BK49" s="4" t="str">
        <f t="shared" si="18"/>
        <v/>
      </c>
      <c r="BL49" s="4" t="str">
        <f t="shared" ca="1" si="19"/>
        <v/>
      </c>
      <c r="BM49" s="4" t="str">
        <f t="shared" ca="1" si="20"/>
        <v/>
      </c>
    </row>
    <row r="50" spans="1:65" x14ac:dyDescent="0.3">
      <c r="A50" s="4" t="str">
        <f>IF(L50&lt;&gt;"",'Informacion del Cliente'!D62,"")</f>
        <v/>
      </c>
      <c r="B50" s="4" t="str">
        <f>IF(O50&lt;&gt;"",'Informacion del Cliente'!$F$5,"")</f>
        <v/>
      </c>
      <c r="C50" s="4" t="str">
        <f>IF(O50&lt;&gt;"",'Informacion del Cliente'!$F$8,"")</f>
        <v/>
      </c>
      <c r="D50" s="4" t="str">
        <f>IF(O50&lt;&gt;"",'Informacion del Cliente'!$F$7,"")</f>
        <v/>
      </c>
      <c r="E50" s="4" t="str">
        <f>IF(O50&lt;&gt;"",'Informacion del Cliente'!$F$9,"")</f>
        <v/>
      </c>
      <c r="F50" s="4" t="str">
        <f>IF(G50&lt;&gt;"",'Informacion del Cliente'!$F$10:$G$10,"")</f>
        <v/>
      </c>
      <c r="G50" s="4" t="str">
        <f>IF('Informacion del Cliente'!E62&lt;&gt;"",VLOOKUP('Informacion del Cliente'!E62,Productos!$F$6:$G$11,2,FALSE),"")</f>
        <v/>
      </c>
      <c r="H50" s="4" t="str">
        <f>IF('Informacion del Cliente'!G62&lt;&gt;"",'Informacion del Cliente'!G62,"")</f>
        <v/>
      </c>
      <c r="I50" s="4" t="str">
        <f>IF('Informacion del Cliente'!F62&lt;&gt;"",'Informacion del Cliente'!F62,"")</f>
        <v/>
      </c>
      <c r="J50" s="4" t="str">
        <f>IF('Informacion del Cliente'!J62&lt;&gt;"",'Informacion del Cliente'!J62,"")</f>
        <v/>
      </c>
      <c r="K50" s="4" t="str">
        <f>IF('Informacion del Cliente'!N62&lt;&gt;"",'Informacion del Cliente'!N62,"")</f>
        <v/>
      </c>
      <c r="L50" s="4" t="str">
        <f>IF(AND(N50&lt;&gt;"",N50="Inside"),'Informacion del Cliente'!H62-VLOOKUP(N50,Productos!$F$15:$G$16,2,FALSE),IF(N50="Outside",'Informacion del Cliente'!H62,""))</f>
        <v/>
      </c>
      <c r="M50" s="4" t="str">
        <f>IF('Informacion del Cliente'!I62&lt;&gt;"",'Informacion del Cliente'!I62,"")</f>
        <v/>
      </c>
      <c r="N50" s="4" t="str">
        <f>IF('Informacion del Cliente'!K62&lt;&gt;"",'Informacion del Cliente'!K62,"")</f>
        <v/>
      </c>
      <c r="O50" s="4" t="str">
        <f>IF('Informacion del Cliente'!L62&lt;&gt;"",'Informacion del Cliente'!L62,"")</f>
        <v/>
      </c>
      <c r="P50" s="4" t="str">
        <f>IF('Informacion del Cliente'!M62&lt;&gt;"",'Informacion del Cliente'!M62,"")</f>
        <v/>
      </c>
      <c r="Q50" s="4" t="str">
        <f>IF('Informacion del Cliente'!P62&lt;&gt;"",'Informacion del Cliente'!P62,"")</f>
        <v/>
      </c>
      <c r="R50" s="4" t="str">
        <f>IF('Informacion del Cliente'!Q62&lt;&gt;"",'Informacion del Cliente'!Q62,"")</f>
        <v/>
      </c>
      <c r="S50" s="4" t="str">
        <f t="shared" ca="1" si="21"/>
        <v/>
      </c>
      <c r="U50" s="4" t="str">
        <f>IF('Informacion del Cliente'!O62&lt;&gt;"",'Informacion del Cliente'!O62,"")</f>
        <v/>
      </c>
      <c r="V50" s="4" t="str">
        <f>IF('Informacion del Cliente'!R62&lt;&gt;"",'Informacion del Cliente'!R62,"")</f>
        <v/>
      </c>
      <c r="W50" s="4" t="str">
        <f t="shared" ca="1" si="22"/>
        <v/>
      </c>
      <c r="X50" s="4" t="str">
        <f t="shared" si="23"/>
        <v/>
      </c>
      <c r="Y50" s="4" t="str">
        <f t="shared" si="24"/>
        <v/>
      </c>
      <c r="Z50" s="4" t="str">
        <f>IF(G50&lt;&gt;"", IFERROR(VLOOKUP(I50, 'Listado de Telas'!$B$3:$F$129, 5, FALSE), "No encontrado"), "")</f>
        <v/>
      </c>
      <c r="AA50" s="4" t="str">
        <f t="shared" ca="1" si="25"/>
        <v/>
      </c>
      <c r="AB50" s="4" t="str">
        <f t="shared" ca="1" si="0"/>
        <v/>
      </c>
      <c r="AC50" s="4" t="str">
        <f t="shared" ca="1" si="1"/>
        <v/>
      </c>
      <c r="AD50" s="4" t="str">
        <f t="shared" ca="1" si="2"/>
        <v/>
      </c>
      <c r="AE50" s="4" t="str">
        <f t="shared" si="3"/>
        <v/>
      </c>
      <c r="AF50" s="4" t="str">
        <f t="shared" ca="1" si="4"/>
        <v/>
      </c>
      <c r="AG50" s="4" t="str">
        <f t="shared" ca="1" si="5"/>
        <v/>
      </c>
      <c r="AH50" s="4" t="str">
        <f t="shared" ca="1" si="6"/>
        <v/>
      </c>
      <c r="AI50" s="4" t="str">
        <f t="shared" si="26"/>
        <v/>
      </c>
      <c r="AJ50" s="4" t="str">
        <f t="shared" ca="1" si="7"/>
        <v/>
      </c>
      <c r="AK50" s="4" t="str">
        <f t="array" ref="AK50">IF('Informacion del Cliente'!T62="SI",3,IF('Informacion del Cliente'!K62="Outside",2,IF('Informacion del Cliente'!K62="Inside",1,"")))</f>
        <v/>
      </c>
      <c r="AL50" s="140" t="str">
        <f t="shared" ca="1" si="8"/>
        <v/>
      </c>
      <c r="AM50" s="4" t="s">
        <v>132</v>
      </c>
      <c r="AN50" s="4" t="str">
        <f t="array" ref="AN50">IF(O50&lt;&gt;"",(IF(L50&lt;&gt;"",IF('Informacion del Cliente'!$F$10:$G$10="Residencial",VLOOKUP(G50,Productos!$F$19:$G$24,2,FALSE),IF('Informacion del Cliente'!$F$10:$G$10="Comercial",VLOOKUP(G50,Productos!$F$19:$G$24,3,FALSE),"")))),"")</f>
        <v/>
      </c>
      <c r="AO50" s="4" t="str">
        <f t="array" aca="1" ref="AO50" ca="1">IF(O50&lt;&gt;"",(IF(L50&lt;&gt;"",IF(VLOOKUP('Informacion del Cliente'!$F$10:$G$10,INDIRECT("'"&amp;G50&amp;"'!L5:N6"),2,FALSE)="NA","",VLOOKUP('Informacion del Cliente'!$F$10:$G$10,INDIRECT("'"&amp;G50&amp;"'!L5:N6"),2,FALSE)))),"")</f>
        <v/>
      </c>
      <c r="AP50" s="4" t="str">
        <f t="array" aca="1" ref="AP50" ca="1">IF(OR(J50="Privacy",J50="Blackout"),IF('Informacion del Cliente'!$F$10:$G$10="Residencial",IF(L50&lt;&gt;"",VLOOKUP(J50,INDIRECT("'"&amp;G50&amp;"'!L16:O18"),2,FALSE),""),IF('Informacion del Cliente'!$F$10:$G$10="Comercial",IF(L50&lt;&gt;"",VLOOKUP(J50,INDIRECT("'"&amp;G50&amp;"'!L16:O18"),3,FALSE),""))),"")</f>
        <v/>
      </c>
      <c r="AQ50" s="4" t="str">
        <f t="shared" ca="1" si="27"/>
        <v>0</v>
      </c>
      <c r="AR50" s="4" t="str">
        <f t="array" aca="1" ref="AR50" ca="1">IF('Informacion del Cliente'!$F$10:$G$10="Residencial",IF(L50&lt;&gt;"",VLOOKUP(J50,INDIRECT("'"&amp;G50&amp;"'!L16:O18"),2,FALSE),""),IF('Informacion del Cliente'!$F$10:$G$10="Comercial",IF(L50&lt;&gt;"",VLOOKUP(J50,INDIRECT("'"&amp;G50&amp;"'!L16:O18"),3,FALSE),"")))</f>
        <v/>
      </c>
      <c r="AS50" s="4" t="str">
        <f t="shared" ca="1" si="28"/>
        <v/>
      </c>
      <c r="AT50" s="4" t="str">
        <f t="shared" ca="1" si="29"/>
        <v/>
      </c>
      <c r="AU50" s="4" t="str">
        <f t="shared" ca="1" si="30"/>
        <v/>
      </c>
      <c r="AV50" s="4" t="str">
        <f t="array" aca="1" ref="AV50" ca="1">IF(G50&lt;&gt;"",(IF(OR(VLOOKUP(O50, INDIRECT("'" &amp; G50 &amp; "'!F23:N25"),3, FALSE)&lt;&gt;"",VLOOKUP(O50, INDIRECT("'" &amp; G50 &amp; "'!F23:N25"),3, FALSE)&lt;&gt;"NA"),(L50-VLOOKUP(O50, INDIRECT("'" &amp; G50 &amp; "'!F23:N25"),3, FALSE)),"")),"")</f>
        <v/>
      </c>
      <c r="AW50" s="4" t="str">
        <f t="shared" ca="1" si="9"/>
        <v/>
      </c>
      <c r="AX50" s="4" t="str">
        <f t="shared" ca="1" si="10"/>
        <v/>
      </c>
      <c r="AY50" s="4" t="str">
        <f t="shared" ca="1" si="11"/>
        <v/>
      </c>
      <c r="AZ50" s="4" t="str">
        <f t="array" aca="1" ref="AZ50" ca="1">IF(O50&lt;&gt;"",IF(VLOOKUP(O50,INDIRECT("'"&amp;G50&amp;"'!F23:K25"),5,FALSE)="NA","NA",L50-VLOOKUP(O50,INDIRECT("'"&amp;G50&amp;"'!F23:K25"),5,FALSE)),"")</f>
        <v/>
      </c>
      <c r="BA50" s="4" t="str">
        <f>IF('Informacion del Cliente'!U62&lt;&gt;"",'Informacion del Cliente'!U62,"")</f>
        <v/>
      </c>
      <c r="BB50" s="4" t="str">
        <f t="array" aca="1" ref="BB50" ca="1">IF(O50&lt;&gt;"",VLOOKUP(O50, INDIRECT("'" &amp; G50 &amp; "'!F23:K25"),6, FALSE),"")</f>
        <v/>
      </c>
      <c r="BC50" s="4" t="str">
        <f t="shared" si="12"/>
        <v/>
      </c>
      <c r="BD50" s="4" t="str">
        <f t="shared" ca="1" si="13"/>
        <v/>
      </c>
      <c r="BE50" s="4" t="str">
        <f t="shared" si="14"/>
        <v/>
      </c>
      <c r="BF50" s="4" t="str">
        <f t="shared" si="15"/>
        <v/>
      </c>
      <c r="BG50" s="4" t="str">
        <f t="shared" si="16"/>
        <v/>
      </c>
      <c r="BJ50" s="4" t="str">
        <f t="shared" ca="1" si="17"/>
        <v/>
      </c>
      <c r="BK50" s="4" t="str">
        <f t="shared" si="18"/>
        <v/>
      </c>
      <c r="BL50" s="4" t="str">
        <f t="shared" ca="1" si="19"/>
        <v/>
      </c>
      <c r="BM50" s="4" t="str">
        <f t="shared" ca="1" si="20"/>
        <v/>
      </c>
    </row>
    <row r="51" spans="1:65" x14ac:dyDescent="0.3">
      <c r="A51" s="4" t="str">
        <f>IF(L51&lt;&gt;"",'Informacion del Cliente'!D63,"")</f>
        <v/>
      </c>
      <c r="B51" s="4" t="str">
        <f>IF(O51&lt;&gt;"",'Informacion del Cliente'!$F$5,"")</f>
        <v/>
      </c>
      <c r="C51" s="4" t="str">
        <f>IF(O51&lt;&gt;"",'Informacion del Cliente'!$F$8,"")</f>
        <v/>
      </c>
      <c r="D51" s="4" t="str">
        <f>IF(O51&lt;&gt;"",'Informacion del Cliente'!$F$7,"")</f>
        <v/>
      </c>
      <c r="E51" s="4" t="str">
        <f>IF(O51&lt;&gt;"",'Informacion del Cliente'!$F$9,"")</f>
        <v/>
      </c>
      <c r="F51" s="4" t="str">
        <f>IF(G51&lt;&gt;"",'Informacion del Cliente'!$F$10:$G$10,"")</f>
        <v/>
      </c>
      <c r="G51" s="4" t="str">
        <f>IF('Informacion del Cliente'!E63&lt;&gt;"",VLOOKUP('Informacion del Cliente'!E63,Productos!$F$6:$G$11,2,FALSE),"")</f>
        <v/>
      </c>
      <c r="H51" s="4" t="str">
        <f>IF('Informacion del Cliente'!G63&lt;&gt;"",'Informacion del Cliente'!G63,"")</f>
        <v/>
      </c>
      <c r="I51" s="4" t="str">
        <f>IF('Informacion del Cliente'!F63&lt;&gt;"",'Informacion del Cliente'!F63,"")</f>
        <v/>
      </c>
      <c r="J51" s="4" t="str">
        <f>IF('Informacion del Cliente'!J63&lt;&gt;"",'Informacion del Cliente'!J63,"")</f>
        <v/>
      </c>
      <c r="K51" s="4" t="str">
        <f>IF('Informacion del Cliente'!N63&lt;&gt;"",'Informacion del Cliente'!N63,"")</f>
        <v/>
      </c>
      <c r="L51" s="4" t="str">
        <f>IF(AND(N51&lt;&gt;"",N51="Inside"),'Informacion del Cliente'!H63-VLOOKUP(N51,Productos!$F$15:$G$16,2,FALSE),IF(N51="Outside",'Informacion del Cliente'!H63,""))</f>
        <v/>
      </c>
      <c r="M51" s="4" t="str">
        <f>IF('Informacion del Cliente'!I63&lt;&gt;"",'Informacion del Cliente'!I63,"")</f>
        <v/>
      </c>
      <c r="N51" s="4" t="str">
        <f>IF('Informacion del Cliente'!K63&lt;&gt;"",'Informacion del Cliente'!K63,"")</f>
        <v/>
      </c>
      <c r="O51" s="4" t="str">
        <f>IF('Informacion del Cliente'!L63&lt;&gt;"",'Informacion del Cliente'!L63,"")</f>
        <v/>
      </c>
      <c r="P51" s="4" t="str">
        <f>IF('Informacion del Cliente'!M63&lt;&gt;"",'Informacion del Cliente'!M63,"")</f>
        <v/>
      </c>
      <c r="Q51" s="4" t="str">
        <f>IF('Informacion del Cliente'!P63&lt;&gt;"",'Informacion del Cliente'!P63,"")</f>
        <v/>
      </c>
      <c r="R51" s="4" t="str">
        <f>IF('Informacion del Cliente'!Q63&lt;&gt;"",'Informacion del Cliente'!Q63,"")</f>
        <v/>
      </c>
      <c r="S51" s="4" t="str">
        <f t="shared" ca="1" si="21"/>
        <v/>
      </c>
      <c r="U51" s="4" t="str">
        <f>IF('Informacion del Cliente'!O63&lt;&gt;"",'Informacion del Cliente'!O63,"")</f>
        <v/>
      </c>
      <c r="V51" s="4" t="str">
        <f>IF('Informacion del Cliente'!R63&lt;&gt;"",'Informacion del Cliente'!R63,"")</f>
        <v/>
      </c>
      <c r="W51" s="4" t="str">
        <f t="shared" ca="1" si="22"/>
        <v/>
      </c>
      <c r="X51" s="4" t="str">
        <f t="shared" si="23"/>
        <v/>
      </c>
      <c r="Y51" s="4" t="str">
        <f t="shared" si="24"/>
        <v/>
      </c>
      <c r="Z51" s="4" t="str">
        <f>IF(G51&lt;&gt;"", IFERROR(VLOOKUP(I51, 'Listado de Telas'!$B$3:$F$129, 5, FALSE), "No encontrado"), "")</f>
        <v/>
      </c>
      <c r="AA51" s="4" t="str">
        <f t="shared" ca="1" si="25"/>
        <v/>
      </c>
      <c r="AB51" s="4" t="str">
        <f t="shared" ca="1" si="0"/>
        <v/>
      </c>
      <c r="AC51" s="4" t="str">
        <f t="shared" ca="1" si="1"/>
        <v/>
      </c>
      <c r="AD51" s="4" t="str">
        <f t="shared" ca="1" si="2"/>
        <v/>
      </c>
      <c r="AE51" s="4" t="str">
        <f t="shared" si="3"/>
        <v/>
      </c>
      <c r="AF51" s="4" t="str">
        <f t="shared" ca="1" si="4"/>
        <v/>
      </c>
      <c r="AG51" s="4" t="str">
        <f t="shared" ca="1" si="5"/>
        <v/>
      </c>
      <c r="AH51" s="4" t="str">
        <f t="shared" ca="1" si="6"/>
        <v/>
      </c>
      <c r="AI51" s="4" t="str">
        <f t="shared" si="26"/>
        <v/>
      </c>
      <c r="AJ51" s="4" t="str">
        <f t="shared" ca="1" si="7"/>
        <v/>
      </c>
      <c r="AK51" s="4" t="str">
        <f t="array" ref="AK51">IF('Informacion del Cliente'!T63="SI",3,IF('Informacion del Cliente'!K63="Outside",2,IF('Informacion del Cliente'!K63="Inside",1,"")))</f>
        <v/>
      </c>
      <c r="AL51" s="140" t="str">
        <f t="shared" ca="1" si="8"/>
        <v/>
      </c>
      <c r="AM51" s="4" t="s">
        <v>132</v>
      </c>
      <c r="AN51" s="4" t="str">
        <f t="array" ref="AN51">IF(O51&lt;&gt;"",(IF(L51&lt;&gt;"",IF('Informacion del Cliente'!$F$10:$G$10="Residencial",VLOOKUP(G51,Productos!$F$19:$G$24,2,FALSE),IF('Informacion del Cliente'!$F$10:$G$10="Comercial",VLOOKUP(G51,Productos!$F$19:$G$24,3,FALSE),"")))),"")</f>
        <v/>
      </c>
      <c r="AO51" s="4" t="str">
        <f t="array" aca="1" ref="AO51" ca="1">IF(O51&lt;&gt;"",(IF(L51&lt;&gt;"",IF(VLOOKUP('Informacion del Cliente'!$F$10:$G$10,INDIRECT("'"&amp;G51&amp;"'!L5:N6"),2,FALSE)="NA","",VLOOKUP('Informacion del Cliente'!$F$10:$G$10,INDIRECT("'"&amp;G51&amp;"'!L5:N6"),2,FALSE)))),"")</f>
        <v/>
      </c>
      <c r="AP51" s="4" t="str">
        <f t="array" aca="1" ref="AP51" ca="1">IF(OR(J51="Privacy",J51="Blackout"),IF('Informacion del Cliente'!$F$10:$G$10="Residencial",IF(L51&lt;&gt;"",VLOOKUP(J51,INDIRECT("'"&amp;G51&amp;"'!L16:O18"),2,FALSE),""),IF('Informacion del Cliente'!$F$10:$G$10="Comercial",IF(L51&lt;&gt;"",VLOOKUP(J51,INDIRECT("'"&amp;G51&amp;"'!L16:O18"),3,FALSE),""))),"")</f>
        <v/>
      </c>
      <c r="AQ51" s="4" t="str">
        <f t="shared" ca="1" si="27"/>
        <v>0</v>
      </c>
      <c r="AR51" s="4" t="str">
        <f t="array" aca="1" ref="AR51" ca="1">IF('Informacion del Cliente'!$F$10:$G$10="Residencial",IF(L51&lt;&gt;"",VLOOKUP(J51,INDIRECT("'"&amp;G51&amp;"'!L16:O18"),2,FALSE),""),IF('Informacion del Cliente'!$F$10:$G$10="Comercial",IF(L51&lt;&gt;"",VLOOKUP(J51,INDIRECT("'"&amp;G51&amp;"'!L16:O18"),3,FALSE),"")))</f>
        <v/>
      </c>
      <c r="AS51" s="4" t="str">
        <f t="shared" ca="1" si="28"/>
        <v/>
      </c>
      <c r="AT51" s="4" t="str">
        <f t="shared" ca="1" si="29"/>
        <v/>
      </c>
      <c r="AU51" s="4" t="str">
        <f t="shared" ca="1" si="30"/>
        <v/>
      </c>
      <c r="AV51" s="4" t="str">
        <f t="array" aca="1" ref="AV51" ca="1">IF(G51&lt;&gt;"",(IF(OR(VLOOKUP(O51, INDIRECT("'" &amp; G51 &amp; "'!F23:N25"),3, FALSE)&lt;&gt;"",VLOOKUP(O51, INDIRECT("'" &amp; G51 &amp; "'!F23:N25"),3, FALSE)&lt;&gt;"NA"),(L51-VLOOKUP(O51, INDIRECT("'" &amp; G51 &amp; "'!F23:N25"),3, FALSE)),"")),"")</f>
        <v/>
      </c>
      <c r="AW51" s="4" t="str">
        <f t="shared" ca="1" si="9"/>
        <v/>
      </c>
      <c r="AX51" s="4" t="str">
        <f t="shared" ca="1" si="10"/>
        <v/>
      </c>
      <c r="AY51" s="4" t="str">
        <f t="shared" ca="1" si="11"/>
        <v/>
      </c>
      <c r="AZ51" s="4" t="str">
        <f t="array" aca="1" ref="AZ51" ca="1">IF(O51&lt;&gt;"",IF(VLOOKUP(O51,INDIRECT("'"&amp;G51&amp;"'!F23:K25"),5,FALSE)="NA","NA",L51-VLOOKUP(O51,INDIRECT("'"&amp;G51&amp;"'!F23:K25"),5,FALSE)),"")</f>
        <v/>
      </c>
      <c r="BA51" s="4" t="str">
        <f>IF('Informacion del Cliente'!U63&lt;&gt;"",'Informacion del Cliente'!U63,"")</f>
        <v/>
      </c>
      <c r="BB51" s="4" t="str">
        <f t="array" aca="1" ref="BB51" ca="1">IF(O51&lt;&gt;"",VLOOKUP(O51, INDIRECT("'" &amp; G51 &amp; "'!F23:K25"),6, FALSE),"")</f>
        <v/>
      </c>
      <c r="BC51" s="4" t="str">
        <f t="shared" si="12"/>
        <v/>
      </c>
      <c r="BD51" s="4" t="str">
        <f t="shared" ca="1" si="13"/>
        <v/>
      </c>
      <c r="BE51" s="4" t="str">
        <f t="shared" si="14"/>
        <v/>
      </c>
      <c r="BF51" s="4" t="str">
        <f t="shared" si="15"/>
        <v/>
      </c>
      <c r="BG51" s="4" t="str">
        <f t="shared" si="16"/>
        <v/>
      </c>
      <c r="BJ51" s="4" t="str">
        <f t="shared" ca="1" si="17"/>
        <v/>
      </c>
      <c r="BK51" s="4" t="str">
        <f t="shared" si="18"/>
        <v/>
      </c>
      <c r="BL51" s="4" t="str">
        <f t="shared" ca="1" si="19"/>
        <v/>
      </c>
      <c r="BM51" s="4" t="str">
        <f t="shared" ca="1" si="20"/>
        <v/>
      </c>
    </row>
    <row r="52" spans="1:65" x14ac:dyDescent="0.3">
      <c r="A52" s="4" t="str">
        <f>IF(L52&lt;&gt;"",'Informacion del Cliente'!D64,"")</f>
        <v/>
      </c>
      <c r="B52" s="4" t="str">
        <f>IF(O52&lt;&gt;"",'Informacion del Cliente'!$F$5,"")</f>
        <v/>
      </c>
      <c r="C52" s="4" t="str">
        <f>IF(O52&lt;&gt;"",'Informacion del Cliente'!$F$8,"")</f>
        <v/>
      </c>
      <c r="D52" s="4" t="str">
        <f>IF(O52&lt;&gt;"",'Informacion del Cliente'!$F$7,"")</f>
        <v/>
      </c>
      <c r="E52" s="4" t="str">
        <f>IF(O52&lt;&gt;"",'Informacion del Cliente'!$F$9,"")</f>
        <v/>
      </c>
      <c r="F52" s="4" t="str">
        <f>IF(G52&lt;&gt;"",'Informacion del Cliente'!$F$10:$G$10,"")</f>
        <v/>
      </c>
      <c r="G52" s="4" t="str">
        <f>IF('Informacion del Cliente'!E64&lt;&gt;"",VLOOKUP('Informacion del Cliente'!E64,Productos!$F$6:$G$11,2,FALSE),"")</f>
        <v/>
      </c>
      <c r="H52" s="4" t="str">
        <f>IF('Informacion del Cliente'!G64&lt;&gt;"",'Informacion del Cliente'!G64,"")</f>
        <v/>
      </c>
      <c r="I52" s="4" t="str">
        <f>IF('Informacion del Cliente'!F64&lt;&gt;"",'Informacion del Cliente'!F64,"")</f>
        <v/>
      </c>
      <c r="J52" s="4" t="str">
        <f>IF('Informacion del Cliente'!J64&lt;&gt;"",'Informacion del Cliente'!J64,"")</f>
        <v/>
      </c>
      <c r="K52" s="4" t="str">
        <f>IF('Informacion del Cliente'!N64&lt;&gt;"",'Informacion del Cliente'!N64,"")</f>
        <v/>
      </c>
      <c r="L52" s="4" t="str">
        <f>IF(AND(N52&lt;&gt;"",N52="Inside"),'Informacion del Cliente'!H64-VLOOKUP(N52,Productos!$F$15:$G$16,2,FALSE),IF(N52="Outside",'Informacion del Cliente'!H64,""))</f>
        <v/>
      </c>
      <c r="M52" s="4" t="str">
        <f>IF('Informacion del Cliente'!I64&lt;&gt;"",'Informacion del Cliente'!I64,"")</f>
        <v/>
      </c>
      <c r="N52" s="4" t="str">
        <f>IF('Informacion del Cliente'!K64&lt;&gt;"",'Informacion del Cliente'!K64,"")</f>
        <v/>
      </c>
      <c r="O52" s="4" t="str">
        <f>IF('Informacion del Cliente'!L64&lt;&gt;"",'Informacion del Cliente'!L64,"")</f>
        <v/>
      </c>
      <c r="P52" s="4" t="str">
        <f>IF('Informacion del Cliente'!M64&lt;&gt;"",'Informacion del Cliente'!M64,"")</f>
        <v/>
      </c>
      <c r="Q52" s="4" t="str">
        <f>IF('Informacion del Cliente'!P64&lt;&gt;"",'Informacion del Cliente'!P64,"")</f>
        <v/>
      </c>
      <c r="R52" s="4" t="str">
        <f>IF('Informacion del Cliente'!Q64&lt;&gt;"",'Informacion del Cliente'!Q64,"")</f>
        <v/>
      </c>
      <c r="S52" s="4" t="str">
        <f t="shared" ca="1" si="21"/>
        <v/>
      </c>
      <c r="U52" s="4" t="str">
        <f>IF('Informacion del Cliente'!O64&lt;&gt;"",'Informacion del Cliente'!O64,"")</f>
        <v/>
      </c>
      <c r="V52" s="4" t="str">
        <f>IF('Informacion del Cliente'!R64&lt;&gt;"",'Informacion del Cliente'!R64,"")</f>
        <v/>
      </c>
      <c r="W52" s="4" t="str">
        <f t="shared" ca="1" si="22"/>
        <v/>
      </c>
      <c r="X52" s="4" t="str">
        <f t="shared" si="23"/>
        <v/>
      </c>
      <c r="Y52" s="4" t="str">
        <f t="shared" si="24"/>
        <v/>
      </c>
      <c r="Z52" s="4" t="str">
        <f>IF(G52&lt;&gt;"", IFERROR(VLOOKUP(I52, 'Listado de Telas'!$B$3:$F$129, 5, FALSE), "No encontrado"), "")</f>
        <v/>
      </c>
      <c r="AA52" s="4" t="str">
        <f t="shared" ca="1" si="25"/>
        <v/>
      </c>
      <c r="AB52" s="4" t="str">
        <f t="shared" ca="1" si="0"/>
        <v/>
      </c>
      <c r="AC52" s="4" t="str">
        <f t="shared" ca="1" si="1"/>
        <v/>
      </c>
      <c r="AD52" s="4" t="str">
        <f t="shared" ca="1" si="2"/>
        <v/>
      </c>
      <c r="AE52" s="4" t="str">
        <f t="shared" si="3"/>
        <v/>
      </c>
      <c r="AF52" s="4" t="str">
        <f t="shared" ca="1" si="4"/>
        <v/>
      </c>
      <c r="AG52" s="4" t="str">
        <f t="shared" ca="1" si="5"/>
        <v/>
      </c>
      <c r="AH52" s="4" t="str">
        <f t="shared" ca="1" si="6"/>
        <v/>
      </c>
      <c r="AI52" s="4" t="str">
        <f t="shared" si="26"/>
        <v/>
      </c>
      <c r="AJ52" s="4" t="str">
        <f t="shared" ca="1" si="7"/>
        <v/>
      </c>
      <c r="AK52" s="4" t="str">
        <f t="array" ref="AK52">IF('Informacion del Cliente'!T64="SI",3,IF('Informacion del Cliente'!K64="Outside",2,IF('Informacion del Cliente'!K64="Inside",1,"")))</f>
        <v/>
      </c>
      <c r="AL52" s="140" t="str">
        <f t="shared" ca="1" si="8"/>
        <v/>
      </c>
      <c r="AM52" s="4" t="s">
        <v>132</v>
      </c>
      <c r="AN52" s="4" t="str">
        <f t="array" ref="AN52">IF(O52&lt;&gt;"",(IF(L52&lt;&gt;"",IF('Informacion del Cliente'!$F$10:$G$10="Residencial",VLOOKUP(G52,Productos!$F$19:$G$24,2,FALSE),IF('Informacion del Cliente'!$F$10:$G$10="Comercial",VLOOKUP(G52,Productos!$F$19:$G$24,3,FALSE),"")))),"")</f>
        <v/>
      </c>
      <c r="AO52" s="4" t="str">
        <f t="array" aca="1" ref="AO52" ca="1">IF(O52&lt;&gt;"",(IF(L52&lt;&gt;"",IF(VLOOKUP('Informacion del Cliente'!$F$10:$G$10,INDIRECT("'"&amp;G52&amp;"'!L5:N6"),2,FALSE)="NA","",VLOOKUP('Informacion del Cliente'!$F$10:$G$10,INDIRECT("'"&amp;G52&amp;"'!L5:N6"),2,FALSE)))),"")</f>
        <v/>
      </c>
      <c r="AP52" s="4" t="str">
        <f t="array" aca="1" ref="AP52" ca="1">IF(OR(J52="Privacy",J52="Blackout"),IF('Informacion del Cliente'!$F$10:$G$10="Residencial",IF(L52&lt;&gt;"",VLOOKUP(J52,INDIRECT("'"&amp;G52&amp;"'!L16:O18"),2,FALSE),""),IF('Informacion del Cliente'!$F$10:$G$10="Comercial",IF(L52&lt;&gt;"",VLOOKUP(J52,INDIRECT("'"&amp;G52&amp;"'!L16:O18"),3,FALSE),""))),"")</f>
        <v/>
      </c>
      <c r="AQ52" s="4" t="str">
        <f t="shared" ca="1" si="27"/>
        <v>0</v>
      </c>
      <c r="AR52" s="4" t="str">
        <f t="array" aca="1" ref="AR52" ca="1">IF('Informacion del Cliente'!$F$10:$G$10="Residencial",IF(L52&lt;&gt;"",VLOOKUP(J52,INDIRECT("'"&amp;G52&amp;"'!L16:O18"),2,FALSE),""),IF('Informacion del Cliente'!$F$10:$G$10="Comercial",IF(L52&lt;&gt;"",VLOOKUP(J52,INDIRECT("'"&amp;G52&amp;"'!L16:O18"),3,FALSE),"")))</f>
        <v/>
      </c>
      <c r="AS52" s="4" t="str">
        <f t="shared" ca="1" si="28"/>
        <v/>
      </c>
      <c r="AT52" s="4" t="str">
        <f t="shared" ca="1" si="29"/>
        <v/>
      </c>
      <c r="AU52" s="4" t="str">
        <f t="shared" ca="1" si="30"/>
        <v/>
      </c>
      <c r="AV52" s="4" t="str">
        <f t="array" aca="1" ref="AV52" ca="1">IF(G52&lt;&gt;"",(IF(OR(VLOOKUP(O52, INDIRECT("'" &amp; G52 &amp; "'!F23:N25"),3, FALSE)&lt;&gt;"",VLOOKUP(O52, INDIRECT("'" &amp; G52 &amp; "'!F23:N25"),3, FALSE)&lt;&gt;"NA"),(L52-VLOOKUP(O52, INDIRECT("'" &amp; G52 &amp; "'!F23:N25"),3, FALSE)),"")),"")</f>
        <v/>
      </c>
      <c r="AW52" s="4" t="str">
        <f t="shared" ca="1" si="9"/>
        <v/>
      </c>
      <c r="AX52" s="4" t="str">
        <f t="shared" ca="1" si="10"/>
        <v/>
      </c>
      <c r="AY52" s="4" t="str">
        <f t="shared" ca="1" si="11"/>
        <v/>
      </c>
      <c r="AZ52" s="4" t="str">
        <f t="array" aca="1" ref="AZ52" ca="1">IF(O52&lt;&gt;"",IF(VLOOKUP(O52,INDIRECT("'"&amp;G52&amp;"'!F23:K25"),5,FALSE)="NA","NA",L52-VLOOKUP(O52,INDIRECT("'"&amp;G52&amp;"'!F23:K25"),5,FALSE)),"")</f>
        <v/>
      </c>
      <c r="BA52" s="4" t="str">
        <f>IF('Informacion del Cliente'!U64&lt;&gt;"",'Informacion del Cliente'!U64,"")</f>
        <v/>
      </c>
      <c r="BB52" s="4" t="str">
        <f t="array" aca="1" ref="BB52" ca="1">IF(O52&lt;&gt;"",VLOOKUP(O52, INDIRECT("'" &amp; G52 &amp; "'!F23:K25"),6, FALSE),"")</f>
        <v/>
      </c>
      <c r="BC52" s="4" t="str">
        <f t="shared" si="12"/>
        <v/>
      </c>
      <c r="BD52" s="4" t="str">
        <f t="shared" ca="1" si="13"/>
        <v/>
      </c>
      <c r="BE52" s="4" t="str">
        <f t="shared" si="14"/>
        <v/>
      </c>
      <c r="BF52" s="4" t="str">
        <f t="shared" si="15"/>
        <v/>
      </c>
      <c r="BG52" s="4" t="str">
        <f t="shared" si="16"/>
        <v/>
      </c>
      <c r="BJ52" s="4" t="str">
        <f t="shared" ca="1" si="17"/>
        <v/>
      </c>
      <c r="BK52" s="4" t="str">
        <f t="shared" si="18"/>
        <v/>
      </c>
      <c r="BL52" s="4" t="str">
        <f t="shared" ca="1" si="19"/>
        <v/>
      </c>
      <c r="BM52" s="4" t="str">
        <f t="shared" ca="1" si="20"/>
        <v/>
      </c>
    </row>
    <row r="53" spans="1:65" x14ac:dyDescent="0.3">
      <c r="A53" s="4" t="str">
        <f>IF(L53&lt;&gt;"",'Informacion del Cliente'!D65,"")</f>
        <v/>
      </c>
      <c r="B53" s="4" t="str">
        <f>IF(O53&lt;&gt;"",'Informacion del Cliente'!$F$5,"")</f>
        <v/>
      </c>
      <c r="C53" s="4" t="str">
        <f>IF(O53&lt;&gt;"",'Informacion del Cliente'!$F$8,"")</f>
        <v/>
      </c>
      <c r="D53" s="4" t="str">
        <f>IF(O53&lt;&gt;"",'Informacion del Cliente'!$F$7,"")</f>
        <v/>
      </c>
      <c r="E53" s="4" t="str">
        <f>IF(O53&lt;&gt;"",'Informacion del Cliente'!$F$9,"")</f>
        <v/>
      </c>
      <c r="F53" s="4" t="str">
        <f>IF(G53&lt;&gt;"",'Informacion del Cliente'!$F$10:$G$10,"")</f>
        <v/>
      </c>
      <c r="G53" s="4" t="str">
        <f>IF('Informacion del Cliente'!E65&lt;&gt;"",VLOOKUP('Informacion del Cliente'!E65,Productos!$F$6:$G$11,2,FALSE),"")</f>
        <v/>
      </c>
      <c r="H53" s="4" t="str">
        <f>IF('Informacion del Cliente'!G65&lt;&gt;"",'Informacion del Cliente'!G65,"")</f>
        <v/>
      </c>
      <c r="I53" s="4" t="str">
        <f>IF('Informacion del Cliente'!F65&lt;&gt;"",'Informacion del Cliente'!F65,"")</f>
        <v/>
      </c>
      <c r="J53" s="4" t="str">
        <f>IF('Informacion del Cliente'!J65&lt;&gt;"",'Informacion del Cliente'!J65,"")</f>
        <v/>
      </c>
      <c r="K53" s="4" t="str">
        <f>IF('Informacion del Cliente'!N65&lt;&gt;"",'Informacion del Cliente'!N65,"")</f>
        <v/>
      </c>
      <c r="L53" s="4" t="str">
        <f>IF(AND(N53&lt;&gt;"",N53="Inside"),'Informacion del Cliente'!H65-VLOOKUP(N53,Productos!$F$15:$G$16,2,FALSE),IF(N53="Outside",'Informacion del Cliente'!H65,""))</f>
        <v/>
      </c>
      <c r="M53" s="4" t="str">
        <f>IF('Informacion del Cliente'!I65&lt;&gt;"",'Informacion del Cliente'!I65,"")</f>
        <v/>
      </c>
      <c r="N53" s="4" t="str">
        <f>IF('Informacion del Cliente'!K65&lt;&gt;"",'Informacion del Cliente'!K65,"")</f>
        <v/>
      </c>
      <c r="O53" s="4" t="str">
        <f>IF('Informacion del Cliente'!L65&lt;&gt;"",'Informacion del Cliente'!L65,"")</f>
        <v/>
      </c>
      <c r="P53" s="4" t="str">
        <f>IF('Informacion del Cliente'!M65&lt;&gt;"",'Informacion del Cliente'!M65,"")</f>
        <v/>
      </c>
      <c r="Q53" s="4" t="str">
        <f>IF('Informacion del Cliente'!P65&lt;&gt;"",'Informacion del Cliente'!P65,"")</f>
        <v/>
      </c>
      <c r="R53" s="4" t="str">
        <f>IF('Informacion del Cliente'!Q65&lt;&gt;"",'Informacion del Cliente'!Q65,"")</f>
        <v/>
      </c>
      <c r="S53" s="4" t="str">
        <f t="shared" ca="1" si="21"/>
        <v/>
      </c>
      <c r="U53" s="4" t="str">
        <f>IF('Informacion del Cliente'!O65&lt;&gt;"",'Informacion del Cliente'!O65,"")</f>
        <v/>
      </c>
      <c r="V53" s="4" t="str">
        <f>IF('Informacion del Cliente'!R65&lt;&gt;"",'Informacion del Cliente'!R65,"")</f>
        <v/>
      </c>
      <c r="W53" s="4" t="str">
        <f t="shared" ca="1" si="22"/>
        <v/>
      </c>
      <c r="X53" s="4" t="str">
        <f t="shared" si="23"/>
        <v/>
      </c>
      <c r="Y53" s="4" t="str">
        <f t="shared" si="24"/>
        <v/>
      </c>
      <c r="Z53" s="4" t="str">
        <f>IF(G53&lt;&gt;"", IFERROR(VLOOKUP(I53, 'Listado de Telas'!$B$3:$F$129, 5, FALSE), "No encontrado"), "")</f>
        <v/>
      </c>
      <c r="AA53" s="4" t="str">
        <f t="shared" ca="1" si="25"/>
        <v/>
      </c>
      <c r="AB53" s="4" t="str">
        <f t="shared" ca="1" si="0"/>
        <v/>
      </c>
      <c r="AC53" s="4" t="str">
        <f t="shared" ca="1" si="1"/>
        <v/>
      </c>
      <c r="AD53" s="4" t="str">
        <f t="shared" ca="1" si="2"/>
        <v/>
      </c>
      <c r="AE53" s="4" t="str">
        <f t="shared" si="3"/>
        <v/>
      </c>
      <c r="AF53" s="4" t="str">
        <f t="shared" ca="1" si="4"/>
        <v/>
      </c>
      <c r="AG53" s="4" t="str">
        <f t="shared" ca="1" si="5"/>
        <v/>
      </c>
      <c r="AH53" s="4" t="str">
        <f t="shared" ca="1" si="6"/>
        <v/>
      </c>
      <c r="AI53" s="4" t="str">
        <f t="shared" si="26"/>
        <v/>
      </c>
      <c r="AJ53" s="4" t="str">
        <f t="shared" ca="1" si="7"/>
        <v/>
      </c>
      <c r="AK53" s="4" t="str">
        <f t="array" ref="AK53">IF('Informacion del Cliente'!T65="SI",3,IF('Informacion del Cliente'!K65="Outside",2,IF('Informacion del Cliente'!K65="Inside",1,"")))</f>
        <v/>
      </c>
      <c r="AL53" s="140" t="str">
        <f t="shared" ca="1" si="8"/>
        <v/>
      </c>
      <c r="AM53" s="4" t="s">
        <v>132</v>
      </c>
      <c r="AN53" s="4" t="str">
        <f t="array" ref="AN53">IF(O53&lt;&gt;"",(IF(L53&lt;&gt;"",IF('Informacion del Cliente'!$F$10:$G$10="Residencial",VLOOKUP(G53,Productos!$F$19:$G$24,2,FALSE),IF('Informacion del Cliente'!$F$10:$G$10="Comercial",VLOOKUP(G53,Productos!$F$19:$G$24,3,FALSE),"")))),"")</f>
        <v/>
      </c>
      <c r="AO53" s="4" t="str">
        <f t="array" aca="1" ref="AO53" ca="1">IF(O53&lt;&gt;"",(IF(L53&lt;&gt;"",IF(VLOOKUP('Informacion del Cliente'!$F$10:$G$10,INDIRECT("'"&amp;G53&amp;"'!L5:N6"),2,FALSE)="NA","",VLOOKUP('Informacion del Cliente'!$F$10:$G$10,INDIRECT("'"&amp;G53&amp;"'!L5:N6"),2,FALSE)))),"")</f>
        <v/>
      </c>
      <c r="AP53" s="4" t="str">
        <f t="array" aca="1" ref="AP53" ca="1">IF(OR(J53="Privacy",J53="Blackout"),IF('Informacion del Cliente'!$F$10:$G$10="Residencial",IF(L53&lt;&gt;"",VLOOKUP(J53,INDIRECT("'"&amp;G53&amp;"'!L16:O18"),2,FALSE),""),IF('Informacion del Cliente'!$F$10:$G$10="Comercial",IF(L53&lt;&gt;"",VLOOKUP(J53,INDIRECT("'"&amp;G53&amp;"'!L16:O18"),3,FALSE),""))),"")</f>
        <v/>
      </c>
      <c r="AQ53" s="4" t="str">
        <f t="shared" ca="1" si="27"/>
        <v>0</v>
      </c>
      <c r="AR53" s="4" t="str">
        <f t="array" aca="1" ref="AR53" ca="1">IF('Informacion del Cliente'!$F$10:$G$10="Residencial",IF(L53&lt;&gt;"",VLOOKUP(J53,INDIRECT("'"&amp;G53&amp;"'!L16:O18"),2,FALSE),""),IF('Informacion del Cliente'!$F$10:$G$10="Comercial",IF(L53&lt;&gt;"",VLOOKUP(J53,INDIRECT("'"&amp;G53&amp;"'!L16:O18"),3,FALSE),"")))</f>
        <v/>
      </c>
      <c r="AS53" s="4" t="str">
        <f t="shared" ca="1" si="28"/>
        <v/>
      </c>
      <c r="AT53" s="4" t="str">
        <f t="shared" ca="1" si="29"/>
        <v/>
      </c>
      <c r="AU53" s="4" t="str">
        <f t="shared" ca="1" si="30"/>
        <v/>
      </c>
      <c r="AV53" s="4" t="str">
        <f t="array" aca="1" ref="AV53" ca="1">IF(G53&lt;&gt;"",(IF(OR(VLOOKUP(O53, INDIRECT("'" &amp; G53 &amp; "'!F23:N25"),3, FALSE)&lt;&gt;"",VLOOKUP(O53, INDIRECT("'" &amp; G53 &amp; "'!F23:N25"),3, FALSE)&lt;&gt;"NA"),(L53-VLOOKUP(O53, INDIRECT("'" &amp; G53 &amp; "'!F23:N25"),3, FALSE)),"")),"")</f>
        <v/>
      </c>
      <c r="AW53" s="4" t="str">
        <f t="shared" ca="1" si="9"/>
        <v/>
      </c>
      <c r="AX53" s="4" t="str">
        <f t="shared" ca="1" si="10"/>
        <v/>
      </c>
      <c r="AY53" s="4" t="str">
        <f t="shared" ca="1" si="11"/>
        <v/>
      </c>
      <c r="AZ53" s="4" t="str">
        <f t="array" aca="1" ref="AZ53" ca="1">IF(O53&lt;&gt;"",IF(VLOOKUP(O53,INDIRECT("'"&amp;G53&amp;"'!F23:K25"),5,FALSE)="NA","NA",L53-VLOOKUP(O53,INDIRECT("'"&amp;G53&amp;"'!F23:K25"),5,FALSE)),"")</f>
        <v/>
      </c>
      <c r="BA53" s="4" t="str">
        <f>IF('Informacion del Cliente'!U65&lt;&gt;"",'Informacion del Cliente'!U65,"")</f>
        <v/>
      </c>
      <c r="BB53" s="4" t="str">
        <f t="array" aca="1" ref="BB53" ca="1">IF(O53&lt;&gt;"",VLOOKUP(O53, INDIRECT("'" &amp; G53 &amp; "'!F23:K25"),6, FALSE),"")</f>
        <v/>
      </c>
      <c r="BC53" s="4" t="str">
        <f t="shared" si="12"/>
        <v/>
      </c>
      <c r="BD53" s="4" t="str">
        <f t="shared" ca="1" si="13"/>
        <v/>
      </c>
      <c r="BE53" s="4" t="str">
        <f t="shared" si="14"/>
        <v/>
      </c>
      <c r="BF53" s="4" t="str">
        <f t="shared" si="15"/>
        <v/>
      </c>
      <c r="BG53" s="4" t="str">
        <f t="shared" si="16"/>
        <v/>
      </c>
      <c r="BJ53" s="4" t="str">
        <f t="shared" ca="1" si="17"/>
        <v/>
      </c>
      <c r="BK53" s="4" t="str">
        <f t="shared" si="18"/>
        <v/>
      </c>
      <c r="BL53" s="4" t="str">
        <f t="shared" ca="1" si="19"/>
        <v/>
      </c>
      <c r="BM53" s="4" t="str">
        <f t="shared" ca="1" si="20"/>
        <v/>
      </c>
    </row>
    <row r="54" spans="1:65" x14ac:dyDescent="0.3">
      <c r="A54" s="4" t="str">
        <f>IF(L54&lt;&gt;"",'Informacion del Cliente'!D66,"")</f>
        <v/>
      </c>
      <c r="B54" s="4" t="str">
        <f>IF(O54&lt;&gt;"",'Informacion del Cliente'!$F$5,"")</f>
        <v/>
      </c>
      <c r="C54" s="4" t="str">
        <f>IF(O54&lt;&gt;"",'Informacion del Cliente'!$F$8,"")</f>
        <v/>
      </c>
      <c r="D54" s="4" t="str">
        <f>IF(O54&lt;&gt;"",'Informacion del Cliente'!$F$7,"")</f>
        <v/>
      </c>
      <c r="E54" s="4" t="str">
        <f>IF(O54&lt;&gt;"",'Informacion del Cliente'!$F$9,"")</f>
        <v/>
      </c>
      <c r="F54" s="4" t="str">
        <f>IF(G54&lt;&gt;"",'Informacion del Cliente'!$F$10:$G$10,"")</f>
        <v/>
      </c>
      <c r="G54" s="4" t="str">
        <f>IF('Informacion del Cliente'!E66&lt;&gt;"",VLOOKUP('Informacion del Cliente'!E66,Productos!$F$6:$G$11,2,FALSE),"")</f>
        <v/>
      </c>
      <c r="H54" s="4" t="str">
        <f>IF('Informacion del Cliente'!G66&lt;&gt;"",'Informacion del Cliente'!G66,"")</f>
        <v/>
      </c>
      <c r="I54" s="4" t="str">
        <f>IF('Informacion del Cliente'!F66&lt;&gt;"",'Informacion del Cliente'!F66,"")</f>
        <v/>
      </c>
      <c r="J54" s="4" t="str">
        <f>IF('Informacion del Cliente'!J66&lt;&gt;"",'Informacion del Cliente'!J66,"")</f>
        <v/>
      </c>
      <c r="K54" s="4" t="str">
        <f>IF('Informacion del Cliente'!N66&lt;&gt;"",'Informacion del Cliente'!N66,"")</f>
        <v/>
      </c>
      <c r="L54" s="4" t="str">
        <f>IF(AND(N54&lt;&gt;"",N54="Inside"),'Informacion del Cliente'!H66-VLOOKUP(N54,Productos!$F$15:$G$16,2,FALSE),IF(N54="Outside",'Informacion del Cliente'!H66,""))</f>
        <v/>
      </c>
      <c r="M54" s="4" t="str">
        <f>IF('Informacion del Cliente'!I66&lt;&gt;"",'Informacion del Cliente'!I66,"")</f>
        <v/>
      </c>
      <c r="N54" s="4" t="str">
        <f>IF('Informacion del Cliente'!K66&lt;&gt;"",'Informacion del Cliente'!K66,"")</f>
        <v/>
      </c>
      <c r="O54" s="4" t="str">
        <f>IF('Informacion del Cliente'!L66&lt;&gt;"",'Informacion del Cliente'!L66,"")</f>
        <v/>
      </c>
      <c r="P54" s="4" t="str">
        <f>IF('Informacion del Cliente'!M66&lt;&gt;"",'Informacion del Cliente'!M66,"")</f>
        <v/>
      </c>
      <c r="Q54" s="4" t="str">
        <f>IF('Informacion del Cliente'!P66&lt;&gt;"",'Informacion del Cliente'!P66,"")</f>
        <v/>
      </c>
      <c r="R54" s="4" t="str">
        <f>IF('Informacion del Cliente'!Q66&lt;&gt;"",'Informacion del Cliente'!Q66,"")</f>
        <v/>
      </c>
      <c r="S54" s="4" t="str">
        <f t="shared" ca="1" si="21"/>
        <v/>
      </c>
      <c r="U54" s="4" t="str">
        <f>IF('Informacion del Cliente'!O66&lt;&gt;"",'Informacion del Cliente'!O66,"")</f>
        <v/>
      </c>
      <c r="V54" s="4" t="str">
        <f>IF('Informacion del Cliente'!R66&lt;&gt;"",'Informacion del Cliente'!R66,"")</f>
        <v/>
      </c>
      <c r="W54" s="4" t="str">
        <f t="shared" ca="1" si="22"/>
        <v/>
      </c>
      <c r="X54" s="4" t="str">
        <f t="shared" si="23"/>
        <v/>
      </c>
      <c r="Y54" s="4" t="str">
        <f t="shared" si="24"/>
        <v/>
      </c>
      <c r="Z54" s="4" t="str">
        <f>IF(G54&lt;&gt;"", IFERROR(VLOOKUP(I54, 'Listado de Telas'!$B$3:$F$129, 5, FALSE), "No encontrado"), "")</f>
        <v/>
      </c>
      <c r="AA54" s="4" t="str">
        <f t="shared" ca="1" si="25"/>
        <v/>
      </c>
      <c r="AB54" s="4" t="str">
        <f t="shared" ca="1" si="0"/>
        <v/>
      </c>
      <c r="AC54" s="4" t="str">
        <f t="shared" ca="1" si="1"/>
        <v/>
      </c>
      <c r="AD54" s="4" t="str">
        <f t="shared" ca="1" si="2"/>
        <v/>
      </c>
      <c r="AE54" s="4" t="str">
        <f t="shared" si="3"/>
        <v/>
      </c>
      <c r="AF54" s="4" t="str">
        <f t="shared" ca="1" si="4"/>
        <v/>
      </c>
      <c r="AG54" s="4" t="str">
        <f t="shared" ca="1" si="5"/>
        <v/>
      </c>
      <c r="AH54" s="4" t="str">
        <f t="shared" ca="1" si="6"/>
        <v/>
      </c>
      <c r="AI54" s="4" t="str">
        <f t="shared" si="26"/>
        <v/>
      </c>
      <c r="AJ54" s="4" t="str">
        <f t="shared" ca="1" si="7"/>
        <v/>
      </c>
      <c r="AK54" s="4" t="str">
        <f t="array" ref="AK54">IF('Informacion del Cliente'!T66="SI",3,IF('Informacion del Cliente'!K66="Outside",2,IF('Informacion del Cliente'!K66="Inside",1,"")))</f>
        <v/>
      </c>
      <c r="AL54" s="140" t="str">
        <f t="shared" ca="1" si="8"/>
        <v/>
      </c>
      <c r="AM54" s="4" t="s">
        <v>132</v>
      </c>
      <c r="AN54" s="4" t="str">
        <f t="array" ref="AN54">IF(O54&lt;&gt;"",(IF(L54&lt;&gt;"",IF('Informacion del Cliente'!$F$10:$G$10="Residencial",VLOOKUP(G54,Productos!$F$19:$G$24,2,FALSE),IF('Informacion del Cliente'!$F$10:$G$10="Comercial",VLOOKUP(G54,Productos!$F$19:$G$24,3,FALSE),"")))),"")</f>
        <v/>
      </c>
      <c r="AO54" s="4" t="str">
        <f t="array" aca="1" ref="AO54" ca="1">IF(O54&lt;&gt;"",(IF(L54&lt;&gt;"",IF(VLOOKUP('Informacion del Cliente'!$F$10:$G$10,INDIRECT("'"&amp;G54&amp;"'!L5:N6"),2,FALSE)="NA","",VLOOKUP('Informacion del Cliente'!$F$10:$G$10,INDIRECT("'"&amp;G54&amp;"'!L5:N6"),2,FALSE)))),"")</f>
        <v/>
      </c>
      <c r="AP54" s="4" t="str">
        <f t="array" aca="1" ref="AP54" ca="1">IF(OR(J54="Privacy",J54="Blackout"),IF('Informacion del Cliente'!$F$10:$G$10="Residencial",IF(L54&lt;&gt;"",VLOOKUP(J54,INDIRECT("'"&amp;G54&amp;"'!L16:O18"),2,FALSE),""),IF('Informacion del Cliente'!$F$10:$G$10="Comercial",IF(L54&lt;&gt;"",VLOOKUP(J54,INDIRECT("'"&amp;G54&amp;"'!L16:O18"),3,FALSE),""))),"")</f>
        <v/>
      </c>
      <c r="AQ54" s="4" t="str">
        <f t="shared" ca="1" si="27"/>
        <v>0</v>
      </c>
      <c r="AR54" s="4" t="str">
        <f t="array" aca="1" ref="AR54" ca="1">IF('Informacion del Cliente'!$F$10:$G$10="Residencial",IF(L54&lt;&gt;"",VLOOKUP(J54,INDIRECT("'"&amp;G54&amp;"'!L16:O18"),2,FALSE),""),IF('Informacion del Cliente'!$F$10:$G$10="Comercial",IF(L54&lt;&gt;"",VLOOKUP(J54,INDIRECT("'"&amp;G54&amp;"'!L16:O18"),3,FALSE),"")))</f>
        <v/>
      </c>
      <c r="AS54" s="4" t="str">
        <f t="shared" ca="1" si="28"/>
        <v/>
      </c>
      <c r="AT54" s="4" t="str">
        <f t="shared" ca="1" si="29"/>
        <v/>
      </c>
      <c r="AU54" s="4" t="str">
        <f t="shared" ca="1" si="30"/>
        <v/>
      </c>
      <c r="AV54" s="4" t="str">
        <f t="array" aca="1" ref="AV54" ca="1">IF(G54&lt;&gt;"",(IF(OR(VLOOKUP(O54, INDIRECT("'" &amp; G54 &amp; "'!F23:N25"),3, FALSE)&lt;&gt;"",VLOOKUP(O54, INDIRECT("'" &amp; G54 &amp; "'!F23:N25"),3, FALSE)&lt;&gt;"NA"),(L54-VLOOKUP(O54, INDIRECT("'" &amp; G54 &amp; "'!F23:N25"),3, FALSE)),"")),"")</f>
        <v/>
      </c>
      <c r="AW54" s="4" t="str">
        <f t="shared" ca="1" si="9"/>
        <v/>
      </c>
      <c r="AX54" s="4" t="str">
        <f t="shared" ca="1" si="10"/>
        <v/>
      </c>
      <c r="AY54" s="4" t="str">
        <f t="shared" ca="1" si="11"/>
        <v/>
      </c>
      <c r="AZ54" s="4" t="str">
        <f t="array" aca="1" ref="AZ54" ca="1">IF(O54&lt;&gt;"",IF(VLOOKUP(O54,INDIRECT("'"&amp;G54&amp;"'!F23:K25"),5,FALSE)="NA","NA",L54-VLOOKUP(O54,INDIRECT("'"&amp;G54&amp;"'!F23:K25"),5,FALSE)),"")</f>
        <v/>
      </c>
      <c r="BA54" s="4" t="str">
        <f>IF('Informacion del Cliente'!U66&lt;&gt;"",'Informacion del Cliente'!U66,"")</f>
        <v/>
      </c>
      <c r="BB54" s="4" t="str">
        <f t="array" aca="1" ref="BB54" ca="1">IF(O54&lt;&gt;"",VLOOKUP(O54, INDIRECT("'" &amp; G54 &amp; "'!F23:K25"),6, FALSE),"")</f>
        <v/>
      </c>
      <c r="BC54" s="4" t="str">
        <f t="shared" si="12"/>
        <v/>
      </c>
      <c r="BD54" s="4" t="str">
        <f t="shared" ca="1" si="13"/>
        <v/>
      </c>
      <c r="BE54" s="4" t="str">
        <f t="shared" si="14"/>
        <v/>
      </c>
      <c r="BF54" s="4" t="str">
        <f t="shared" si="15"/>
        <v/>
      </c>
      <c r="BG54" s="4" t="str">
        <f t="shared" si="16"/>
        <v/>
      </c>
      <c r="BJ54" s="4" t="str">
        <f t="shared" ca="1" si="17"/>
        <v/>
      </c>
      <c r="BK54" s="4" t="str">
        <f t="shared" si="18"/>
        <v/>
      </c>
      <c r="BL54" s="4" t="str">
        <f t="shared" ca="1" si="19"/>
        <v/>
      </c>
      <c r="BM54" s="4" t="str">
        <f t="shared" ca="1" si="20"/>
        <v/>
      </c>
    </row>
    <row r="55" spans="1:65" x14ac:dyDescent="0.3">
      <c r="A55" s="4" t="str">
        <f>IF(L55&lt;&gt;"",'Informacion del Cliente'!D67,"")</f>
        <v/>
      </c>
      <c r="B55" s="4" t="str">
        <f>IF(O55&lt;&gt;"",'Informacion del Cliente'!$F$5,"")</f>
        <v/>
      </c>
      <c r="C55" s="4" t="str">
        <f>IF(O55&lt;&gt;"",'Informacion del Cliente'!$F$8,"")</f>
        <v/>
      </c>
      <c r="D55" s="4" t="str">
        <f>IF(O55&lt;&gt;"",'Informacion del Cliente'!$F$7,"")</f>
        <v/>
      </c>
      <c r="E55" s="4" t="str">
        <f>IF(O55&lt;&gt;"",'Informacion del Cliente'!$F$9,"")</f>
        <v/>
      </c>
      <c r="F55" s="4" t="str">
        <f>IF(G55&lt;&gt;"",'Informacion del Cliente'!$F$10:$G$10,"")</f>
        <v/>
      </c>
      <c r="G55" s="4" t="str">
        <f>IF('Informacion del Cliente'!E67&lt;&gt;"",VLOOKUP('Informacion del Cliente'!E67,Productos!$F$6:$G$11,2,FALSE),"")</f>
        <v/>
      </c>
      <c r="H55" s="4" t="str">
        <f>IF('Informacion del Cliente'!G67&lt;&gt;"",'Informacion del Cliente'!G67,"")</f>
        <v/>
      </c>
      <c r="I55" s="4" t="str">
        <f>IF('Informacion del Cliente'!F67&lt;&gt;"",'Informacion del Cliente'!F67,"")</f>
        <v/>
      </c>
      <c r="J55" s="4" t="str">
        <f>IF('Informacion del Cliente'!J67&lt;&gt;"",'Informacion del Cliente'!J67,"")</f>
        <v/>
      </c>
      <c r="K55" s="4" t="str">
        <f>IF('Informacion del Cliente'!N67&lt;&gt;"",'Informacion del Cliente'!N67,"")</f>
        <v/>
      </c>
      <c r="L55" s="4" t="str">
        <f>IF(AND(N55&lt;&gt;"",N55="Inside"),'Informacion del Cliente'!H67-VLOOKUP(N55,Productos!$F$15:$G$16,2,FALSE),IF(N55="Outside",'Informacion del Cliente'!H67,""))</f>
        <v/>
      </c>
      <c r="M55" s="4" t="str">
        <f>IF('Informacion del Cliente'!I67&lt;&gt;"",'Informacion del Cliente'!I67,"")</f>
        <v/>
      </c>
      <c r="N55" s="4" t="str">
        <f>IF('Informacion del Cliente'!K67&lt;&gt;"",'Informacion del Cliente'!K67,"")</f>
        <v/>
      </c>
      <c r="O55" s="4" t="str">
        <f>IF('Informacion del Cliente'!L67&lt;&gt;"",'Informacion del Cliente'!L67,"")</f>
        <v/>
      </c>
      <c r="P55" s="4" t="str">
        <f>IF('Informacion del Cliente'!M67&lt;&gt;"",'Informacion del Cliente'!M67,"")</f>
        <v/>
      </c>
      <c r="Q55" s="4" t="str">
        <f>IF('Informacion del Cliente'!P67&lt;&gt;"",'Informacion del Cliente'!P67,"")</f>
        <v/>
      </c>
      <c r="R55" s="4" t="str">
        <f>IF('Informacion del Cliente'!Q67&lt;&gt;"",'Informacion del Cliente'!Q67,"")</f>
        <v/>
      </c>
      <c r="S55" s="4" t="str">
        <f t="shared" ca="1" si="21"/>
        <v/>
      </c>
      <c r="U55" s="4" t="str">
        <f>IF('Informacion del Cliente'!O67&lt;&gt;"",'Informacion del Cliente'!O67,"")</f>
        <v/>
      </c>
      <c r="V55" s="4" t="str">
        <f>IF('Informacion del Cliente'!R67&lt;&gt;"",'Informacion del Cliente'!R67,"")</f>
        <v/>
      </c>
      <c r="W55" s="4" t="str">
        <f t="shared" ca="1" si="22"/>
        <v/>
      </c>
      <c r="X55" s="4" t="str">
        <f t="shared" si="23"/>
        <v/>
      </c>
      <c r="Y55" s="4" t="str">
        <f t="shared" si="24"/>
        <v/>
      </c>
      <c r="Z55" s="4" t="str">
        <f>IF(G55&lt;&gt;"", IFERROR(VLOOKUP(I55, 'Listado de Telas'!$B$3:$F$129, 5, FALSE), "No encontrado"), "")</f>
        <v/>
      </c>
      <c r="AA55" s="4" t="str">
        <f t="shared" ca="1" si="25"/>
        <v/>
      </c>
      <c r="AB55" s="4" t="str">
        <f t="shared" ca="1" si="0"/>
        <v/>
      </c>
      <c r="AC55" s="4" t="str">
        <f t="shared" ca="1" si="1"/>
        <v/>
      </c>
      <c r="AD55" s="4" t="str">
        <f t="shared" ca="1" si="2"/>
        <v/>
      </c>
      <c r="AE55" s="4" t="str">
        <f t="shared" si="3"/>
        <v/>
      </c>
      <c r="AF55" s="4" t="str">
        <f t="shared" ca="1" si="4"/>
        <v/>
      </c>
      <c r="AG55" s="4" t="str">
        <f t="shared" ca="1" si="5"/>
        <v/>
      </c>
      <c r="AH55" s="4" t="str">
        <f t="shared" ca="1" si="6"/>
        <v/>
      </c>
      <c r="AI55" s="4" t="str">
        <f t="shared" si="26"/>
        <v/>
      </c>
      <c r="AJ55" s="4" t="str">
        <f t="shared" ca="1" si="7"/>
        <v/>
      </c>
      <c r="AK55" s="4" t="str">
        <f t="array" ref="AK55">IF('Informacion del Cliente'!T67="SI",3,IF('Informacion del Cliente'!K67="Outside",2,IF('Informacion del Cliente'!K67="Inside",1,"")))</f>
        <v/>
      </c>
      <c r="AL55" s="140" t="str">
        <f t="shared" ca="1" si="8"/>
        <v/>
      </c>
      <c r="AM55" s="4" t="s">
        <v>132</v>
      </c>
      <c r="AN55" s="4" t="str">
        <f t="array" ref="AN55">IF(O55&lt;&gt;"",(IF(L55&lt;&gt;"",IF('Informacion del Cliente'!$F$10:$G$10="Residencial",VLOOKUP(G55,Productos!$F$19:$G$24,2,FALSE),IF('Informacion del Cliente'!$F$10:$G$10="Comercial",VLOOKUP(G55,Productos!$F$19:$G$24,3,FALSE),"")))),"")</f>
        <v/>
      </c>
      <c r="AO55" s="4" t="str">
        <f t="array" aca="1" ref="AO55" ca="1">IF(O55&lt;&gt;"",(IF(L55&lt;&gt;"",IF(VLOOKUP('Informacion del Cliente'!$F$10:$G$10,INDIRECT("'"&amp;G55&amp;"'!L5:N6"),2,FALSE)="NA","",VLOOKUP('Informacion del Cliente'!$F$10:$G$10,INDIRECT("'"&amp;G55&amp;"'!L5:N6"),2,FALSE)))),"")</f>
        <v/>
      </c>
      <c r="AP55" s="4" t="str">
        <f t="array" aca="1" ref="AP55" ca="1">IF(OR(J55="Privacy",J55="Blackout"),IF('Informacion del Cliente'!$F$10:$G$10="Residencial",IF(L55&lt;&gt;"",VLOOKUP(J55,INDIRECT("'"&amp;G55&amp;"'!L16:O18"),2,FALSE),""),IF('Informacion del Cliente'!$F$10:$G$10="Comercial",IF(L55&lt;&gt;"",VLOOKUP(J55,INDIRECT("'"&amp;G55&amp;"'!L16:O18"),3,FALSE),""))),"")</f>
        <v/>
      </c>
      <c r="AQ55" s="4" t="str">
        <f t="shared" ca="1" si="27"/>
        <v>0</v>
      </c>
      <c r="AR55" s="4" t="str">
        <f t="array" aca="1" ref="AR55" ca="1">IF('Informacion del Cliente'!$F$10:$G$10="Residencial",IF(L55&lt;&gt;"",VLOOKUP(J55,INDIRECT("'"&amp;G55&amp;"'!L16:O18"),2,FALSE),""),IF('Informacion del Cliente'!$F$10:$G$10="Comercial",IF(L55&lt;&gt;"",VLOOKUP(J55,INDIRECT("'"&amp;G55&amp;"'!L16:O18"),3,FALSE),"")))</f>
        <v/>
      </c>
      <c r="AS55" s="4" t="str">
        <f t="shared" ca="1" si="28"/>
        <v/>
      </c>
      <c r="AT55" s="4" t="str">
        <f t="shared" ca="1" si="29"/>
        <v/>
      </c>
      <c r="AU55" s="4" t="str">
        <f t="shared" ca="1" si="30"/>
        <v/>
      </c>
      <c r="AV55" s="4" t="str">
        <f t="array" aca="1" ref="AV55" ca="1">IF(G55&lt;&gt;"",(IF(OR(VLOOKUP(O55, INDIRECT("'" &amp; G55 &amp; "'!F23:N25"),3, FALSE)&lt;&gt;"",VLOOKUP(O55, INDIRECT("'" &amp; G55 &amp; "'!F23:N25"),3, FALSE)&lt;&gt;"NA"),(L55-VLOOKUP(O55, INDIRECT("'" &amp; G55 &amp; "'!F23:N25"),3, FALSE)),"")),"")</f>
        <v/>
      </c>
      <c r="AW55" s="4" t="str">
        <f t="shared" ca="1" si="9"/>
        <v/>
      </c>
      <c r="AX55" s="4" t="str">
        <f t="shared" ca="1" si="10"/>
        <v/>
      </c>
      <c r="AY55" s="4" t="str">
        <f t="shared" ca="1" si="11"/>
        <v/>
      </c>
      <c r="AZ55" s="4" t="str">
        <f t="array" aca="1" ref="AZ55" ca="1">IF(O55&lt;&gt;"",IF(VLOOKUP(O55,INDIRECT("'"&amp;G55&amp;"'!F23:K25"),5,FALSE)="NA","NA",L55-VLOOKUP(O55,INDIRECT("'"&amp;G55&amp;"'!F23:K25"),5,FALSE)),"")</f>
        <v/>
      </c>
      <c r="BA55" s="4" t="str">
        <f>IF('Informacion del Cliente'!U67&lt;&gt;"",'Informacion del Cliente'!U67,"")</f>
        <v/>
      </c>
      <c r="BB55" s="4" t="str">
        <f t="array" aca="1" ref="BB55" ca="1">IF(O55&lt;&gt;"",VLOOKUP(O55, INDIRECT("'" &amp; G55 &amp; "'!F23:K25"),6, FALSE),"")</f>
        <v/>
      </c>
      <c r="BC55" s="4" t="str">
        <f t="shared" si="12"/>
        <v/>
      </c>
      <c r="BD55" s="4" t="str">
        <f t="shared" ca="1" si="13"/>
        <v/>
      </c>
      <c r="BE55" s="4" t="str">
        <f t="shared" si="14"/>
        <v/>
      </c>
      <c r="BF55" s="4" t="str">
        <f t="shared" si="15"/>
        <v/>
      </c>
      <c r="BG55" s="4" t="str">
        <f t="shared" si="16"/>
        <v/>
      </c>
      <c r="BJ55" s="4" t="str">
        <f t="shared" ca="1" si="17"/>
        <v/>
      </c>
      <c r="BK55" s="4" t="str">
        <f t="shared" si="18"/>
        <v/>
      </c>
      <c r="BL55" s="4" t="str">
        <f t="shared" ca="1" si="19"/>
        <v/>
      </c>
      <c r="BM55" s="4" t="str">
        <f t="shared" ca="1" si="20"/>
        <v/>
      </c>
    </row>
    <row r="56" spans="1:65" x14ac:dyDescent="0.3">
      <c r="A56" s="4" t="str">
        <f>IF(L56&lt;&gt;"",'Informacion del Cliente'!D68,"")</f>
        <v/>
      </c>
      <c r="B56" s="4" t="str">
        <f>IF(O56&lt;&gt;"",'Informacion del Cliente'!$F$5,"")</f>
        <v/>
      </c>
      <c r="C56" s="4" t="str">
        <f>IF(O56&lt;&gt;"",'Informacion del Cliente'!$F$8,"")</f>
        <v/>
      </c>
      <c r="D56" s="4" t="str">
        <f>IF(O56&lt;&gt;"",'Informacion del Cliente'!$F$7,"")</f>
        <v/>
      </c>
      <c r="E56" s="4" t="str">
        <f>IF(O56&lt;&gt;"",'Informacion del Cliente'!$F$9,"")</f>
        <v/>
      </c>
      <c r="F56" s="4" t="str">
        <f>IF(G56&lt;&gt;"",'Informacion del Cliente'!$F$10:$G$10,"")</f>
        <v/>
      </c>
      <c r="G56" s="4" t="str">
        <f>IF('Informacion del Cliente'!E68&lt;&gt;"",VLOOKUP('Informacion del Cliente'!E68,Productos!$F$6:$G$11,2,FALSE),"")</f>
        <v/>
      </c>
      <c r="H56" s="4" t="str">
        <f>IF('Informacion del Cliente'!G68&lt;&gt;"",'Informacion del Cliente'!G68,"")</f>
        <v/>
      </c>
      <c r="I56" s="4" t="str">
        <f>IF('Informacion del Cliente'!F68&lt;&gt;"",'Informacion del Cliente'!F68,"")</f>
        <v/>
      </c>
      <c r="J56" s="4" t="str">
        <f>IF('Informacion del Cliente'!J68&lt;&gt;"",'Informacion del Cliente'!J68,"")</f>
        <v/>
      </c>
      <c r="K56" s="4" t="str">
        <f>IF('Informacion del Cliente'!N68&lt;&gt;"",'Informacion del Cliente'!N68,"")</f>
        <v/>
      </c>
      <c r="L56" s="4" t="str">
        <f>IF(AND(N56&lt;&gt;"",N56="Inside"),'Informacion del Cliente'!H68-VLOOKUP(N56,Productos!$F$15:$G$16,2,FALSE),IF(N56="Outside",'Informacion del Cliente'!H68,""))</f>
        <v/>
      </c>
      <c r="M56" s="4" t="str">
        <f>IF('Informacion del Cliente'!I68&lt;&gt;"",'Informacion del Cliente'!I68,"")</f>
        <v/>
      </c>
      <c r="N56" s="4" t="str">
        <f>IF('Informacion del Cliente'!K68&lt;&gt;"",'Informacion del Cliente'!K68,"")</f>
        <v/>
      </c>
      <c r="O56" s="4" t="str">
        <f>IF('Informacion del Cliente'!L68&lt;&gt;"",'Informacion del Cliente'!L68,"")</f>
        <v/>
      </c>
      <c r="P56" s="4" t="str">
        <f>IF('Informacion del Cliente'!M68&lt;&gt;"",'Informacion del Cliente'!M68,"")</f>
        <v/>
      </c>
      <c r="Q56" s="4" t="str">
        <f>IF('Informacion del Cliente'!P68&lt;&gt;"",'Informacion del Cliente'!P68,"")</f>
        <v/>
      </c>
      <c r="R56" s="4" t="str">
        <f>IF('Informacion del Cliente'!Q68&lt;&gt;"",'Informacion del Cliente'!Q68,"")</f>
        <v/>
      </c>
      <c r="S56" s="4" t="str">
        <f t="shared" ca="1" si="21"/>
        <v/>
      </c>
      <c r="U56" s="4" t="str">
        <f>IF('Informacion del Cliente'!O68&lt;&gt;"",'Informacion del Cliente'!O68,"")</f>
        <v/>
      </c>
      <c r="V56" s="4" t="str">
        <f>IF('Informacion del Cliente'!R68&lt;&gt;"",'Informacion del Cliente'!R68,"")</f>
        <v/>
      </c>
      <c r="W56" s="4" t="str">
        <f t="shared" ca="1" si="22"/>
        <v/>
      </c>
      <c r="X56" s="4" t="str">
        <f t="shared" si="23"/>
        <v/>
      </c>
      <c r="Y56" s="4" t="str">
        <f t="shared" si="24"/>
        <v/>
      </c>
      <c r="Z56" s="4" t="str">
        <f>IF(G56&lt;&gt;"", IFERROR(VLOOKUP(I56, 'Listado de Telas'!$B$3:$F$129, 5, FALSE), "No encontrado"), "")</f>
        <v/>
      </c>
      <c r="AA56" s="4" t="str">
        <f t="shared" ca="1" si="25"/>
        <v/>
      </c>
      <c r="AB56" s="4" t="str">
        <f t="shared" ca="1" si="0"/>
        <v/>
      </c>
      <c r="AC56" s="4" t="str">
        <f t="shared" ca="1" si="1"/>
        <v/>
      </c>
      <c r="AD56" s="4" t="str">
        <f t="shared" ca="1" si="2"/>
        <v/>
      </c>
      <c r="AE56" s="4" t="str">
        <f t="shared" si="3"/>
        <v/>
      </c>
      <c r="AF56" s="4" t="str">
        <f t="shared" ca="1" si="4"/>
        <v/>
      </c>
      <c r="AG56" s="4" t="str">
        <f t="shared" ca="1" si="5"/>
        <v/>
      </c>
      <c r="AH56" s="4" t="str">
        <f t="shared" ca="1" si="6"/>
        <v/>
      </c>
      <c r="AI56" s="4" t="str">
        <f t="shared" si="26"/>
        <v/>
      </c>
      <c r="AJ56" s="4" t="str">
        <f t="shared" ca="1" si="7"/>
        <v/>
      </c>
      <c r="AK56" s="4" t="str">
        <f t="array" ref="AK56">IF('Informacion del Cliente'!T68="SI",3,IF('Informacion del Cliente'!K68="Outside",2,IF('Informacion del Cliente'!K68="Inside",1,"")))</f>
        <v/>
      </c>
      <c r="AL56" s="140" t="str">
        <f t="shared" ca="1" si="8"/>
        <v/>
      </c>
      <c r="AM56" s="4" t="s">
        <v>132</v>
      </c>
      <c r="AN56" s="4" t="str">
        <f t="array" ref="AN56">IF(O56&lt;&gt;"",(IF(L56&lt;&gt;"",IF('Informacion del Cliente'!$F$10:$G$10="Residencial",VLOOKUP(G56,Productos!$F$19:$G$24,2,FALSE),IF('Informacion del Cliente'!$F$10:$G$10="Comercial",VLOOKUP(G56,Productos!$F$19:$G$24,3,FALSE),"")))),"")</f>
        <v/>
      </c>
      <c r="AO56" s="4" t="str">
        <f t="array" aca="1" ref="AO56" ca="1">IF(O56&lt;&gt;"",(IF(L56&lt;&gt;"",IF(VLOOKUP('Informacion del Cliente'!$F$10:$G$10,INDIRECT("'"&amp;G56&amp;"'!L5:N6"),2,FALSE)="NA","",VLOOKUP('Informacion del Cliente'!$F$10:$G$10,INDIRECT("'"&amp;G56&amp;"'!L5:N6"),2,FALSE)))),"")</f>
        <v/>
      </c>
      <c r="AP56" s="4" t="str">
        <f t="array" aca="1" ref="AP56" ca="1">IF(OR(J56="Privacy",J56="Blackout"),IF('Informacion del Cliente'!$F$10:$G$10="Residencial",IF(L56&lt;&gt;"",VLOOKUP(J56,INDIRECT("'"&amp;G56&amp;"'!L16:O18"),2,FALSE),""),IF('Informacion del Cliente'!$F$10:$G$10="Comercial",IF(L56&lt;&gt;"",VLOOKUP(J56,INDIRECT("'"&amp;G56&amp;"'!L16:O18"),3,FALSE),""))),"")</f>
        <v/>
      </c>
      <c r="AQ56" s="4" t="str">
        <f t="shared" ca="1" si="27"/>
        <v>0</v>
      </c>
      <c r="AR56" s="4" t="str">
        <f t="array" aca="1" ref="AR56" ca="1">IF('Informacion del Cliente'!$F$10:$G$10="Residencial",IF(L56&lt;&gt;"",VLOOKUP(J56,INDIRECT("'"&amp;G56&amp;"'!L16:O18"),2,FALSE),""),IF('Informacion del Cliente'!$F$10:$G$10="Comercial",IF(L56&lt;&gt;"",VLOOKUP(J56,INDIRECT("'"&amp;G56&amp;"'!L16:O18"),3,FALSE),"")))</f>
        <v/>
      </c>
      <c r="AS56" s="4" t="str">
        <f t="shared" ca="1" si="28"/>
        <v/>
      </c>
      <c r="AT56" s="4" t="str">
        <f t="shared" ca="1" si="29"/>
        <v/>
      </c>
      <c r="AU56" s="4" t="str">
        <f t="shared" ca="1" si="30"/>
        <v/>
      </c>
      <c r="AV56" s="4" t="str">
        <f t="array" aca="1" ref="AV56" ca="1">IF(G56&lt;&gt;"",(IF(OR(VLOOKUP(O56, INDIRECT("'" &amp; G56 &amp; "'!F23:N25"),3, FALSE)&lt;&gt;"",VLOOKUP(O56, INDIRECT("'" &amp; G56 &amp; "'!F23:N25"),3, FALSE)&lt;&gt;"NA"),(L56-VLOOKUP(O56, INDIRECT("'" &amp; G56 &amp; "'!F23:N25"),3, FALSE)),"")),"")</f>
        <v/>
      </c>
      <c r="AW56" s="4" t="str">
        <f t="shared" ca="1" si="9"/>
        <v/>
      </c>
      <c r="AX56" s="4" t="str">
        <f t="shared" ca="1" si="10"/>
        <v/>
      </c>
      <c r="AY56" s="4" t="str">
        <f t="shared" ca="1" si="11"/>
        <v/>
      </c>
      <c r="AZ56" s="4" t="str">
        <f t="array" aca="1" ref="AZ56" ca="1">IF(O56&lt;&gt;"",IF(VLOOKUP(O56,INDIRECT("'"&amp;G56&amp;"'!F23:K25"),5,FALSE)="NA","NA",L56-VLOOKUP(O56,INDIRECT("'"&amp;G56&amp;"'!F23:K25"),5,FALSE)),"")</f>
        <v/>
      </c>
      <c r="BA56" s="4" t="str">
        <f>IF('Informacion del Cliente'!U68&lt;&gt;"",'Informacion del Cliente'!U68,"")</f>
        <v/>
      </c>
      <c r="BB56" s="4" t="str">
        <f t="array" aca="1" ref="BB56" ca="1">IF(O56&lt;&gt;"",VLOOKUP(O56, INDIRECT("'" &amp; G56 &amp; "'!F23:K25"),6, FALSE),"")</f>
        <v/>
      </c>
      <c r="BC56" s="4" t="str">
        <f t="shared" si="12"/>
        <v/>
      </c>
      <c r="BD56" s="4" t="str">
        <f t="shared" ca="1" si="13"/>
        <v/>
      </c>
      <c r="BE56" s="4" t="str">
        <f t="shared" si="14"/>
        <v/>
      </c>
      <c r="BF56" s="4" t="str">
        <f t="shared" si="15"/>
        <v/>
      </c>
      <c r="BG56" s="4" t="str">
        <f t="shared" si="16"/>
        <v/>
      </c>
      <c r="BJ56" s="4" t="str">
        <f t="shared" ca="1" si="17"/>
        <v/>
      </c>
      <c r="BK56" s="4" t="str">
        <f t="shared" si="18"/>
        <v/>
      </c>
      <c r="BL56" s="4" t="str">
        <f t="shared" ca="1" si="19"/>
        <v/>
      </c>
      <c r="BM56" s="4" t="str">
        <f t="shared" ca="1" si="20"/>
        <v/>
      </c>
    </row>
    <row r="57" spans="1:65" x14ac:dyDescent="0.3">
      <c r="A57" s="4" t="str">
        <f>IF(L57&lt;&gt;"",'Informacion del Cliente'!D69,"")</f>
        <v/>
      </c>
      <c r="B57" s="4" t="str">
        <f>IF(O57&lt;&gt;"",'Informacion del Cliente'!$F$5,"")</f>
        <v/>
      </c>
      <c r="C57" s="4" t="str">
        <f>IF(O57&lt;&gt;"",'Informacion del Cliente'!$F$8,"")</f>
        <v/>
      </c>
      <c r="D57" s="4" t="str">
        <f>IF(O57&lt;&gt;"",'Informacion del Cliente'!$F$7,"")</f>
        <v/>
      </c>
      <c r="E57" s="4" t="str">
        <f>IF(O57&lt;&gt;"",'Informacion del Cliente'!$F$9,"")</f>
        <v/>
      </c>
      <c r="F57" s="4" t="str">
        <f>IF(G57&lt;&gt;"",'Informacion del Cliente'!$F$10:$G$10,"")</f>
        <v/>
      </c>
      <c r="G57" s="4" t="str">
        <f>IF('Informacion del Cliente'!E69&lt;&gt;"",VLOOKUP('Informacion del Cliente'!E69,Productos!$F$6:$G$11,2,FALSE),"")</f>
        <v/>
      </c>
      <c r="H57" s="4" t="str">
        <f>IF('Informacion del Cliente'!G69&lt;&gt;"",'Informacion del Cliente'!G69,"")</f>
        <v/>
      </c>
      <c r="I57" s="4" t="str">
        <f>IF('Informacion del Cliente'!F69&lt;&gt;"",'Informacion del Cliente'!F69,"")</f>
        <v/>
      </c>
      <c r="J57" s="4" t="str">
        <f>IF('Informacion del Cliente'!J69&lt;&gt;"",'Informacion del Cliente'!J69,"")</f>
        <v/>
      </c>
      <c r="K57" s="4" t="str">
        <f>IF('Informacion del Cliente'!N69&lt;&gt;"",'Informacion del Cliente'!N69,"")</f>
        <v/>
      </c>
      <c r="L57" s="4" t="str">
        <f>IF(AND(N57&lt;&gt;"",N57="Inside"),'Informacion del Cliente'!H69-VLOOKUP(N57,Productos!$F$15:$G$16,2,FALSE),IF(N57="Outside",'Informacion del Cliente'!H69,""))</f>
        <v/>
      </c>
      <c r="M57" s="4" t="str">
        <f>IF('Informacion del Cliente'!I69&lt;&gt;"",'Informacion del Cliente'!I69,"")</f>
        <v/>
      </c>
      <c r="N57" s="4" t="str">
        <f>IF('Informacion del Cliente'!K69&lt;&gt;"",'Informacion del Cliente'!K69,"")</f>
        <v/>
      </c>
      <c r="O57" s="4" t="str">
        <f>IF('Informacion del Cliente'!L69&lt;&gt;"",'Informacion del Cliente'!L69,"")</f>
        <v/>
      </c>
      <c r="P57" s="4" t="str">
        <f>IF('Informacion del Cliente'!M69&lt;&gt;"",'Informacion del Cliente'!M69,"")</f>
        <v/>
      </c>
      <c r="Q57" s="4" t="str">
        <f>IF('Informacion del Cliente'!P69&lt;&gt;"",'Informacion del Cliente'!P69,"")</f>
        <v/>
      </c>
      <c r="R57" s="4" t="str">
        <f>IF('Informacion del Cliente'!Q69&lt;&gt;"",'Informacion del Cliente'!Q69,"")</f>
        <v/>
      </c>
      <c r="S57" s="4" t="str">
        <f t="shared" ca="1" si="21"/>
        <v/>
      </c>
      <c r="U57" s="4" t="str">
        <f>IF('Informacion del Cliente'!O69&lt;&gt;"",'Informacion del Cliente'!O69,"")</f>
        <v/>
      </c>
      <c r="V57" s="4" t="str">
        <f>IF('Informacion del Cliente'!R69&lt;&gt;"",'Informacion del Cliente'!R69,"")</f>
        <v/>
      </c>
      <c r="W57" s="4" t="str">
        <f t="shared" ca="1" si="22"/>
        <v/>
      </c>
      <c r="X57" s="4" t="str">
        <f t="shared" si="23"/>
        <v/>
      </c>
      <c r="Y57" s="4" t="str">
        <f t="shared" si="24"/>
        <v/>
      </c>
      <c r="Z57" s="4" t="str">
        <f>IF(G57&lt;&gt;"", IFERROR(VLOOKUP(I57, 'Listado de Telas'!$B$3:$F$129, 5, FALSE), "No encontrado"), "")</f>
        <v/>
      </c>
      <c r="AA57" s="4" t="str">
        <f t="shared" ca="1" si="25"/>
        <v/>
      </c>
      <c r="AB57" s="4" t="str">
        <f t="shared" ca="1" si="0"/>
        <v/>
      </c>
      <c r="AC57" s="4" t="str">
        <f t="shared" ca="1" si="1"/>
        <v/>
      </c>
      <c r="AD57" s="4" t="str">
        <f t="shared" ca="1" si="2"/>
        <v/>
      </c>
      <c r="AE57" s="4" t="str">
        <f t="shared" si="3"/>
        <v/>
      </c>
      <c r="AF57" s="4" t="str">
        <f t="shared" ca="1" si="4"/>
        <v/>
      </c>
      <c r="AG57" s="4" t="str">
        <f t="shared" ca="1" si="5"/>
        <v/>
      </c>
      <c r="AH57" s="4" t="str">
        <f t="shared" ca="1" si="6"/>
        <v/>
      </c>
      <c r="AI57" s="4" t="str">
        <f t="shared" si="26"/>
        <v/>
      </c>
      <c r="AJ57" s="4" t="str">
        <f t="shared" ca="1" si="7"/>
        <v/>
      </c>
      <c r="AK57" s="4" t="str">
        <f t="array" ref="AK57">IF('Informacion del Cliente'!T69="SI",3,IF('Informacion del Cliente'!K69="Outside",2,IF('Informacion del Cliente'!K69="Inside",1,"")))</f>
        <v/>
      </c>
      <c r="AL57" s="140" t="str">
        <f t="shared" ca="1" si="8"/>
        <v/>
      </c>
      <c r="AM57" s="4" t="s">
        <v>132</v>
      </c>
      <c r="AN57" s="4" t="str">
        <f t="array" ref="AN57">IF(O57&lt;&gt;"",(IF(L57&lt;&gt;"",IF('Informacion del Cliente'!$F$10:$G$10="Residencial",VLOOKUP(G57,Productos!$F$19:$G$24,2,FALSE),IF('Informacion del Cliente'!$F$10:$G$10="Comercial",VLOOKUP(G57,Productos!$F$19:$G$24,3,FALSE),"")))),"")</f>
        <v/>
      </c>
      <c r="AO57" s="4" t="str">
        <f t="array" aca="1" ref="AO57" ca="1">IF(O57&lt;&gt;"",(IF(L57&lt;&gt;"",IF(VLOOKUP('Informacion del Cliente'!$F$10:$G$10,INDIRECT("'"&amp;G57&amp;"'!L5:N6"),2,FALSE)="NA","",VLOOKUP('Informacion del Cliente'!$F$10:$G$10,INDIRECT("'"&amp;G57&amp;"'!L5:N6"),2,FALSE)))),"")</f>
        <v/>
      </c>
      <c r="AP57" s="4" t="str">
        <f t="array" aca="1" ref="AP57" ca="1">IF(OR(J57="Privacy",J57="Blackout"),IF('Informacion del Cliente'!$F$10:$G$10="Residencial",IF(L57&lt;&gt;"",VLOOKUP(J57,INDIRECT("'"&amp;G57&amp;"'!L16:O18"),2,FALSE),""),IF('Informacion del Cliente'!$F$10:$G$10="Comercial",IF(L57&lt;&gt;"",VLOOKUP(J57,INDIRECT("'"&amp;G57&amp;"'!L16:O18"),3,FALSE),""))),"")</f>
        <v/>
      </c>
      <c r="AQ57" s="4" t="str">
        <f t="shared" ca="1" si="27"/>
        <v>0</v>
      </c>
      <c r="AR57" s="4" t="str">
        <f t="array" aca="1" ref="AR57" ca="1">IF('Informacion del Cliente'!$F$10:$G$10="Residencial",IF(L57&lt;&gt;"",VLOOKUP(J57,INDIRECT("'"&amp;G57&amp;"'!L16:O18"),2,FALSE),""),IF('Informacion del Cliente'!$F$10:$G$10="Comercial",IF(L57&lt;&gt;"",VLOOKUP(J57,INDIRECT("'"&amp;G57&amp;"'!L16:O18"),3,FALSE),"")))</f>
        <v/>
      </c>
      <c r="AS57" s="4" t="str">
        <f t="shared" ca="1" si="28"/>
        <v/>
      </c>
      <c r="AT57" s="4" t="str">
        <f t="shared" ca="1" si="29"/>
        <v/>
      </c>
      <c r="AU57" s="4" t="str">
        <f t="shared" ca="1" si="30"/>
        <v/>
      </c>
      <c r="AV57" s="4" t="str">
        <f t="array" aca="1" ref="AV57" ca="1">IF(G57&lt;&gt;"",(IF(OR(VLOOKUP(O57, INDIRECT("'" &amp; G57 &amp; "'!F23:N25"),3, FALSE)&lt;&gt;"",VLOOKUP(O57, INDIRECT("'" &amp; G57 &amp; "'!F23:N25"),3, FALSE)&lt;&gt;"NA"),(L57-VLOOKUP(O57, INDIRECT("'" &amp; G57 &amp; "'!F23:N25"),3, FALSE)),"")),"")</f>
        <v/>
      </c>
      <c r="AW57" s="4" t="str">
        <f t="shared" ca="1" si="9"/>
        <v/>
      </c>
      <c r="AX57" s="4" t="str">
        <f t="shared" ca="1" si="10"/>
        <v/>
      </c>
      <c r="AY57" s="4" t="str">
        <f t="shared" ca="1" si="11"/>
        <v/>
      </c>
      <c r="AZ57" s="4" t="str">
        <f t="array" aca="1" ref="AZ57" ca="1">IF(O57&lt;&gt;"",IF(VLOOKUP(O57,INDIRECT("'"&amp;G57&amp;"'!F23:K25"),5,FALSE)="NA","NA",L57-VLOOKUP(O57,INDIRECT("'"&amp;G57&amp;"'!F23:K25"),5,FALSE)),"")</f>
        <v/>
      </c>
      <c r="BA57" s="4" t="str">
        <f>IF('Informacion del Cliente'!U69&lt;&gt;"",'Informacion del Cliente'!U69,"")</f>
        <v/>
      </c>
      <c r="BB57" s="4" t="str">
        <f t="array" aca="1" ref="BB57" ca="1">IF(O57&lt;&gt;"",VLOOKUP(O57, INDIRECT("'" &amp; G57 &amp; "'!F23:K25"),6, FALSE),"")</f>
        <v/>
      </c>
      <c r="BC57" s="4" t="str">
        <f t="shared" si="12"/>
        <v/>
      </c>
      <c r="BD57" s="4" t="str">
        <f t="shared" ca="1" si="13"/>
        <v/>
      </c>
      <c r="BE57" s="4" t="str">
        <f t="shared" si="14"/>
        <v/>
      </c>
      <c r="BF57" s="4" t="str">
        <f t="shared" si="15"/>
        <v/>
      </c>
      <c r="BG57" s="4" t="str">
        <f t="shared" si="16"/>
        <v/>
      </c>
      <c r="BJ57" s="4" t="str">
        <f t="shared" ca="1" si="17"/>
        <v/>
      </c>
      <c r="BK57" s="4" t="str">
        <f t="shared" si="18"/>
        <v/>
      </c>
      <c r="BL57" s="4" t="str">
        <f t="shared" ca="1" si="19"/>
        <v/>
      </c>
      <c r="BM57" s="4" t="str">
        <f t="shared" ca="1" si="20"/>
        <v/>
      </c>
    </row>
    <row r="58" spans="1:65" x14ac:dyDescent="0.3">
      <c r="A58" s="4" t="str">
        <f>IF(L58&lt;&gt;"",'Informacion del Cliente'!D70,"")</f>
        <v/>
      </c>
      <c r="B58" s="4" t="str">
        <f>IF(O58&lt;&gt;"",'Informacion del Cliente'!$F$5,"")</f>
        <v/>
      </c>
      <c r="C58" s="4" t="str">
        <f>IF(O58&lt;&gt;"",'Informacion del Cliente'!$F$8,"")</f>
        <v/>
      </c>
      <c r="D58" s="4" t="str">
        <f>IF(O58&lt;&gt;"",'Informacion del Cliente'!$F$7,"")</f>
        <v/>
      </c>
      <c r="E58" s="4" t="str">
        <f>IF(O58&lt;&gt;"",'Informacion del Cliente'!$F$9,"")</f>
        <v/>
      </c>
      <c r="F58" s="4" t="str">
        <f>IF(G58&lt;&gt;"",'Informacion del Cliente'!$F$10:$G$10,"")</f>
        <v/>
      </c>
      <c r="G58" s="4" t="str">
        <f>IF('Informacion del Cliente'!E70&lt;&gt;"",VLOOKUP('Informacion del Cliente'!E70,Productos!$F$6:$G$11,2,FALSE),"")</f>
        <v/>
      </c>
      <c r="H58" s="4" t="str">
        <f>IF('Informacion del Cliente'!G70&lt;&gt;"",'Informacion del Cliente'!G70,"")</f>
        <v/>
      </c>
      <c r="I58" s="4" t="str">
        <f>IF('Informacion del Cliente'!F70&lt;&gt;"",'Informacion del Cliente'!F70,"")</f>
        <v/>
      </c>
      <c r="J58" s="4" t="str">
        <f>IF('Informacion del Cliente'!J70&lt;&gt;"",'Informacion del Cliente'!J70,"")</f>
        <v/>
      </c>
      <c r="K58" s="4" t="str">
        <f>IF('Informacion del Cliente'!N70&lt;&gt;"",'Informacion del Cliente'!N70,"")</f>
        <v/>
      </c>
      <c r="L58" s="4" t="str">
        <f>IF(AND(N58&lt;&gt;"",N58="Inside"),'Informacion del Cliente'!H70-VLOOKUP(N58,Productos!$F$15:$G$16,2,FALSE),IF(N58="Outside",'Informacion del Cliente'!H70,""))</f>
        <v/>
      </c>
      <c r="M58" s="4" t="str">
        <f>IF('Informacion del Cliente'!I70&lt;&gt;"",'Informacion del Cliente'!I70,"")</f>
        <v/>
      </c>
      <c r="N58" s="4" t="str">
        <f>IF('Informacion del Cliente'!K70&lt;&gt;"",'Informacion del Cliente'!K70,"")</f>
        <v/>
      </c>
      <c r="O58" s="4" t="str">
        <f>IF('Informacion del Cliente'!L70&lt;&gt;"",'Informacion del Cliente'!L70,"")</f>
        <v/>
      </c>
      <c r="P58" s="4" t="str">
        <f>IF('Informacion del Cliente'!M70&lt;&gt;"",'Informacion del Cliente'!M70,"")</f>
        <v/>
      </c>
      <c r="Q58" s="4" t="str">
        <f>IF('Informacion del Cliente'!P70&lt;&gt;"",'Informacion del Cliente'!P70,"")</f>
        <v/>
      </c>
      <c r="R58" s="4" t="str">
        <f>IF('Informacion del Cliente'!Q70&lt;&gt;"",'Informacion del Cliente'!Q70,"")</f>
        <v/>
      </c>
      <c r="S58" s="4" t="str">
        <f t="shared" ca="1" si="21"/>
        <v/>
      </c>
      <c r="U58" s="4" t="str">
        <f>IF('Informacion del Cliente'!O70&lt;&gt;"",'Informacion del Cliente'!O70,"")</f>
        <v/>
      </c>
      <c r="V58" s="4" t="str">
        <f>IF('Informacion del Cliente'!R70&lt;&gt;"",'Informacion del Cliente'!R70,"")</f>
        <v/>
      </c>
      <c r="W58" s="4" t="str">
        <f t="shared" ca="1" si="22"/>
        <v/>
      </c>
      <c r="X58" s="4" t="str">
        <f t="shared" si="23"/>
        <v/>
      </c>
      <c r="Y58" s="4" t="str">
        <f t="shared" si="24"/>
        <v/>
      </c>
      <c r="Z58" s="4" t="str">
        <f>IF(G58&lt;&gt;"", IFERROR(VLOOKUP(I58, 'Listado de Telas'!$B$3:$F$129, 5, FALSE), "No encontrado"), "")</f>
        <v/>
      </c>
      <c r="AA58" s="4" t="str">
        <f t="shared" ca="1" si="25"/>
        <v/>
      </c>
      <c r="AB58" s="4" t="str">
        <f t="shared" ca="1" si="0"/>
        <v/>
      </c>
      <c r="AC58" s="4" t="str">
        <f t="shared" ca="1" si="1"/>
        <v/>
      </c>
      <c r="AD58" s="4" t="str">
        <f t="shared" ca="1" si="2"/>
        <v/>
      </c>
      <c r="AE58" s="4" t="str">
        <f t="shared" si="3"/>
        <v/>
      </c>
      <c r="AF58" s="4" t="str">
        <f t="shared" ca="1" si="4"/>
        <v/>
      </c>
      <c r="AG58" s="4" t="str">
        <f t="shared" ca="1" si="5"/>
        <v/>
      </c>
      <c r="AH58" s="4" t="str">
        <f t="shared" ca="1" si="6"/>
        <v/>
      </c>
      <c r="AI58" s="4" t="str">
        <f t="shared" si="26"/>
        <v/>
      </c>
      <c r="AJ58" s="4" t="str">
        <f t="shared" ca="1" si="7"/>
        <v/>
      </c>
      <c r="AK58" s="4" t="str">
        <f t="array" ref="AK58">IF('Informacion del Cliente'!T70="SI",3,IF('Informacion del Cliente'!K70="Outside",2,IF('Informacion del Cliente'!K70="Inside",1,"")))</f>
        <v/>
      </c>
      <c r="AL58" s="140" t="str">
        <f t="shared" ca="1" si="8"/>
        <v/>
      </c>
      <c r="AM58" s="4" t="s">
        <v>132</v>
      </c>
      <c r="AN58" s="4" t="str">
        <f t="array" ref="AN58">IF(O58&lt;&gt;"",(IF(L58&lt;&gt;"",IF('Informacion del Cliente'!$F$10:$G$10="Residencial",VLOOKUP(G58,Productos!$F$19:$G$24,2,FALSE),IF('Informacion del Cliente'!$F$10:$G$10="Comercial",VLOOKUP(G58,Productos!$F$19:$G$24,3,FALSE),"")))),"")</f>
        <v/>
      </c>
      <c r="AO58" s="4" t="str">
        <f t="array" aca="1" ref="AO58" ca="1">IF(O58&lt;&gt;"",(IF(L58&lt;&gt;"",IF(VLOOKUP('Informacion del Cliente'!$F$10:$G$10,INDIRECT("'"&amp;G58&amp;"'!L5:N6"),2,FALSE)="NA","",VLOOKUP('Informacion del Cliente'!$F$10:$G$10,INDIRECT("'"&amp;G58&amp;"'!L5:N6"),2,FALSE)))),"")</f>
        <v/>
      </c>
      <c r="AP58" s="4" t="str">
        <f t="array" aca="1" ref="AP58" ca="1">IF(OR(J58="Privacy",J58="Blackout"),IF('Informacion del Cliente'!$F$10:$G$10="Residencial",IF(L58&lt;&gt;"",VLOOKUP(J58,INDIRECT("'"&amp;G58&amp;"'!L16:O18"),2,FALSE),""),IF('Informacion del Cliente'!$F$10:$G$10="Comercial",IF(L58&lt;&gt;"",VLOOKUP(J58,INDIRECT("'"&amp;G58&amp;"'!L16:O18"),3,FALSE),""))),"")</f>
        <v/>
      </c>
      <c r="AQ58" s="4" t="str">
        <f t="shared" ca="1" si="27"/>
        <v>0</v>
      </c>
      <c r="AR58" s="4" t="str">
        <f t="array" aca="1" ref="AR58" ca="1">IF('Informacion del Cliente'!$F$10:$G$10="Residencial",IF(L58&lt;&gt;"",VLOOKUP(J58,INDIRECT("'"&amp;G58&amp;"'!L16:O18"),2,FALSE),""),IF('Informacion del Cliente'!$F$10:$G$10="Comercial",IF(L58&lt;&gt;"",VLOOKUP(J58,INDIRECT("'"&amp;G58&amp;"'!L16:O18"),3,FALSE),"")))</f>
        <v/>
      </c>
      <c r="AS58" s="4" t="str">
        <f t="shared" ca="1" si="28"/>
        <v/>
      </c>
      <c r="AT58" s="4" t="str">
        <f t="shared" ca="1" si="29"/>
        <v/>
      </c>
      <c r="AU58" s="4" t="str">
        <f t="shared" ca="1" si="30"/>
        <v/>
      </c>
      <c r="AV58" s="4" t="str">
        <f t="array" aca="1" ref="AV58" ca="1">IF(G58&lt;&gt;"",(IF(OR(VLOOKUP(O58, INDIRECT("'" &amp; G58 &amp; "'!F23:N25"),3, FALSE)&lt;&gt;"",VLOOKUP(O58, INDIRECT("'" &amp; G58 &amp; "'!F23:N25"),3, FALSE)&lt;&gt;"NA"),(L58-VLOOKUP(O58, INDIRECT("'" &amp; G58 &amp; "'!F23:N25"),3, FALSE)),"")),"")</f>
        <v/>
      </c>
      <c r="AW58" s="4" t="str">
        <f t="shared" ca="1" si="9"/>
        <v/>
      </c>
      <c r="AX58" s="4" t="str">
        <f t="shared" ca="1" si="10"/>
        <v/>
      </c>
      <c r="AY58" s="4" t="str">
        <f t="shared" ca="1" si="11"/>
        <v/>
      </c>
      <c r="AZ58" s="4" t="str">
        <f t="array" aca="1" ref="AZ58" ca="1">IF(O58&lt;&gt;"",IF(VLOOKUP(O58,INDIRECT("'"&amp;G58&amp;"'!F23:K25"),5,FALSE)="NA","NA",L58-VLOOKUP(O58,INDIRECT("'"&amp;G58&amp;"'!F23:K25"),5,FALSE)),"")</f>
        <v/>
      </c>
      <c r="BA58" s="4" t="str">
        <f>IF('Informacion del Cliente'!U70&lt;&gt;"",'Informacion del Cliente'!U70,"")</f>
        <v/>
      </c>
      <c r="BB58" s="4" t="str">
        <f t="array" aca="1" ref="BB58" ca="1">IF(O58&lt;&gt;"",VLOOKUP(O58, INDIRECT("'" &amp; G58 &amp; "'!F23:K25"),6, FALSE),"")</f>
        <v/>
      </c>
      <c r="BC58" s="4" t="str">
        <f t="shared" si="12"/>
        <v/>
      </c>
      <c r="BD58" s="4" t="str">
        <f t="shared" ca="1" si="13"/>
        <v/>
      </c>
      <c r="BE58" s="4" t="str">
        <f t="shared" si="14"/>
        <v/>
      </c>
      <c r="BF58" s="4" t="str">
        <f t="shared" si="15"/>
        <v/>
      </c>
      <c r="BG58" s="4" t="str">
        <f t="shared" si="16"/>
        <v/>
      </c>
      <c r="BJ58" s="4" t="str">
        <f t="shared" ca="1" si="17"/>
        <v/>
      </c>
      <c r="BK58" s="4" t="str">
        <f t="shared" si="18"/>
        <v/>
      </c>
      <c r="BL58" s="4" t="str">
        <f t="shared" ca="1" si="19"/>
        <v/>
      </c>
      <c r="BM58" s="4" t="str">
        <f t="shared" ca="1" si="20"/>
        <v/>
      </c>
    </row>
    <row r="59" spans="1:65" x14ac:dyDescent="0.3">
      <c r="A59" s="4" t="str">
        <f>IF(L59&lt;&gt;"",'Informacion del Cliente'!D71,"")</f>
        <v/>
      </c>
      <c r="B59" s="4" t="str">
        <f>IF(O59&lt;&gt;"",'Informacion del Cliente'!$F$5,"")</f>
        <v/>
      </c>
      <c r="C59" s="4" t="str">
        <f>IF(O59&lt;&gt;"",'Informacion del Cliente'!$F$8,"")</f>
        <v/>
      </c>
      <c r="D59" s="4" t="str">
        <f>IF(O59&lt;&gt;"",'Informacion del Cliente'!$F$7,"")</f>
        <v/>
      </c>
      <c r="E59" s="4" t="str">
        <f>IF(O59&lt;&gt;"",'Informacion del Cliente'!$F$9,"")</f>
        <v/>
      </c>
      <c r="F59" s="4" t="str">
        <f>IF(G59&lt;&gt;"",'Informacion del Cliente'!$F$10:$G$10,"")</f>
        <v/>
      </c>
      <c r="G59" s="4" t="str">
        <f>IF('Informacion del Cliente'!E71&lt;&gt;"",VLOOKUP('Informacion del Cliente'!E71,Productos!$F$6:$G$11,2,FALSE),"")</f>
        <v/>
      </c>
      <c r="H59" s="4" t="str">
        <f>IF('Informacion del Cliente'!G71&lt;&gt;"",'Informacion del Cliente'!G71,"")</f>
        <v/>
      </c>
      <c r="I59" s="4" t="str">
        <f>IF('Informacion del Cliente'!F71&lt;&gt;"",'Informacion del Cliente'!F71,"")</f>
        <v/>
      </c>
      <c r="J59" s="4" t="str">
        <f>IF('Informacion del Cliente'!J71&lt;&gt;"",'Informacion del Cliente'!J71,"")</f>
        <v/>
      </c>
      <c r="K59" s="4" t="str">
        <f>IF('Informacion del Cliente'!N71&lt;&gt;"",'Informacion del Cliente'!N71,"")</f>
        <v/>
      </c>
      <c r="L59" s="4" t="str">
        <f>IF(AND(N59&lt;&gt;"",N59="Inside"),'Informacion del Cliente'!H71-VLOOKUP(N59,Productos!$F$15:$G$16,2,FALSE),IF(N59="Outside",'Informacion del Cliente'!H71,""))</f>
        <v/>
      </c>
      <c r="M59" s="4" t="str">
        <f>IF('Informacion del Cliente'!I71&lt;&gt;"",'Informacion del Cliente'!I71,"")</f>
        <v/>
      </c>
      <c r="N59" s="4" t="str">
        <f>IF('Informacion del Cliente'!K71&lt;&gt;"",'Informacion del Cliente'!K71,"")</f>
        <v/>
      </c>
      <c r="O59" s="4" t="str">
        <f>IF('Informacion del Cliente'!L71&lt;&gt;"",'Informacion del Cliente'!L71,"")</f>
        <v/>
      </c>
      <c r="P59" s="4" t="str">
        <f>IF('Informacion del Cliente'!M71&lt;&gt;"",'Informacion del Cliente'!M71,"")</f>
        <v/>
      </c>
      <c r="Q59" s="4" t="str">
        <f>IF('Informacion del Cliente'!P71&lt;&gt;"",'Informacion del Cliente'!P71,"")</f>
        <v/>
      </c>
      <c r="R59" s="4" t="str">
        <f>IF('Informacion del Cliente'!Q71&lt;&gt;"",'Informacion del Cliente'!Q71,"")</f>
        <v/>
      </c>
      <c r="S59" s="4" t="str">
        <f t="shared" ca="1" si="21"/>
        <v/>
      </c>
      <c r="U59" s="4" t="str">
        <f>IF('Informacion del Cliente'!O71&lt;&gt;"",'Informacion del Cliente'!O71,"")</f>
        <v/>
      </c>
      <c r="V59" s="4" t="str">
        <f>IF('Informacion del Cliente'!R71&lt;&gt;"",'Informacion del Cliente'!R71,"")</f>
        <v/>
      </c>
      <c r="W59" s="4" t="str">
        <f t="shared" ca="1" si="22"/>
        <v/>
      </c>
      <c r="X59" s="4" t="str">
        <f t="shared" si="23"/>
        <v/>
      </c>
      <c r="Y59" s="4" t="str">
        <f t="shared" si="24"/>
        <v/>
      </c>
      <c r="Z59" s="4" t="str">
        <f>IF(G59&lt;&gt;"", IFERROR(VLOOKUP(I59, 'Listado de Telas'!$B$3:$F$129, 5, FALSE), "No encontrado"), "")</f>
        <v/>
      </c>
      <c r="AA59" s="4" t="str">
        <f t="shared" ca="1" si="25"/>
        <v/>
      </c>
      <c r="AB59" s="4" t="str">
        <f t="shared" ca="1" si="0"/>
        <v/>
      </c>
      <c r="AC59" s="4" t="str">
        <f t="shared" ca="1" si="1"/>
        <v/>
      </c>
      <c r="AD59" s="4" t="str">
        <f t="shared" ca="1" si="2"/>
        <v/>
      </c>
      <c r="AE59" s="4" t="str">
        <f t="shared" si="3"/>
        <v/>
      </c>
      <c r="AF59" s="4" t="str">
        <f t="shared" ca="1" si="4"/>
        <v/>
      </c>
      <c r="AG59" s="4" t="str">
        <f t="shared" ca="1" si="5"/>
        <v/>
      </c>
      <c r="AH59" s="4" t="str">
        <f t="shared" ca="1" si="6"/>
        <v/>
      </c>
      <c r="AI59" s="4" t="str">
        <f t="shared" si="26"/>
        <v/>
      </c>
      <c r="AJ59" s="4" t="str">
        <f t="shared" ca="1" si="7"/>
        <v/>
      </c>
      <c r="AK59" s="4" t="str">
        <f t="array" ref="AK59">IF('Informacion del Cliente'!T71="SI",3,IF('Informacion del Cliente'!K71="Outside",2,IF('Informacion del Cliente'!K71="Inside",1,"")))</f>
        <v/>
      </c>
      <c r="AL59" s="140" t="str">
        <f t="shared" ca="1" si="8"/>
        <v/>
      </c>
      <c r="AM59" s="4" t="s">
        <v>132</v>
      </c>
      <c r="AN59" s="4" t="str">
        <f t="array" ref="AN59">IF(O59&lt;&gt;"",(IF(L59&lt;&gt;"",IF('Informacion del Cliente'!$F$10:$G$10="Residencial",VLOOKUP(G59,Productos!$F$19:$G$24,2,FALSE),IF('Informacion del Cliente'!$F$10:$G$10="Comercial",VLOOKUP(G59,Productos!$F$19:$G$24,3,FALSE),"")))),"")</f>
        <v/>
      </c>
      <c r="AO59" s="4" t="str">
        <f t="array" aca="1" ref="AO59" ca="1">IF(O59&lt;&gt;"",(IF(L59&lt;&gt;"",IF(VLOOKUP('Informacion del Cliente'!$F$10:$G$10,INDIRECT("'"&amp;G59&amp;"'!L5:N6"),2,FALSE)="NA","",VLOOKUP('Informacion del Cliente'!$F$10:$G$10,INDIRECT("'"&amp;G59&amp;"'!L5:N6"),2,FALSE)))),"")</f>
        <v/>
      </c>
      <c r="AP59" s="4" t="str">
        <f t="array" aca="1" ref="AP59" ca="1">IF(OR(J59="Privacy",J59="Blackout"),IF('Informacion del Cliente'!$F$10:$G$10="Residencial",IF(L59&lt;&gt;"",VLOOKUP(J59,INDIRECT("'"&amp;G59&amp;"'!L16:O18"),2,FALSE),""),IF('Informacion del Cliente'!$F$10:$G$10="Comercial",IF(L59&lt;&gt;"",VLOOKUP(J59,INDIRECT("'"&amp;G59&amp;"'!L16:O18"),3,FALSE),""))),"")</f>
        <v/>
      </c>
      <c r="AQ59" s="4" t="str">
        <f t="shared" ca="1" si="27"/>
        <v>0</v>
      </c>
      <c r="AR59" s="4" t="str">
        <f t="array" aca="1" ref="AR59" ca="1">IF('Informacion del Cliente'!$F$10:$G$10="Residencial",IF(L59&lt;&gt;"",VLOOKUP(J59,INDIRECT("'"&amp;G59&amp;"'!L16:O18"),2,FALSE),""),IF('Informacion del Cliente'!$F$10:$G$10="Comercial",IF(L59&lt;&gt;"",VLOOKUP(J59,INDIRECT("'"&amp;G59&amp;"'!L16:O18"),3,FALSE),"")))</f>
        <v/>
      </c>
      <c r="AS59" s="4" t="str">
        <f t="shared" ca="1" si="28"/>
        <v/>
      </c>
      <c r="AT59" s="4" t="str">
        <f t="shared" ca="1" si="29"/>
        <v/>
      </c>
      <c r="AU59" s="4" t="str">
        <f t="shared" ca="1" si="30"/>
        <v/>
      </c>
      <c r="AV59" s="4" t="str">
        <f t="array" aca="1" ref="AV59" ca="1">IF(G59&lt;&gt;"",(IF(OR(VLOOKUP(O59, INDIRECT("'" &amp; G59 &amp; "'!F23:N25"),3, FALSE)&lt;&gt;"",VLOOKUP(O59, INDIRECT("'" &amp; G59 &amp; "'!F23:N25"),3, FALSE)&lt;&gt;"NA"),(L59-VLOOKUP(O59, INDIRECT("'" &amp; G59 &amp; "'!F23:N25"),3, FALSE)),"")),"")</f>
        <v/>
      </c>
      <c r="AW59" s="4" t="str">
        <f t="shared" ca="1" si="9"/>
        <v/>
      </c>
      <c r="AX59" s="4" t="str">
        <f t="shared" ca="1" si="10"/>
        <v/>
      </c>
      <c r="AY59" s="4" t="str">
        <f t="shared" ca="1" si="11"/>
        <v/>
      </c>
      <c r="AZ59" s="4" t="str">
        <f t="array" aca="1" ref="AZ59" ca="1">IF(O59&lt;&gt;"",IF(VLOOKUP(O59,INDIRECT("'"&amp;G59&amp;"'!F23:K25"),5,FALSE)="NA","NA",L59-VLOOKUP(O59,INDIRECT("'"&amp;G59&amp;"'!F23:K25"),5,FALSE)),"")</f>
        <v/>
      </c>
      <c r="BA59" s="4" t="str">
        <f>IF('Informacion del Cliente'!U71&lt;&gt;"",'Informacion del Cliente'!U71,"")</f>
        <v/>
      </c>
      <c r="BB59" s="4" t="str">
        <f t="array" aca="1" ref="BB59" ca="1">IF(O59&lt;&gt;"",VLOOKUP(O59, INDIRECT("'" &amp; G59 &amp; "'!F23:K25"),6, FALSE),"")</f>
        <v/>
      </c>
      <c r="BC59" s="4" t="str">
        <f t="shared" si="12"/>
        <v/>
      </c>
      <c r="BD59" s="4" t="str">
        <f t="shared" ca="1" si="13"/>
        <v/>
      </c>
      <c r="BE59" s="4" t="str">
        <f t="shared" si="14"/>
        <v/>
      </c>
      <c r="BF59" s="4" t="str">
        <f t="shared" si="15"/>
        <v/>
      </c>
      <c r="BG59" s="4" t="str">
        <f t="shared" si="16"/>
        <v/>
      </c>
      <c r="BJ59" s="4" t="str">
        <f t="shared" ca="1" si="17"/>
        <v/>
      </c>
      <c r="BK59" s="4" t="str">
        <f t="shared" si="18"/>
        <v/>
      </c>
      <c r="BL59" s="4" t="str">
        <f t="shared" ca="1" si="19"/>
        <v/>
      </c>
      <c r="BM59" s="4" t="str">
        <f t="shared" ca="1" si="20"/>
        <v/>
      </c>
    </row>
    <row r="60" spans="1:65" x14ac:dyDescent="0.3">
      <c r="A60" s="4" t="str">
        <f>IF(L60&lt;&gt;"",'Informacion del Cliente'!D72,"")</f>
        <v/>
      </c>
      <c r="B60" s="4" t="str">
        <f>IF(O60&lt;&gt;"",'Informacion del Cliente'!$F$5,"")</f>
        <v/>
      </c>
      <c r="C60" s="4" t="str">
        <f>IF(O60&lt;&gt;"",'Informacion del Cliente'!$F$8,"")</f>
        <v/>
      </c>
      <c r="D60" s="4" t="str">
        <f>IF(O60&lt;&gt;"",'Informacion del Cliente'!$F$7,"")</f>
        <v/>
      </c>
      <c r="E60" s="4" t="str">
        <f>IF(O60&lt;&gt;"",'Informacion del Cliente'!$F$9,"")</f>
        <v/>
      </c>
      <c r="F60" s="4" t="str">
        <f>IF(G60&lt;&gt;"",'Informacion del Cliente'!$F$10:$G$10,"")</f>
        <v/>
      </c>
      <c r="G60" s="4" t="str">
        <f>IF('Informacion del Cliente'!E72&lt;&gt;"",VLOOKUP('Informacion del Cliente'!E72,Productos!$F$6:$G$11,2,FALSE),"")</f>
        <v/>
      </c>
      <c r="H60" s="4" t="str">
        <f>IF('Informacion del Cliente'!G72&lt;&gt;"",'Informacion del Cliente'!G72,"")</f>
        <v/>
      </c>
      <c r="I60" s="4" t="str">
        <f>IF('Informacion del Cliente'!F72&lt;&gt;"",'Informacion del Cliente'!F72,"")</f>
        <v/>
      </c>
      <c r="J60" s="4" t="str">
        <f>IF('Informacion del Cliente'!J72&lt;&gt;"",'Informacion del Cliente'!J72,"")</f>
        <v/>
      </c>
      <c r="K60" s="4" t="str">
        <f>IF('Informacion del Cliente'!N72&lt;&gt;"",'Informacion del Cliente'!N72,"")</f>
        <v/>
      </c>
      <c r="L60" s="4" t="str">
        <f>IF(AND(N60&lt;&gt;"",N60="Inside"),'Informacion del Cliente'!H72-VLOOKUP(N60,Productos!$F$15:$G$16,2,FALSE),IF(N60="Outside",'Informacion del Cliente'!H72,""))</f>
        <v/>
      </c>
      <c r="M60" s="4" t="str">
        <f>IF('Informacion del Cliente'!I72&lt;&gt;"",'Informacion del Cliente'!I72,"")</f>
        <v/>
      </c>
      <c r="N60" s="4" t="str">
        <f>IF('Informacion del Cliente'!K72&lt;&gt;"",'Informacion del Cliente'!K72,"")</f>
        <v/>
      </c>
      <c r="O60" s="4" t="str">
        <f>IF('Informacion del Cliente'!L72&lt;&gt;"",'Informacion del Cliente'!L72,"")</f>
        <v/>
      </c>
      <c r="P60" s="4" t="str">
        <f>IF('Informacion del Cliente'!M72&lt;&gt;"",'Informacion del Cliente'!M72,"")</f>
        <v/>
      </c>
      <c r="Q60" s="4" t="str">
        <f>IF('Informacion del Cliente'!P72&lt;&gt;"",'Informacion del Cliente'!P72,"")</f>
        <v/>
      </c>
      <c r="R60" s="4" t="str">
        <f>IF('Informacion del Cliente'!Q72&lt;&gt;"",'Informacion del Cliente'!Q72,"")</f>
        <v/>
      </c>
      <c r="S60" s="4" t="str">
        <f t="shared" ca="1" si="21"/>
        <v/>
      </c>
      <c r="U60" s="4" t="str">
        <f>IF('Informacion del Cliente'!O72&lt;&gt;"",'Informacion del Cliente'!O72,"")</f>
        <v/>
      </c>
      <c r="V60" s="4" t="str">
        <f>IF('Informacion del Cliente'!R72&lt;&gt;"",'Informacion del Cliente'!R72,"")</f>
        <v/>
      </c>
      <c r="W60" s="4" t="str">
        <f t="shared" ca="1" si="22"/>
        <v/>
      </c>
      <c r="X60" s="4" t="str">
        <f t="shared" si="23"/>
        <v/>
      </c>
      <c r="Y60" s="4" t="str">
        <f t="shared" si="24"/>
        <v/>
      </c>
      <c r="Z60" s="4" t="str">
        <f>IF(G60&lt;&gt;"", IFERROR(VLOOKUP(I60, 'Listado de Telas'!$B$3:$F$129, 5, FALSE), "No encontrado"), "")</f>
        <v/>
      </c>
      <c r="AA60" s="4" t="str">
        <f t="shared" ca="1" si="25"/>
        <v/>
      </c>
      <c r="AB60" s="4" t="str">
        <f t="shared" ca="1" si="0"/>
        <v/>
      </c>
      <c r="AC60" s="4" t="str">
        <f t="shared" ca="1" si="1"/>
        <v/>
      </c>
      <c r="AD60" s="4" t="str">
        <f t="shared" ca="1" si="2"/>
        <v/>
      </c>
      <c r="AE60" s="4" t="str">
        <f t="shared" si="3"/>
        <v/>
      </c>
      <c r="AF60" s="4" t="str">
        <f t="shared" ca="1" si="4"/>
        <v/>
      </c>
      <c r="AG60" s="4" t="str">
        <f t="shared" ca="1" si="5"/>
        <v/>
      </c>
      <c r="AH60" s="4" t="str">
        <f t="shared" ca="1" si="6"/>
        <v/>
      </c>
      <c r="AI60" s="4" t="str">
        <f t="shared" si="26"/>
        <v/>
      </c>
      <c r="AJ60" s="4" t="str">
        <f t="shared" ca="1" si="7"/>
        <v/>
      </c>
      <c r="AK60" s="4" t="str">
        <f t="array" ref="AK60">IF('Informacion del Cliente'!T72="SI",3,IF('Informacion del Cliente'!K72="Outside",2,IF('Informacion del Cliente'!K72="Inside",1,"")))</f>
        <v/>
      </c>
      <c r="AL60" s="140" t="str">
        <f t="shared" ca="1" si="8"/>
        <v/>
      </c>
      <c r="AM60" s="4" t="s">
        <v>132</v>
      </c>
      <c r="AN60" s="4" t="str">
        <f t="array" ref="AN60">IF(O60&lt;&gt;"",(IF(L60&lt;&gt;"",IF('Informacion del Cliente'!$F$10:$G$10="Residencial",VLOOKUP(G60,Productos!$F$19:$G$24,2,FALSE),IF('Informacion del Cliente'!$F$10:$G$10="Comercial",VLOOKUP(G60,Productos!$F$19:$G$24,3,FALSE),"")))),"")</f>
        <v/>
      </c>
      <c r="AO60" s="4" t="str">
        <f t="array" aca="1" ref="AO60" ca="1">IF(O60&lt;&gt;"",(IF(L60&lt;&gt;"",IF(VLOOKUP('Informacion del Cliente'!$F$10:$G$10,INDIRECT("'"&amp;G60&amp;"'!L5:N6"),2,FALSE)="NA","",VLOOKUP('Informacion del Cliente'!$F$10:$G$10,INDIRECT("'"&amp;G60&amp;"'!L5:N6"),2,FALSE)))),"")</f>
        <v/>
      </c>
      <c r="AP60" s="4" t="str">
        <f t="array" aca="1" ref="AP60" ca="1">IF(OR(J60="Privacy",J60="Blackout"),IF('Informacion del Cliente'!$F$10:$G$10="Residencial",IF(L60&lt;&gt;"",VLOOKUP(J60,INDIRECT("'"&amp;G60&amp;"'!L16:O18"),2,FALSE),""),IF('Informacion del Cliente'!$F$10:$G$10="Comercial",IF(L60&lt;&gt;"",VLOOKUP(J60,INDIRECT("'"&amp;G60&amp;"'!L16:O18"),3,FALSE),""))),"")</f>
        <v/>
      </c>
      <c r="AQ60" s="4" t="str">
        <f t="shared" ca="1" si="27"/>
        <v>0</v>
      </c>
      <c r="AR60" s="4" t="str">
        <f t="array" aca="1" ref="AR60" ca="1">IF('Informacion del Cliente'!$F$10:$G$10="Residencial",IF(L60&lt;&gt;"",VLOOKUP(J60,INDIRECT("'"&amp;G60&amp;"'!L16:O18"),2,FALSE),""),IF('Informacion del Cliente'!$F$10:$G$10="Comercial",IF(L60&lt;&gt;"",VLOOKUP(J60,INDIRECT("'"&amp;G60&amp;"'!L16:O18"),3,FALSE),"")))</f>
        <v/>
      </c>
      <c r="AS60" s="4" t="str">
        <f t="shared" ca="1" si="28"/>
        <v/>
      </c>
      <c r="AT60" s="4" t="str">
        <f t="shared" ca="1" si="29"/>
        <v/>
      </c>
      <c r="AU60" s="4" t="str">
        <f t="shared" ca="1" si="30"/>
        <v/>
      </c>
      <c r="AV60" s="4" t="str">
        <f t="array" aca="1" ref="AV60" ca="1">IF(G60&lt;&gt;"",(IF(OR(VLOOKUP(O60, INDIRECT("'" &amp; G60 &amp; "'!F23:N25"),3, FALSE)&lt;&gt;"",VLOOKUP(O60, INDIRECT("'" &amp; G60 &amp; "'!F23:N25"),3, FALSE)&lt;&gt;"NA"),(L60-VLOOKUP(O60, INDIRECT("'" &amp; G60 &amp; "'!F23:N25"),3, FALSE)),"")),"")</f>
        <v/>
      </c>
      <c r="AW60" s="4" t="str">
        <f t="shared" ca="1" si="9"/>
        <v/>
      </c>
      <c r="AX60" s="4" t="str">
        <f t="shared" ca="1" si="10"/>
        <v/>
      </c>
      <c r="AY60" s="4" t="str">
        <f t="shared" ca="1" si="11"/>
        <v/>
      </c>
      <c r="AZ60" s="4" t="str">
        <f t="array" aca="1" ref="AZ60" ca="1">IF(O60&lt;&gt;"",IF(VLOOKUP(O60,INDIRECT("'"&amp;G60&amp;"'!F23:K25"),5,FALSE)="NA","NA",L60-VLOOKUP(O60,INDIRECT("'"&amp;G60&amp;"'!F23:K25"),5,FALSE)),"")</f>
        <v/>
      </c>
      <c r="BA60" s="4" t="str">
        <f>IF('Informacion del Cliente'!U72&lt;&gt;"",'Informacion del Cliente'!U72,"")</f>
        <v/>
      </c>
      <c r="BB60" s="4" t="str">
        <f t="array" aca="1" ref="BB60" ca="1">IF(O60&lt;&gt;"",VLOOKUP(O60, INDIRECT("'" &amp; G60 &amp; "'!F23:K25"),6, FALSE),"")</f>
        <v/>
      </c>
      <c r="BC60" s="4" t="str">
        <f t="shared" si="12"/>
        <v/>
      </c>
      <c r="BD60" s="4" t="str">
        <f t="shared" ca="1" si="13"/>
        <v/>
      </c>
      <c r="BE60" s="4" t="str">
        <f t="shared" si="14"/>
        <v/>
      </c>
      <c r="BF60" s="4" t="str">
        <f t="shared" si="15"/>
        <v/>
      </c>
      <c r="BG60" s="4" t="str">
        <f t="shared" si="16"/>
        <v/>
      </c>
      <c r="BJ60" s="4" t="str">
        <f t="shared" ca="1" si="17"/>
        <v/>
      </c>
      <c r="BK60" s="4" t="str">
        <f t="shared" si="18"/>
        <v/>
      </c>
      <c r="BL60" s="4" t="str">
        <f t="shared" ca="1" si="19"/>
        <v/>
      </c>
      <c r="BM60" s="4" t="str">
        <f t="shared" ca="1" si="20"/>
        <v/>
      </c>
    </row>
    <row r="61" spans="1:65" x14ac:dyDescent="0.3">
      <c r="A61" s="4" t="str">
        <f>IF(L61&lt;&gt;"",'Informacion del Cliente'!D73,"")</f>
        <v/>
      </c>
      <c r="B61" s="4" t="str">
        <f>IF(O61&lt;&gt;"",'Informacion del Cliente'!$F$5,"")</f>
        <v/>
      </c>
      <c r="C61" s="4" t="str">
        <f>IF(O61&lt;&gt;"",'Informacion del Cliente'!$F$8,"")</f>
        <v/>
      </c>
      <c r="D61" s="4" t="str">
        <f>IF(O61&lt;&gt;"",'Informacion del Cliente'!$F$7,"")</f>
        <v/>
      </c>
      <c r="E61" s="4" t="str">
        <f>IF(O61&lt;&gt;"",'Informacion del Cliente'!$F$9,"")</f>
        <v/>
      </c>
      <c r="F61" s="4" t="str">
        <f>IF(G61&lt;&gt;"",'Informacion del Cliente'!$F$10:$G$10,"")</f>
        <v/>
      </c>
      <c r="G61" s="4" t="str">
        <f>IF('Informacion del Cliente'!E73&lt;&gt;"",VLOOKUP('Informacion del Cliente'!E73,Productos!$F$6:$G$11,2,FALSE),"")</f>
        <v/>
      </c>
      <c r="H61" s="4" t="str">
        <f>IF('Informacion del Cliente'!G73&lt;&gt;"",'Informacion del Cliente'!G73,"")</f>
        <v/>
      </c>
      <c r="I61" s="4" t="str">
        <f>IF('Informacion del Cliente'!F73&lt;&gt;"",'Informacion del Cliente'!F73,"")</f>
        <v/>
      </c>
      <c r="J61" s="4" t="str">
        <f>IF('Informacion del Cliente'!J73&lt;&gt;"",'Informacion del Cliente'!J73,"")</f>
        <v/>
      </c>
      <c r="K61" s="4" t="str">
        <f>IF('Informacion del Cliente'!N73&lt;&gt;"",'Informacion del Cliente'!N73,"")</f>
        <v/>
      </c>
      <c r="L61" s="4" t="str">
        <f>IF(AND(N61&lt;&gt;"",N61="Inside"),'Informacion del Cliente'!H73-VLOOKUP(N61,Productos!$F$15:$G$16,2,FALSE),IF(N61="Outside",'Informacion del Cliente'!H73,""))</f>
        <v/>
      </c>
      <c r="M61" s="4" t="str">
        <f>IF('Informacion del Cliente'!I73&lt;&gt;"",'Informacion del Cliente'!I73,"")</f>
        <v/>
      </c>
      <c r="N61" s="4" t="str">
        <f>IF('Informacion del Cliente'!K73&lt;&gt;"",'Informacion del Cliente'!K73,"")</f>
        <v/>
      </c>
      <c r="O61" s="4" t="str">
        <f>IF('Informacion del Cliente'!L73&lt;&gt;"",'Informacion del Cliente'!L73,"")</f>
        <v/>
      </c>
      <c r="P61" s="4" t="str">
        <f>IF('Informacion del Cliente'!M73&lt;&gt;"",'Informacion del Cliente'!M73,"")</f>
        <v/>
      </c>
      <c r="Q61" s="4" t="str">
        <f>IF('Informacion del Cliente'!P73&lt;&gt;"",'Informacion del Cliente'!P73,"")</f>
        <v/>
      </c>
      <c r="R61" s="4" t="str">
        <f>IF('Informacion del Cliente'!Q73&lt;&gt;"",'Informacion del Cliente'!Q73,"")</f>
        <v/>
      </c>
      <c r="S61" s="4" t="str">
        <f t="shared" ca="1" si="21"/>
        <v/>
      </c>
      <c r="U61" s="4" t="str">
        <f>IF('Informacion del Cliente'!O73&lt;&gt;"",'Informacion del Cliente'!O73,"")</f>
        <v/>
      </c>
      <c r="V61" s="4" t="str">
        <f>IF('Informacion del Cliente'!R73&lt;&gt;"",'Informacion del Cliente'!R73,"")</f>
        <v/>
      </c>
      <c r="W61" s="4" t="str">
        <f t="shared" ca="1" si="22"/>
        <v/>
      </c>
      <c r="X61" s="4" t="str">
        <f t="shared" si="23"/>
        <v/>
      </c>
      <c r="Y61" s="4" t="str">
        <f t="shared" si="24"/>
        <v/>
      </c>
      <c r="Z61" s="4" t="str">
        <f>IF(G61&lt;&gt;"", IFERROR(VLOOKUP(I61, 'Listado de Telas'!$B$3:$F$129, 5, FALSE), "No encontrado"), "")</f>
        <v/>
      </c>
      <c r="AA61" s="4" t="str">
        <f t="shared" ca="1" si="25"/>
        <v/>
      </c>
      <c r="AB61" s="4" t="str">
        <f t="shared" ca="1" si="0"/>
        <v/>
      </c>
      <c r="AC61" s="4" t="str">
        <f t="shared" ca="1" si="1"/>
        <v/>
      </c>
      <c r="AD61" s="4" t="str">
        <f t="shared" ca="1" si="2"/>
        <v/>
      </c>
      <c r="AE61" s="4" t="str">
        <f t="shared" si="3"/>
        <v/>
      </c>
      <c r="AF61" s="4" t="str">
        <f t="shared" ca="1" si="4"/>
        <v/>
      </c>
      <c r="AG61" s="4" t="str">
        <f t="shared" ca="1" si="5"/>
        <v/>
      </c>
      <c r="AH61" s="4" t="str">
        <f t="shared" ca="1" si="6"/>
        <v/>
      </c>
      <c r="AI61" s="4" t="str">
        <f t="shared" si="26"/>
        <v/>
      </c>
      <c r="AJ61" s="4" t="str">
        <f t="shared" ca="1" si="7"/>
        <v/>
      </c>
      <c r="AK61" s="4" t="str">
        <f t="array" ref="AK61">IF('Informacion del Cliente'!T73="SI",3,IF('Informacion del Cliente'!K73="Outside",2,IF('Informacion del Cliente'!K73="Inside",1,"")))</f>
        <v/>
      </c>
      <c r="AL61" s="140" t="str">
        <f t="shared" ca="1" si="8"/>
        <v/>
      </c>
      <c r="AM61" s="4" t="s">
        <v>132</v>
      </c>
      <c r="AN61" s="4" t="str">
        <f t="array" ref="AN61">IF(O61&lt;&gt;"",(IF(L61&lt;&gt;"",IF('Informacion del Cliente'!$F$10:$G$10="Residencial",VLOOKUP(G61,Productos!$F$19:$G$24,2,FALSE),IF('Informacion del Cliente'!$F$10:$G$10="Comercial",VLOOKUP(G61,Productos!$F$19:$G$24,3,FALSE),"")))),"")</f>
        <v/>
      </c>
      <c r="AO61" s="4" t="str">
        <f t="array" aca="1" ref="AO61" ca="1">IF(O61&lt;&gt;"",(IF(L61&lt;&gt;"",IF(VLOOKUP('Informacion del Cliente'!$F$10:$G$10,INDIRECT("'"&amp;G61&amp;"'!L5:N6"),2,FALSE)="NA","",VLOOKUP('Informacion del Cliente'!$F$10:$G$10,INDIRECT("'"&amp;G61&amp;"'!L5:N6"),2,FALSE)))),"")</f>
        <v/>
      </c>
      <c r="AP61" s="4" t="str">
        <f t="array" aca="1" ref="AP61" ca="1">IF(OR(J61="Privacy",J61="Blackout"),IF('Informacion del Cliente'!$F$10:$G$10="Residencial",IF(L61&lt;&gt;"",VLOOKUP(J61,INDIRECT("'"&amp;G61&amp;"'!L16:O18"),2,FALSE),""),IF('Informacion del Cliente'!$F$10:$G$10="Comercial",IF(L61&lt;&gt;"",VLOOKUP(J61,INDIRECT("'"&amp;G61&amp;"'!L16:O18"),3,FALSE),""))),"")</f>
        <v/>
      </c>
      <c r="AQ61" s="4" t="str">
        <f t="shared" ca="1" si="27"/>
        <v>0</v>
      </c>
      <c r="AR61" s="4" t="str">
        <f t="array" aca="1" ref="AR61" ca="1">IF('Informacion del Cliente'!$F$10:$G$10="Residencial",IF(L61&lt;&gt;"",VLOOKUP(J61,INDIRECT("'"&amp;G61&amp;"'!L16:O18"),2,FALSE),""),IF('Informacion del Cliente'!$F$10:$G$10="Comercial",IF(L61&lt;&gt;"",VLOOKUP(J61,INDIRECT("'"&amp;G61&amp;"'!L16:O18"),3,FALSE),"")))</f>
        <v/>
      </c>
      <c r="AS61" s="4" t="str">
        <f t="shared" ca="1" si="28"/>
        <v/>
      </c>
      <c r="AT61" s="4" t="str">
        <f t="shared" ca="1" si="29"/>
        <v/>
      </c>
      <c r="AU61" s="4" t="str">
        <f t="shared" ca="1" si="30"/>
        <v/>
      </c>
      <c r="AV61" s="4" t="str">
        <f t="array" aca="1" ref="AV61" ca="1">IF(G61&lt;&gt;"",(IF(OR(VLOOKUP(O61, INDIRECT("'" &amp; G61 &amp; "'!F23:N25"),3, FALSE)&lt;&gt;"",VLOOKUP(O61, INDIRECT("'" &amp; G61 &amp; "'!F23:N25"),3, FALSE)&lt;&gt;"NA"),(L61-VLOOKUP(O61, INDIRECT("'" &amp; G61 &amp; "'!F23:N25"),3, FALSE)),"")),"")</f>
        <v/>
      </c>
      <c r="AW61" s="4" t="str">
        <f t="shared" ca="1" si="9"/>
        <v/>
      </c>
      <c r="AX61" s="4" t="str">
        <f t="shared" ca="1" si="10"/>
        <v/>
      </c>
      <c r="AY61" s="4" t="str">
        <f t="shared" ca="1" si="11"/>
        <v/>
      </c>
      <c r="AZ61" s="4" t="str">
        <f t="array" aca="1" ref="AZ61" ca="1">IF(O61&lt;&gt;"",IF(VLOOKUP(O61,INDIRECT("'"&amp;G61&amp;"'!F23:K25"),5,FALSE)="NA","NA",L61-VLOOKUP(O61,INDIRECT("'"&amp;G61&amp;"'!F23:K25"),5,FALSE)),"")</f>
        <v/>
      </c>
      <c r="BA61" s="4" t="str">
        <f>IF('Informacion del Cliente'!U73&lt;&gt;"",'Informacion del Cliente'!U73,"")</f>
        <v/>
      </c>
      <c r="BB61" s="4" t="str">
        <f t="array" aca="1" ref="BB61" ca="1">IF(O61&lt;&gt;"",VLOOKUP(O61, INDIRECT("'" &amp; G61 &amp; "'!F23:K25"),6, FALSE),"")</f>
        <v/>
      </c>
      <c r="BC61" s="4" t="str">
        <f t="shared" si="12"/>
        <v/>
      </c>
      <c r="BD61" s="4" t="str">
        <f t="shared" ca="1" si="13"/>
        <v/>
      </c>
      <c r="BE61" s="4" t="str">
        <f t="shared" si="14"/>
        <v/>
      </c>
      <c r="BF61" s="4" t="str">
        <f t="shared" si="15"/>
        <v/>
      </c>
      <c r="BG61" s="4" t="str">
        <f t="shared" si="16"/>
        <v/>
      </c>
      <c r="BJ61" s="4" t="str">
        <f t="shared" ca="1" si="17"/>
        <v/>
      </c>
      <c r="BK61" s="4" t="str">
        <f t="shared" si="18"/>
        <v/>
      </c>
      <c r="BL61" s="4" t="str">
        <f t="shared" ca="1" si="19"/>
        <v/>
      </c>
      <c r="BM61" s="4" t="str">
        <f t="shared" ca="1" si="20"/>
        <v/>
      </c>
    </row>
    <row r="62" spans="1:65" x14ac:dyDescent="0.3">
      <c r="A62" s="4" t="str">
        <f>IF(L62&lt;&gt;"",'Informacion del Cliente'!D74,"")</f>
        <v/>
      </c>
      <c r="B62" s="4" t="str">
        <f>IF(O62&lt;&gt;"",'Informacion del Cliente'!$F$5,"")</f>
        <v/>
      </c>
      <c r="C62" s="4" t="str">
        <f>IF(O62&lt;&gt;"",'Informacion del Cliente'!$F$8,"")</f>
        <v/>
      </c>
      <c r="D62" s="4" t="str">
        <f>IF(O62&lt;&gt;"",'Informacion del Cliente'!$F$7,"")</f>
        <v/>
      </c>
      <c r="E62" s="4" t="str">
        <f>IF(O62&lt;&gt;"",'Informacion del Cliente'!$F$9,"")</f>
        <v/>
      </c>
      <c r="F62" s="4" t="str">
        <f>IF(G62&lt;&gt;"",'Informacion del Cliente'!$F$10:$G$10,"")</f>
        <v/>
      </c>
      <c r="G62" s="4" t="str">
        <f>IF('Informacion del Cliente'!E74&lt;&gt;"",VLOOKUP('Informacion del Cliente'!E74,Productos!$F$6:$G$11,2,FALSE),"")</f>
        <v/>
      </c>
      <c r="H62" s="4" t="str">
        <f>IF('Informacion del Cliente'!G74&lt;&gt;"",'Informacion del Cliente'!G74,"")</f>
        <v/>
      </c>
      <c r="I62" s="4" t="str">
        <f>IF('Informacion del Cliente'!F74&lt;&gt;"",'Informacion del Cliente'!F74,"")</f>
        <v/>
      </c>
      <c r="J62" s="4" t="str">
        <f>IF('Informacion del Cliente'!J74&lt;&gt;"",'Informacion del Cliente'!J74,"")</f>
        <v/>
      </c>
      <c r="K62" s="4" t="str">
        <f>IF('Informacion del Cliente'!N74&lt;&gt;"",'Informacion del Cliente'!N74,"")</f>
        <v/>
      </c>
      <c r="L62" s="4" t="str">
        <f>IF(AND(N62&lt;&gt;"",N62="Inside"),'Informacion del Cliente'!H74-VLOOKUP(N62,Productos!$F$15:$G$16,2,FALSE),IF(N62="Outside",'Informacion del Cliente'!H74,""))</f>
        <v/>
      </c>
      <c r="M62" s="4" t="str">
        <f>IF('Informacion del Cliente'!I74&lt;&gt;"",'Informacion del Cliente'!I74,"")</f>
        <v/>
      </c>
      <c r="N62" s="4" t="str">
        <f>IF('Informacion del Cliente'!K74&lt;&gt;"",'Informacion del Cliente'!K74,"")</f>
        <v/>
      </c>
      <c r="O62" s="4" t="str">
        <f>IF('Informacion del Cliente'!L74&lt;&gt;"",'Informacion del Cliente'!L74,"")</f>
        <v/>
      </c>
      <c r="P62" s="4" t="str">
        <f>IF('Informacion del Cliente'!M74&lt;&gt;"",'Informacion del Cliente'!M74,"")</f>
        <v/>
      </c>
      <c r="Q62" s="4" t="str">
        <f>IF('Informacion del Cliente'!P74&lt;&gt;"",'Informacion del Cliente'!P74,"")</f>
        <v/>
      </c>
      <c r="R62" s="4" t="str">
        <f>IF('Informacion del Cliente'!Q74&lt;&gt;"",'Informacion del Cliente'!Q74,"")</f>
        <v/>
      </c>
      <c r="S62" s="4" t="str">
        <f t="shared" ca="1" si="21"/>
        <v/>
      </c>
      <c r="U62" s="4" t="str">
        <f>IF('Informacion del Cliente'!O74&lt;&gt;"",'Informacion del Cliente'!O74,"")</f>
        <v/>
      </c>
      <c r="V62" s="4" t="str">
        <f>IF('Informacion del Cliente'!R74&lt;&gt;"",'Informacion del Cliente'!R74,"")</f>
        <v/>
      </c>
      <c r="W62" s="4" t="str">
        <f t="shared" ca="1" si="22"/>
        <v/>
      </c>
      <c r="X62" s="4" t="str">
        <f t="shared" si="23"/>
        <v/>
      </c>
      <c r="Y62" s="4" t="str">
        <f t="shared" si="24"/>
        <v/>
      </c>
      <c r="Z62" s="4" t="str">
        <f>IF(G62&lt;&gt;"", IFERROR(VLOOKUP(I62, 'Listado de Telas'!$B$3:$F$129, 5, FALSE), "No encontrado"), "")</f>
        <v/>
      </c>
      <c r="AA62" s="4" t="str">
        <f t="shared" ca="1" si="25"/>
        <v/>
      </c>
      <c r="AB62" s="4" t="str">
        <f t="shared" ca="1" si="0"/>
        <v/>
      </c>
      <c r="AC62" s="4" t="str">
        <f t="shared" ca="1" si="1"/>
        <v/>
      </c>
      <c r="AD62" s="4" t="str">
        <f t="shared" ca="1" si="2"/>
        <v/>
      </c>
      <c r="AE62" s="4" t="str">
        <f t="shared" si="3"/>
        <v/>
      </c>
      <c r="AF62" s="4" t="str">
        <f t="shared" ca="1" si="4"/>
        <v/>
      </c>
      <c r="AG62" s="4" t="str">
        <f t="shared" ca="1" si="5"/>
        <v/>
      </c>
      <c r="AH62" s="4" t="str">
        <f t="shared" ca="1" si="6"/>
        <v/>
      </c>
      <c r="AI62" s="4" t="str">
        <f t="shared" si="26"/>
        <v/>
      </c>
      <c r="AJ62" s="4" t="str">
        <f t="shared" ca="1" si="7"/>
        <v/>
      </c>
      <c r="AK62" s="4" t="str">
        <f t="array" ref="AK62">IF('Informacion del Cliente'!T74="SI",3,IF('Informacion del Cliente'!K74="Outside",2,IF('Informacion del Cliente'!K74="Inside",1,"")))</f>
        <v/>
      </c>
      <c r="AL62" s="140" t="str">
        <f t="shared" ca="1" si="8"/>
        <v/>
      </c>
      <c r="AM62" s="4" t="s">
        <v>132</v>
      </c>
      <c r="AN62" s="4" t="str">
        <f t="array" ref="AN62">IF(O62&lt;&gt;"",(IF(L62&lt;&gt;"",IF('Informacion del Cliente'!$F$10:$G$10="Residencial",VLOOKUP(G62,Productos!$F$19:$G$24,2,FALSE),IF('Informacion del Cliente'!$F$10:$G$10="Comercial",VLOOKUP(G62,Productos!$F$19:$G$24,3,FALSE),"")))),"")</f>
        <v/>
      </c>
      <c r="AO62" s="4" t="str">
        <f t="array" aca="1" ref="AO62" ca="1">IF(O62&lt;&gt;"",(IF(L62&lt;&gt;"",IF(VLOOKUP('Informacion del Cliente'!$F$10:$G$10,INDIRECT("'"&amp;G62&amp;"'!L5:N6"),2,FALSE)="NA","",VLOOKUP('Informacion del Cliente'!$F$10:$G$10,INDIRECT("'"&amp;G62&amp;"'!L5:N6"),2,FALSE)))),"")</f>
        <v/>
      </c>
      <c r="AP62" s="4" t="str">
        <f t="array" aca="1" ref="AP62" ca="1">IF(OR(J62="Privacy",J62="Blackout"),IF('Informacion del Cliente'!$F$10:$G$10="Residencial",IF(L62&lt;&gt;"",VLOOKUP(J62,INDIRECT("'"&amp;G62&amp;"'!L16:O18"),2,FALSE),""),IF('Informacion del Cliente'!$F$10:$G$10="Comercial",IF(L62&lt;&gt;"",VLOOKUP(J62,INDIRECT("'"&amp;G62&amp;"'!L16:O18"),3,FALSE),""))),"")</f>
        <v/>
      </c>
      <c r="AQ62" s="4" t="str">
        <f t="shared" ca="1" si="27"/>
        <v>0</v>
      </c>
      <c r="AR62" s="4" t="str">
        <f t="array" aca="1" ref="AR62" ca="1">IF('Informacion del Cliente'!$F$10:$G$10="Residencial",IF(L62&lt;&gt;"",VLOOKUP(J62,INDIRECT("'"&amp;G62&amp;"'!L16:O18"),2,FALSE),""),IF('Informacion del Cliente'!$F$10:$G$10="Comercial",IF(L62&lt;&gt;"",VLOOKUP(J62,INDIRECT("'"&amp;G62&amp;"'!L16:O18"),3,FALSE),"")))</f>
        <v/>
      </c>
      <c r="AS62" s="4" t="str">
        <f t="shared" ca="1" si="28"/>
        <v/>
      </c>
      <c r="AT62" s="4" t="str">
        <f t="shared" ca="1" si="29"/>
        <v/>
      </c>
      <c r="AU62" s="4" t="str">
        <f t="shared" ca="1" si="30"/>
        <v/>
      </c>
      <c r="AV62" s="4" t="str">
        <f t="array" aca="1" ref="AV62" ca="1">IF(G62&lt;&gt;"",(IF(OR(VLOOKUP(O62, INDIRECT("'" &amp; G62 &amp; "'!F23:N25"),3, FALSE)&lt;&gt;"",VLOOKUP(O62, INDIRECT("'" &amp; G62 &amp; "'!F23:N25"),3, FALSE)&lt;&gt;"NA"),(L62-VLOOKUP(O62, INDIRECT("'" &amp; G62 &amp; "'!F23:N25"),3, FALSE)),"")),"")</f>
        <v/>
      </c>
      <c r="AW62" s="4" t="str">
        <f t="shared" ca="1" si="9"/>
        <v/>
      </c>
      <c r="AX62" s="4" t="str">
        <f t="shared" ca="1" si="10"/>
        <v/>
      </c>
      <c r="AY62" s="4" t="str">
        <f t="shared" ca="1" si="11"/>
        <v/>
      </c>
      <c r="AZ62" s="4" t="str">
        <f t="array" aca="1" ref="AZ62" ca="1">IF(O62&lt;&gt;"",IF(VLOOKUP(O62,INDIRECT("'"&amp;G62&amp;"'!F23:K25"),5,FALSE)="NA","NA",L62-VLOOKUP(O62,INDIRECT("'"&amp;G62&amp;"'!F23:K25"),5,FALSE)),"")</f>
        <v/>
      </c>
      <c r="BA62" s="4" t="str">
        <f>IF('Informacion del Cliente'!U74&lt;&gt;"",'Informacion del Cliente'!U74,"")</f>
        <v/>
      </c>
      <c r="BB62" s="4" t="str">
        <f t="array" aca="1" ref="BB62" ca="1">IF(O62&lt;&gt;"",VLOOKUP(O62, INDIRECT("'" &amp; G62 &amp; "'!F23:K25"),6, FALSE),"")</f>
        <v/>
      </c>
      <c r="BC62" s="4" t="str">
        <f t="shared" si="12"/>
        <v/>
      </c>
      <c r="BD62" s="4" t="str">
        <f t="shared" ca="1" si="13"/>
        <v/>
      </c>
      <c r="BE62" s="4" t="str">
        <f t="shared" si="14"/>
        <v/>
      </c>
      <c r="BF62" s="4" t="str">
        <f t="shared" si="15"/>
        <v/>
      </c>
      <c r="BG62" s="4" t="str">
        <f t="shared" si="16"/>
        <v/>
      </c>
      <c r="BJ62" s="4" t="str">
        <f t="shared" ca="1" si="17"/>
        <v/>
      </c>
      <c r="BK62" s="4" t="str">
        <f t="shared" si="18"/>
        <v/>
      </c>
      <c r="BL62" s="4" t="str">
        <f t="shared" ca="1" si="19"/>
        <v/>
      </c>
      <c r="BM62" s="4" t="str">
        <f t="shared" ca="1" si="20"/>
        <v/>
      </c>
    </row>
    <row r="63" spans="1:65" x14ac:dyDescent="0.3">
      <c r="A63" s="4" t="str">
        <f>IF(L63&lt;&gt;"",'Informacion del Cliente'!D75,"")</f>
        <v/>
      </c>
      <c r="B63" s="4" t="str">
        <f>IF(O63&lt;&gt;"",'Informacion del Cliente'!$F$5,"")</f>
        <v/>
      </c>
      <c r="C63" s="4" t="str">
        <f>IF(O63&lt;&gt;"",'Informacion del Cliente'!$F$8,"")</f>
        <v/>
      </c>
      <c r="D63" s="4" t="str">
        <f>IF(O63&lt;&gt;"",'Informacion del Cliente'!$F$7,"")</f>
        <v/>
      </c>
      <c r="E63" s="4" t="str">
        <f>IF(O63&lt;&gt;"",'Informacion del Cliente'!$F$9,"")</f>
        <v/>
      </c>
      <c r="F63" s="4" t="str">
        <f>IF(G63&lt;&gt;"",'Informacion del Cliente'!$F$10:$G$10,"")</f>
        <v/>
      </c>
      <c r="G63" s="4" t="str">
        <f>IF('Informacion del Cliente'!E75&lt;&gt;"",VLOOKUP('Informacion del Cliente'!E75,Productos!$F$6:$G$11,2,FALSE),"")</f>
        <v/>
      </c>
      <c r="H63" s="4" t="str">
        <f>IF('Informacion del Cliente'!G75&lt;&gt;"",'Informacion del Cliente'!G75,"")</f>
        <v/>
      </c>
      <c r="I63" s="4" t="str">
        <f>IF('Informacion del Cliente'!F75&lt;&gt;"",'Informacion del Cliente'!F75,"")</f>
        <v/>
      </c>
      <c r="J63" s="4" t="str">
        <f>IF('Informacion del Cliente'!J75&lt;&gt;"",'Informacion del Cliente'!J75,"")</f>
        <v/>
      </c>
      <c r="K63" s="4" t="str">
        <f>IF('Informacion del Cliente'!N75&lt;&gt;"",'Informacion del Cliente'!N75,"")</f>
        <v/>
      </c>
      <c r="L63" s="4" t="str">
        <f>IF(AND(N63&lt;&gt;"",N63="Inside"),'Informacion del Cliente'!H75-VLOOKUP(N63,Productos!$F$15:$G$16,2,FALSE),IF(N63="Outside",'Informacion del Cliente'!H75,""))</f>
        <v/>
      </c>
      <c r="M63" s="4" t="str">
        <f>IF('Informacion del Cliente'!I75&lt;&gt;"",'Informacion del Cliente'!I75,"")</f>
        <v/>
      </c>
      <c r="N63" s="4" t="str">
        <f>IF('Informacion del Cliente'!K75&lt;&gt;"",'Informacion del Cliente'!K75,"")</f>
        <v/>
      </c>
      <c r="O63" s="4" t="str">
        <f>IF('Informacion del Cliente'!L75&lt;&gt;"",'Informacion del Cliente'!L75,"")</f>
        <v/>
      </c>
      <c r="P63" s="4" t="str">
        <f>IF('Informacion del Cliente'!M75&lt;&gt;"",'Informacion del Cliente'!M75,"")</f>
        <v/>
      </c>
      <c r="Q63" s="4" t="str">
        <f>IF('Informacion del Cliente'!P75&lt;&gt;"",'Informacion del Cliente'!P75,"")</f>
        <v/>
      </c>
      <c r="R63" s="4" t="str">
        <f>IF('Informacion del Cliente'!Q75&lt;&gt;"",'Informacion del Cliente'!Q75,"")</f>
        <v/>
      </c>
      <c r="S63" s="4" t="str">
        <f t="shared" ca="1" si="21"/>
        <v/>
      </c>
      <c r="U63" s="4" t="str">
        <f>IF('Informacion del Cliente'!O75&lt;&gt;"",'Informacion del Cliente'!O75,"")</f>
        <v/>
      </c>
      <c r="V63" s="4" t="str">
        <f>IF('Informacion del Cliente'!R75&lt;&gt;"",'Informacion del Cliente'!R75,"")</f>
        <v/>
      </c>
      <c r="W63" s="4" t="str">
        <f t="shared" ca="1" si="22"/>
        <v/>
      </c>
      <c r="X63" s="4" t="str">
        <f t="shared" si="23"/>
        <v/>
      </c>
      <c r="Y63" s="4" t="str">
        <f t="shared" si="24"/>
        <v/>
      </c>
      <c r="Z63" s="4" t="str">
        <f>IF(G63&lt;&gt;"", IFERROR(VLOOKUP(I63, 'Listado de Telas'!$B$3:$F$129, 5, FALSE), "No encontrado"), "")</f>
        <v/>
      </c>
      <c r="AA63" s="4" t="str">
        <f t="shared" ca="1" si="25"/>
        <v/>
      </c>
      <c r="AB63" s="4" t="str">
        <f t="shared" ca="1" si="0"/>
        <v/>
      </c>
      <c r="AC63" s="4" t="str">
        <f t="shared" ca="1" si="1"/>
        <v/>
      </c>
      <c r="AD63" s="4" t="str">
        <f t="shared" ca="1" si="2"/>
        <v/>
      </c>
      <c r="AE63" s="4" t="str">
        <f t="shared" si="3"/>
        <v/>
      </c>
      <c r="AF63" s="4" t="str">
        <f t="shared" ca="1" si="4"/>
        <v/>
      </c>
      <c r="AG63" s="4" t="str">
        <f t="shared" ca="1" si="5"/>
        <v/>
      </c>
      <c r="AH63" s="4" t="str">
        <f t="shared" ca="1" si="6"/>
        <v/>
      </c>
      <c r="AI63" s="4" t="str">
        <f t="shared" si="26"/>
        <v/>
      </c>
      <c r="AJ63" s="4" t="str">
        <f t="shared" ca="1" si="7"/>
        <v/>
      </c>
      <c r="AK63" s="4" t="str">
        <f t="array" ref="AK63">IF('Informacion del Cliente'!T75="SI",3,IF('Informacion del Cliente'!K75="Outside",2,IF('Informacion del Cliente'!K75="Inside",1,"")))</f>
        <v/>
      </c>
      <c r="AL63" s="140" t="str">
        <f t="shared" ca="1" si="8"/>
        <v/>
      </c>
      <c r="AM63" s="4" t="s">
        <v>132</v>
      </c>
      <c r="AN63" s="4" t="str">
        <f t="array" ref="AN63">IF(O63&lt;&gt;"",(IF(L63&lt;&gt;"",IF('Informacion del Cliente'!$F$10:$G$10="Residencial",VLOOKUP(G63,Productos!$F$19:$G$24,2,FALSE),IF('Informacion del Cliente'!$F$10:$G$10="Comercial",VLOOKUP(G63,Productos!$F$19:$G$24,3,FALSE),"")))),"")</f>
        <v/>
      </c>
      <c r="AO63" s="4" t="str">
        <f t="array" aca="1" ref="AO63" ca="1">IF(O63&lt;&gt;"",(IF(L63&lt;&gt;"",IF(VLOOKUP('Informacion del Cliente'!$F$10:$G$10,INDIRECT("'"&amp;G63&amp;"'!L5:N6"),2,FALSE)="NA","",VLOOKUP('Informacion del Cliente'!$F$10:$G$10,INDIRECT("'"&amp;G63&amp;"'!L5:N6"),2,FALSE)))),"")</f>
        <v/>
      </c>
      <c r="AP63" s="4" t="str">
        <f t="array" aca="1" ref="AP63" ca="1">IF(OR(J63="Privacy",J63="Blackout"),IF('Informacion del Cliente'!$F$10:$G$10="Residencial",IF(L63&lt;&gt;"",VLOOKUP(J63,INDIRECT("'"&amp;G63&amp;"'!L16:O18"),2,FALSE),""),IF('Informacion del Cliente'!$F$10:$G$10="Comercial",IF(L63&lt;&gt;"",VLOOKUP(J63,INDIRECT("'"&amp;G63&amp;"'!L16:O18"),3,FALSE),""))),"")</f>
        <v/>
      </c>
      <c r="AQ63" s="4" t="str">
        <f t="shared" ca="1" si="27"/>
        <v>0</v>
      </c>
      <c r="AR63" s="4" t="str">
        <f t="array" aca="1" ref="AR63" ca="1">IF('Informacion del Cliente'!$F$10:$G$10="Residencial",IF(L63&lt;&gt;"",VLOOKUP(J63,INDIRECT("'"&amp;G63&amp;"'!L16:O18"),2,FALSE),""),IF('Informacion del Cliente'!$F$10:$G$10="Comercial",IF(L63&lt;&gt;"",VLOOKUP(J63,INDIRECT("'"&amp;G63&amp;"'!L16:O18"),3,FALSE),"")))</f>
        <v/>
      </c>
      <c r="AS63" s="4" t="str">
        <f t="shared" ca="1" si="28"/>
        <v/>
      </c>
      <c r="AT63" s="4" t="str">
        <f t="shared" ca="1" si="29"/>
        <v/>
      </c>
      <c r="AU63" s="4" t="str">
        <f t="shared" ca="1" si="30"/>
        <v/>
      </c>
      <c r="AV63" s="4" t="str">
        <f t="array" aca="1" ref="AV63" ca="1">IF(G63&lt;&gt;"",(IF(OR(VLOOKUP(O63, INDIRECT("'" &amp; G63 &amp; "'!F23:N25"),3, FALSE)&lt;&gt;"",VLOOKUP(O63, INDIRECT("'" &amp; G63 &amp; "'!F23:N25"),3, FALSE)&lt;&gt;"NA"),(L63-VLOOKUP(O63, INDIRECT("'" &amp; G63 &amp; "'!F23:N25"),3, FALSE)),"")),"")</f>
        <v/>
      </c>
      <c r="AW63" s="4" t="str">
        <f t="shared" ca="1" si="9"/>
        <v/>
      </c>
      <c r="AX63" s="4" t="str">
        <f t="shared" ca="1" si="10"/>
        <v/>
      </c>
      <c r="AY63" s="4" t="str">
        <f t="shared" ca="1" si="11"/>
        <v/>
      </c>
      <c r="AZ63" s="4" t="str">
        <f t="array" aca="1" ref="AZ63" ca="1">IF(O63&lt;&gt;"",IF(VLOOKUP(O63,INDIRECT("'"&amp;G63&amp;"'!F23:K25"),5,FALSE)="NA","NA",L63-VLOOKUP(O63,INDIRECT("'"&amp;G63&amp;"'!F23:K25"),5,FALSE)),"")</f>
        <v/>
      </c>
      <c r="BA63" s="4" t="str">
        <f>IF('Informacion del Cliente'!U75&lt;&gt;"",'Informacion del Cliente'!U75,"")</f>
        <v/>
      </c>
      <c r="BB63" s="4" t="str">
        <f t="array" aca="1" ref="BB63" ca="1">IF(O63&lt;&gt;"",VLOOKUP(O63, INDIRECT("'" &amp; G63 &amp; "'!F23:K25"),6, FALSE),"")</f>
        <v/>
      </c>
      <c r="BC63" s="4" t="str">
        <f t="shared" si="12"/>
        <v/>
      </c>
      <c r="BD63" s="4" t="str">
        <f t="shared" ca="1" si="13"/>
        <v/>
      </c>
      <c r="BE63" s="4" t="str">
        <f t="shared" si="14"/>
        <v/>
      </c>
      <c r="BF63" s="4" t="str">
        <f t="shared" si="15"/>
        <v/>
      </c>
      <c r="BG63" s="4" t="str">
        <f t="shared" si="16"/>
        <v/>
      </c>
      <c r="BJ63" s="4" t="str">
        <f t="shared" ca="1" si="17"/>
        <v/>
      </c>
      <c r="BK63" s="4" t="str">
        <f t="shared" si="18"/>
        <v/>
      </c>
      <c r="BL63" s="4" t="str">
        <f t="shared" ca="1" si="19"/>
        <v/>
      </c>
      <c r="BM63" s="4" t="str">
        <f t="shared" ca="1" si="20"/>
        <v/>
      </c>
    </row>
    <row r="64" spans="1:65" x14ac:dyDescent="0.3">
      <c r="A64" s="4" t="str">
        <f>IF(L64&lt;&gt;"",'Informacion del Cliente'!D76,"")</f>
        <v/>
      </c>
      <c r="B64" s="4" t="str">
        <f>IF(O64&lt;&gt;"",'Informacion del Cliente'!$F$5,"")</f>
        <v/>
      </c>
      <c r="C64" s="4" t="str">
        <f>IF(O64&lt;&gt;"",'Informacion del Cliente'!$F$8,"")</f>
        <v/>
      </c>
      <c r="D64" s="4" t="str">
        <f>IF(O64&lt;&gt;"",'Informacion del Cliente'!$F$7,"")</f>
        <v/>
      </c>
      <c r="E64" s="4" t="str">
        <f>IF(O64&lt;&gt;"",'Informacion del Cliente'!$F$9,"")</f>
        <v/>
      </c>
      <c r="F64" s="4" t="str">
        <f>IF(G64&lt;&gt;"",'Informacion del Cliente'!$F$10:$G$10,"")</f>
        <v/>
      </c>
      <c r="G64" s="4" t="str">
        <f>IF('Informacion del Cliente'!E76&lt;&gt;"",VLOOKUP('Informacion del Cliente'!E76,Productos!$F$6:$G$11,2,FALSE),"")</f>
        <v/>
      </c>
      <c r="H64" s="4" t="str">
        <f>IF('Informacion del Cliente'!G76&lt;&gt;"",'Informacion del Cliente'!G76,"")</f>
        <v/>
      </c>
      <c r="I64" s="4" t="str">
        <f>IF('Informacion del Cliente'!F76&lt;&gt;"",'Informacion del Cliente'!F76,"")</f>
        <v/>
      </c>
      <c r="J64" s="4" t="str">
        <f>IF('Informacion del Cliente'!J76&lt;&gt;"",'Informacion del Cliente'!J76,"")</f>
        <v/>
      </c>
      <c r="K64" s="4" t="str">
        <f>IF('Informacion del Cliente'!N76&lt;&gt;"",'Informacion del Cliente'!N76,"")</f>
        <v/>
      </c>
      <c r="L64" s="4" t="str">
        <f>IF(AND(N64&lt;&gt;"",N64="Inside"),'Informacion del Cliente'!H76-VLOOKUP(N64,Productos!$F$15:$G$16,2,FALSE),IF(N64="Outside",'Informacion del Cliente'!H76,""))</f>
        <v/>
      </c>
      <c r="M64" s="4" t="str">
        <f>IF('Informacion del Cliente'!I76&lt;&gt;"",'Informacion del Cliente'!I76,"")</f>
        <v/>
      </c>
      <c r="N64" s="4" t="str">
        <f>IF('Informacion del Cliente'!K76&lt;&gt;"",'Informacion del Cliente'!K76,"")</f>
        <v/>
      </c>
      <c r="O64" s="4" t="str">
        <f>IF('Informacion del Cliente'!L76&lt;&gt;"",'Informacion del Cliente'!L76,"")</f>
        <v/>
      </c>
      <c r="P64" s="4" t="str">
        <f>IF('Informacion del Cliente'!M76&lt;&gt;"",'Informacion del Cliente'!M76,"")</f>
        <v/>
      </c>
      <c r="Q64" s="4" t="str">
        <f>IF('Informacion del Cliente'!P76&lt;&gt;"",'Informacion del Cliente'!P76,"")</f>
        <v/>
      </c>
      <c r="R64" s="4" t="str">
        <f>IF('Informacion del Cliente'!Q76&lt;&gt;"",'Informacion del Cliente'!Q76,"")</f>
        <v/>
      </c>
      <c r="S64" s="4" t="str">
        <f t="shared" ca="1" si="21"/>
        <v/>
      </c>
      <c r="U64" s="4" t="str">
        <f>IF('Informacion del Cliente'!O76&lt;&gt;"",'Informacion del Cliente'!O76,"")</f>
        <v/>
      </c>
      <c r="V64" s="4" t="str">
        <f>IF('Informacion del Cliente'!R76&lt;&gt;"",'Informacion del Cliente'!R76,"")</f>
        <v/>
      </c>
      <c r="W64" s="4" t="str">
        <f t="shared" ca="1" si="22"/>
        <v/>
      </c>
      <c r="X64" s="4" t="str">
        <f t="shared" si="23"/>
        <v/>
      </c>
      <c r="Y64" s="4" t="str">
        <f t="shared" si="24"/>
        <v/>
      </c>
      <c r="Z64" s="4" t="str">
        <f>IF(G64&lt;&gt;"", IFERROR(VLOOKUP(I64, 'Listado de Telas'!$B$3:$F$129, 5, FALSE), "No encontrado"), "")</f>
        <v/>
      </c>
      <c r="AA64" s="4" t="str">
        <f t="shared" ca="1" si="25"/>
        <v/>
      </c>
      <c r="AB64" s="4" t="str">
        <f t="shared" ca="1" si="0"/>
        <v/>
      </c>
      <c r="AC64" s="4" t="str">
        <f t="shared" ca="1" si="1"/>
        <v/>
      </c>
      <c r="AD64" s="4" t="str">
        <f t="shared" ca="1" si="2"/>
        <v/>
      </c>
      <c r="AE64" s="4" t="str">
        <f t="shared" si="3"/>
        <v/>
      </c>
      <c r="AF64" s="4" t="str">
        <f t="shared" ca="1" si="4"/>
        <v/>
      </c>
      <c r="AG64" s="4" t="str">
        <f t="shared" ca="1" si="5"/>
        <v/>
      </c>
      <c r="AH64" s="4" t="str">
        <f t="shared" ca="1" si="6"/>
        <v/>
      </c>
      <c r="AI64" s="4" t="str">
        <f t="shared" si="26"/>
        <v/>
      </c>
      <c r="AJ64" s="4" t="str">
        <f t="shared" ca="1" si="7"/>
        <v/>
      </c>
      <c r="AK64" s="4" t="str">
        <f t="array" ref="AK64">IF('Informacion del Cliente'!T76="SI",3,IF('Informacion del Cliente'!K76="Outside",2,IF('Informacion del Cliente'!K76="Inside",1,"")))</f>
        <v/>
      </c>
      <c r="AL64" s="140" t="str">
        <f t="shared" ca="1" si="8"/>
        <v/>
      </c>
      <c r="AM64" s="4" t="s">
        <v>132</v>
      </c>
      <c r="AN64" s="4" t="str">
        <f t="array" ref="AN64">IF(O64&lt;&gt;"",(IF(L64&lt;&gt;"",IF('Informacion del Cliente'!$F$10:$G$10="Residencial",VLOOKUP(G64,Productos!$F$19:$G$24,2,FALSE),IF('Informacion del Cliente'!$F$10:$G$10="Comercial",VLOOKUP(G64,Productos!$F$19:$G$24,3,FALSE),"")))),"")</f>
        <v/>
      </c>
      <c r="AO64" s="4" t="str">
        <f t="array" aca="1" ref="AO64" ca="1">IF(O64&lt;&gt;"",(IF(L64&lt;&gt;"",IF(VLOOKUP('Informacion del Cliente'!$F$10:$G$10,INDIRECT("'"&amp;G64&amp;"'!L5:N6"),2,FALSE)="NA","",VLOOKUP('Informacion del Cliente'!$F$10:$G$10,INDIRECT("'"&amp;G64&amp;"'!L5:N6"),2,FALSE)))),"")</f>
        <v/>
      </c>
      <c r="AP64" s="4" t="str">
        <f t="array" aca="1" ref="AP64" ca="1">IF(OR(J64="Privacy",J64="Blackout"),IF('Informacion del Cliente'!$F$10:$G$10="Residencial",IF(L64&lt;&gt;"",VLOOKUP(J64,INDIRECT("'"&amp;G64&amp;"'!L16:O18"),2,FALSE),""),IF('Informacion del Cliente'!$F$10:$G$10="Comercial",IF(L64&lt;&gt;"",VLOOKUP(J64,INDIRECT("'"&amp;G64&amp;"'!L16:O18"),3,FALSE),""))),"")</f>
        <v/>
      </c>
      <c r="AQ64" s="4" t="str">
        <f t="shared" ca="1" si="27"/>
        <v>0</v>
      </c>
      <c r="AR64" s="4" t="str">
        <f t="array" aca="1" ref="AR64" ca="1">IF('Informacion del Cliente'!$F$10:$G$10="Residencial",IF(L64&lt;&gt;"",VLOOKUP(J64,INDIRECT("'"&amp;G64&amp;"'!L16:O18"),2,FALSE),""),IF('Informacion del Cliente'!$F$10:$G$10="Comercial",IF(L64&lt;&gt;"",VLOOKUP(J64,INDIRECT("'"&amp;G64&amp;"'!L16:O18"),3,FALSE),"")))</f>
        <v/>
      </c>
      <c r="AS64" s="4" t="str">
        <f t="shared" ca="1" si="28"/>
        <v/>
      </c>
      <c r="AT64" s="4" t="str">
        <f t="shared" ca="1" si="29"/>
        <v/>
      </c>
      <c r="AU64" s="4" t="str">
        <f t="shared" ca="1" si="30"/>
        <v/>
      </c>
      <c r="AV64" s="4" t="str">
        <f t="array" aca="1" ref="AV64" ca="1">IF(G64&lt;&gt;"",(IF(OR(VLOOKUP(O64, INDIRECT("'" &amp; G64 &amp; "'!F23:N25"),3, FALSE)&lt;&gt;"",VLOOKUP(O64, INDIRECT("'" &amp; G64 &amp; "'!F23:N25"),3, FALSE)&lt;&gt;"NA"),(L64-VLOOKUP(O64, INDIRECT("'" &amp; G64 &amp; "'!F23:N25"),3, FALSE)),"")),"")</f>
        <v/>
      </c>
      <c r="AW64" s="4" t="str">
        <f t="shared" ca="1" si="9"/>
        <v/>
      </c>
      <c r="AX64" s="4" t="str">
        <f t="shared" ca="1" si="10"/>
        <v/>
      </c>
      <c r="AY64" s="4" t="str">
        <f t="shared" ca="1" si="11"/>
        <v/>
      </c>
      <c r="AZ64" s="4" t="str">
        <f t="array" aca="1" ref="AZ64" ca="1">IF(O64&lt;&gt;"",IF(VLOOKUP(O64,INDIRECT("'"&amp;G64&amp;"'!F23:K25"),5,FALSE)="NA","NA",L64-VLOOKUP(O64,INDIRECT("'"&amp;G64&amp;"'!F23:K25"),5,FALSE)),"")</f>
        <v/>
      </c>
      <c r="BA64" s="4" t="str">
        <f>IF('Informacion del Cliente'!U76&lt;&gt;"",'Informacion del Cliente'!U76,"")</f>
        <v/>
      </c>
      <c r="BB64" s="4" t="str">
        <f t="array" aca="1" ref="BB64" ca="1">IF(O64&lt;&gt;"",VLOOKUP(O64, INDIRECT("'" &amp; G64 &amp; "'!F23:K25"),6, FALSE),"")</f>
        <v/>
      </c>
      <c r="BC64" s="4" t="str">
        <f t="shared" si="12"/>
        <v/>
      </c>
      <c r="BD64" s="4" t="str">
        <f t="shared" ca="1" si="13"/>
        <v/>
      </c>
      <c r="BE64" s="4" t="str">
        <f t="shared" si="14"/>
        <v/>
      </c>
      <c r="BF64" s="4" t="str">
        <f t="shared" si="15"/>
        <v/>
      </c>
      <c r="BG64" s="4" t="str">
        <f t="shared" si="16"/>
        <v/>
      </c>
      <c r="BJ64" s="4" t="str">
        <f t="shared" ca="1" si="17"/>
        <v/>
      </c>
      <c r="BK64" s="4" t="str">
        <f t="shared" si="18"/>
        <v/>
      </c>
      <c r="BL64" s="4" t="str">
        <f t="shared" ca="1" si="19"/>
        <v/>
      </c>
      <c r="BM64" s="4" t="str">
        <f t="shared" ca="1" si="20"/>
        <v/>
      </c>
    </row>
    <row r="65" spans="1:65" x14ac:dyDescent="0.3">
      <c r="A65" s="4" t="str">
        <f>IF(L65&lt;&gt;"",'Informacion del Cliente'!D77,"")</f>
        <v/>
      </c>
      <c r="B65" s="4" t="str">
        <f>IF(O65&lt;&gt;"",'Informacion del Cliente'!$F$5,"")</f>
        <v/>
      </c>
      <c r="C65" s="4" t="str">
        <f>IF(O65&lt;&gt;"",'Informacion del Cliente'!$F$8,"")</f>
        <v/>
      </c>
      <c r="D65" s="4" t="str">
        <f>IF(O65&lt;&gt;"",'Informacion del Cliente'!$F$7,"")</f>
        <v/>
      </c>
      <c r="E65" s="4" t="str">
        <f>IF(O65&lt;&gt;"",'Informacion del Cliente'!$F$9,"")</f>
        <v/>
      </c>
      <c r="F65" s="4" t="str">
        <f>IF(G65&lt;&gt;"",'Informacion del Cliente'!$F$10:$G$10,"")</f>
        <v/>
      </c>
      <c r="G65" s="4" t="str">
        <f>IF('Informacion del Cliente'!E77&lt;&gt;"",VLOOKUP('Informacion del Cliente'!E77,Productos!$F$6:$G$11,2,FALSE),"")</f>
        <v/>
      </c>
      <c r="H65" s="4" t="str">
        <f>IF('Informacion del Cliente'!G77&lt;&gt;"",'Informacion del Cliente'!G77,"")</f>
        <v/>
      </c>
      <c r="I65" s="4" t="str">
        <f>IF('Informacion del Cliente'!F77&lt;&gt;"",'Informacion del Cliente'!F77,"")</f>
        <v/>
      </c>
      <c r="J65" s="4" t="str">
        <f>IF('Informacion del Cliente'!J77&lt;&gt;"",'Informacion del Cliente'!J77,"")</f>
        <v/>
      </c>
      <c r="K65" s="4" t="str">
        <f>IF('Informacion del Cliente'!N77&lt;&gt;"",'Informacion del Cliente'!N77,"")</f>
        <v/>
      </c>
      <c r="L65" s="4" t="str">
        <f>IF(AND(N65&lt;&gt;"",N65="Inside"),'Informacion del Cliente'!H77-VLOOKUP(N65,Productos!$F$15:$G$16,2,FALSE),IF(N65="Outside",'Informacion del Cliente'!H77,""))</f>
        <v/>
      </c>
      <c r="M65" s="4" t="str">
        <f>IF('Informacion del Cliente'!I77&lt;&gt;"",'Informacion del Cliente'!I77,"")</f>
        <v/>
      </c>
      <c r="N65" s="4" t="str">
        <f>IF('Informacion del Cliente'!K77&lt;&gt;"",'Informacion del Cliente'!K77,"")</f>
        <v/>
      </c>
      <c r="O65" s="4" t="str">
        <f>IF('Informacion del Cliente'!L77&lt;&gt;"",'Informacion del Cliente'!L77,"")</f>
        <v/>
      </c>
      <c r="P65" s="4" t="str">
        <f>IF('Informacion del Cliente'!M77&lt;&gt;"",'Informacion del Cliente'!M77,"")</f>
        <v/>
      </c>
      <c r="Q65" s="4" t="str">
        <f>IF('Informacion del Cliente'!P77&lt;&gt;"",'Informacion del Cliente'!P77,"")</f>
        <v/>
      </c>
      <c r="R65" s="4" t="str">
        <f>IF('Informacion del Cliente'!Q77&lt;&gt;"",'Informacion del Cliente'!Q77,"")</f>
        <v/>
      </c>
      <c r="S65" s="4" t="str">
        <f t="shared" ca="1" si="21"/>
        <v/>
      </c>
      <c r="U65" s="4" t="str">
        <f>IF('Informacion del Cliente'!O77&lt;&gt;"",'Informacion del Cliente'!O77,"")</f>
        <v/>
      </c>
      <c r="V65" s="4" t="str">
        <f>IF('Informacion del Cliente'!R77&lt;&gt;"",'Informacion del Cliente'!R77,"")</f>
        <v/>
      </c>
      <c r="W65" s="4" t="str">
        <f t="shared" ca="1" si="22"/>
        <v/>
      </c>
      <c r="X65" s="4" t="str">
        <f t="shared" si="23"/>
        <v/>
      </c>
      <c r="Y65" s="4" t="str">
        <f t="shared" si="24"/>
        <v/>
      </c>
      <c r="Z65" s="4" t="str">
        <f>IF(G65&lt;&gt;"", IFERROR(VLOOKUP(I65, 'Listado de Telas'!$B$3:$F$129, 5, FALSE), "No encontrado"), "")</f>
        <v/>
      </c>
      <c r="AA65" s="4" t="str">
        <f t="shared" ca="1" si="25"/>
        <v/>
      </c>
      <c r="AB65" s="4" t="str">
        <f t="shared" ca="1" si="0"/>
        <v/>
      </c>
      <c r="AC65" s="4" t="str">
        <f t="shared" ca="1" si="1"/>
        <v/>
      </c>
      <c r="AD65" s="4" t="str">
        <f t="shared" ca="1" si="2"/>
        <v/>
      </c>
      <c r="AE65" s="4" t="str">
        <f t="shared" si="3"/>
        <v/>
      </c>
      <c r="AF65" s="4" t="str">
        <f t="shared" ca="1" si="4"/>
        <v/>
      </c>
      <c r="AG65" s="4" t="str">
        <f t="shared" ca="1" si="5"/>
        <v/>
      </c>
      <c r="AH65" s="4" t="str">
        <f t="shared" ca="1" si="6"/>
        <v/>
      </c>
      <c r="AI65" s="4" t="str">
        <f t="shared" si="26"/>
        <v/>
      </c>
      <c r="AJ65" s="4" t="str">
        <f t="shared" ca="1" si="7"/>
        <v/>
      </c>
      <c r="AK65" s="4" t="str">
        <f t="array" ref="AK65">IF('Informacion del Cliente'!T77="SI",3,IF('Informacion del Cliente'!K77="Outside",2,IF('Informacion del Cliente'!K77="Inside",1,"")))</f>
        <v/>
      </c>
      <c r="AL65" s="140" t="str">
        <f t="shared" ca="1" si="8"/>
        <v/>
      </c>
      <c r="AM65" s="4" t="s">
        <v>132</v>
      </c>
      <c r="AN65" s="4" t="str">
        <f t="array" ref="AN65">IF(O65&lt;&gt;"",(IF(L65&lt;&gt;"",IF('Informacion del Cliente'!$F$10:$G$10="Residencial",VLOOKUP(G65,Productos!$F$19:$G$24,2,FALSE),IF('Informacion del Cliente'!$F$10:$G$10="Comercial",VLOOKUP(G65,Productos!$F$19:$G$24,3,FALSE),"")))),"")</f>
        <v/>
      </c>
      <c r="AO65" s="4" t="str">
        <f t="array" aca="1" ref="AO65" ca="1">IF(O65&lt;&gt;"",(IF(L65&lt;&gt;"",IF(VLOOKUP('Informacion del Cliente'!$F$10:$G$10,INDIRECT("'"&amp;G65&amp;"'!L5:N6"),2,FALSE)="NA","",VLOOKUP('Informacion del Cliente'!$F$10:$G$10,INDIRECT("'"&amp;G65&amp;"'!L5:N6"),2,FALSE)))),"")</f>
        <v/>
      </c>
      <c r="AP65" s="4" t="str">
        <f t="array" aca="1" ref="AP65" ca="1">IF(OR(J65="Privacy",J65="Blackout"),IF('Informacion del Cliente'!$F$10:$G$10="Residencial",IF(L65&lt;&gt;"",VLOOKUP(J65,INDIRECT("'"&amp;G65&amp;"'!L16:O18"),2,FALSE),""),IF('Informacion del Cliente'!$F$10:$G$10="Comercial",IF(L65&lt;&gt;"",VLOOKUP(J65,INDIRECT("'"&amp;G65&amp;"'!L16:O18"),3,FALSE),""))),"")</f>
        <v/>
      </c>
      <c r="AQ65" s="4" t="str">
        <f t="shared" ca="1" si="27"/>
        <v>0</v>
      </c>
      <c r="AR65" s="4" t="str">
        <f t="array" aca="1" ref="AR65" ca="1">IF('Informacion del Cliente'!$F$10:$G$10="Residencial",IF(L65&lt;&gt;"",VLOOKUP(J65,INDIRECT("'"&amp;G65&amp;"'!L16:O18"),2,FALSE),""),IF('Informacion del Cliente'!$F$10:$G$10="Comercial",IF(L65&lt;&gt;"",VLOOKUP(J65,INDIRECT("'"&amp;G65&amp;"'!L16:O18"),3,FALSE),"")))</f>
        <v/>
      </c>
      <c r="AS65" s="4" t="str">
        <f t="shared" ca="1" si="28"/>
        <v/>
      </c>
      <c r="AT65" s="4" t="str">
        <f t="shared" ca="1" si="29"/>
        <v/>
      </c>
      <c r="AU65" s="4" t="str">
        <f t="shared" ca="1" si="30"/>
        <v/>
      </c>
      <c r="AV65" s="4" t="str">
        <f t="array" aca="1" ref="AV65" ca="1">IF(G65&lt;&gt;"",(IF(OR(VLOOKUP(O65, INDIRECT("'" &amp; G65 &amp; "'!F23:N25"),3, FALSE)&lt;&gt;"",VLOOKUP(O65, INDIRECT("'" &amp; G65 &amp; "'!F23:N25"),3, FALSE)&lt;&gt;"NA"),(L65-VLOOKUP(O65, INDIRECT("'" &amp; G65 &amp; "'!F23:N25"),3, FALSE)),"")),"")</f>
        <v/>
      </c>
      <c r="AW65" s="4" t="str">
        <f t="shared" ca="1" si="9"/>
        <v/>
      </c>
      <c r="AX65" s="4" t="str">
        <f t="shared" ca="1" si="10"/>
        <v/>
      </c>
      <c r="AY65" s="4" t="str">
        <f t="shared" ca="1" si="11"/>
        <v/>
      </c>
      <c r="AZ65" s="4" t="str">
        <f t="array" aca="1" ref="AZ65" ca="1">IF(O65&lt;&gt;"",IF(VLOOKUP(O65,INDIRECT("'"&amp;G65&amp;"'!F23:K25"),5,FALSE)="NA","NA",L65-VLOOKUP(O65,INDIRECT("'"&amp;G65&amp;"'!F23:K25"),5,FALSE)),"")</f>
        <v/>
      </c>
      <c r="BA65" s="4" t="str">
        <f>IF('Informacion del Cliente'!U77&lt;&gt;"",'Informacion del Cliente'!U77,"")</f>
        <v/>
      </c>
      <c r="BB65" s="4" t="str">
        <f t="array" aca="1" ref="BB65" ca="1">IF(O65&lt;&gt;"",VLOOKUP(O65, INDIRECT("'" &amp; G65 &amp; "'!F23:K25"),6, FALSE),"")</f>
        <v/>
      </c>
      <c r="BC65" s="4" t="str">
        <f t="shared" si="12"/>
        <v/>
      </c>
      <c r="BD65" s="4" t="str">
        <f t="shared" ca="1" si="13"/>
        <v/>
      </c>
      <c r="BE65" s="4" t="str">
        <f t="shared" si="14"/>
        <v/>
      </c>
      <c r="BF65" s="4" t="str">
        <f t="shared" si="15"/>
        <v/>
      </c>
      <c r="BG65" s="4" t="str">
        <f t="shared" si="16"/>
        <v/>
      </c>
      <c r="BJ65" s="4" t="str">
        <f t="shared" ca="1" si="17"/>
        <v/>
      </c>
      <c r="BK65" s="4" t="str">
        <f t="shared" si="18"/>
        <v/>
      </c>
      <c r="BL65" s="4" t="str">
        <f t="shared" ca="1" si="19"/>
        <v/>
      </c>
      <c r="BM65" s="4" t="str">
        <f t="shared" ca="1" si="20"/>
        <v/>
      </c>
    </row>
    <row r="66" spans="1:65" x14ac:dyDescent="0.3">
      <c r="A66" s="4" t="str">
        <f>IF(L66&lt;&gt;"",'Informacion del Cliente'!D78,"")</f>
        <v/>
      </c>
      <c r="B66" s="4" t="str">
        <f>IF(O66&lt;&gt;"",'Informacion del Cliente'!$F$5,"")</f>
        <v/>
      </c>
      <c r="C66" s="4" t="str">
        <f>IF(O66&lt;&gt;"",'Informacion del Cliente'!$F$8,"")</f>
        <v/>
      </c>
      <c r="D66" s="4" t="str">
        <f>IF(O66&lt;&gt;"",'Informacion del Cliente'!$F$7,"")</f>
        <v/>
      </c>
      <c r="E66" s="4" t="str">
        <f>IF(O66&lt;&gt;"",'Informacion del Cliente'!$F$9,"")</f>
        <v/>
      </c>
      <c r="F66" s="4" t="str">
        <f>IF(G66&lt;&gt;"",'Informacion del Cliente'!$F$10:$G$10,"")</f>
        <v/>
      </c>
      <c r="G66" s="4" t="str">
        <f>IF('Informacion del Cliente'!E78&lt;&gt;"",VLOOKUP('Informacion del Cliente'!E78,Productos!$F$6:$G$11,2,FALSE),"")</f>
        <v/>
      </c>
      <c r="H66" s="4" t="str">
        <f>IF('Informacion del Cliente'!G78&lt;&gt;"",'Informacion del Cliente'!G78,"")</f>
        <v/>
      </c>
      <c r="I66" s="4" t="str">
        <f>IF('Informacion del Cliente'!F78&lt;&gt;"",'Informacion del Cliente'!F78,"")</f>
        <v/>
      </c>
      <c r="J66" s="4" t="str">
        <f>IF('Informacion del Cliente'!J78&lt;&gt;"",'Informacion del Cliente'!J78,"")</f>
        <v/>
      </c>
      <c r="K66" s="4" t="str">
        <f>IF('Informacion del Cliente'!N78&lt;&gt;"",'Informacion del Cliente'!N78,"")</f>
        <v/>
      </c>
      <c r="L66" s="4" t="str">
        <f>IF(AND(N66&lt;&gt;"",N66="Inside"),'Informacion del Cliente'!H78-VLOOKUP(N66,Productos!$F$15:$G$16,2,FALSE),IF(N66="Outside",'Informacion del Cliente'!H78,""))</f>
        <v/>
      </c>
      <c r="M66" s="4" t="str">
        <f>IF('Informacion del Cliente'!I78&lt;&gt;"",'Informacion del Cliente'!I78,"")</f>
        <v/>
      </c>
      <c r="N66" s="4" t="str">
        <f>IF('Informacion del Cliente'!K78&lt;&gt;"",'Informacion del Cliente'!K78,"")</f>
        <v/>
      </c>
      <c r="O66" s="4" t="str">
        <f>IF('Informacion del Cliente'!L78&lt;&gt;"",'Informacion del Cliente'!L78,"")</f>
        <v/>
      </c>
      <c r="P66" s="4" t="str">
        <f>IF('Informacion del Cliente'!M78&lt;&gt;"",'Informacion del Cliente'!M78,"")</f>
        <v/>
      </c>
      <c r="Q66" s="4" t="str">
        <f>IF('Informacion del Cliente'!P78&lt;&gt;"",'Informacion del Cliente'!P78,"")</f>
        <v/>
      </c>
      <c r="R66" s="4" t="str">
        <f>IF('Informacion del Cliente'!Q78&lt;&gt;"",'Informacion del Cliente'!Q78,"")</f>
        <v/>
      </c>
      <c r="S66" s="4" t="str">
        <f t="shared" ca="1" si="21"/>
        <v/>
      </c>
      <c r="U66" s="4" t="str">
        <f>IF('Informacion del Cliente'!O78&lt;&gt;"",'Informacion del Cliente'!O78,"")</f>
        <v/>
      </c>
      <c r="V66" s="4" t="str">
        <f>IF('Informacion del Cliente'!R78&lt;&gt;"",'Informacion del Cliente'!R78,"")</f>
        <v/>
      </c>
      <c r="W66" s="4" t="str">
        <f t="shared" ca="1" si="22"/>
        <v/>
      </c>
      <c r="X66" s="4" t="str">
        <f t="shared" si="23"/>
        <v/>
      </c>
      <c r="Y66" s="4" t="str">
        <f t="shared" si="24"/>
        <v/>
      </c>
      <c r="Z66" s="4" t="str">
        <f>IF(G66&lt;&gt;"", IFERROR(VLOOKUP(I66, 'Listado de Telas'!$B$3:$F$129, 5, FALSE), "No encontrado"), "")</f>
        <v/>
      </c>
      <c r="AA66" s="4" t="str">
        <f t="shared" ca="1" si="25"/>
        <v/>
      </c>
      <c r="AB66" s="4" t="str">
        <f t="shared" ref="AB66:AB129" ca="1" si="31">IF(L66&lt;&gt;"",VLOOKUP(J66, INDIRECT("'" &amp; G66 &amp; "'!F10:J12"),2, FALSE),"")</f>
        <v/>
      </c>
      <c r="AC66" s="4" t="str">
        <f t="shared" ref="AC66:AC129" ca="1" si="32">IF(M66&lt;&gt;"",VLOOKUP(J66, INDIRECT("'" &amp; G66 &amp; "'!F10:J12"), 3, FALSE),"")</f>
        <v/>
      </c>
      <c r="AD66" s="4" t="str">
        <f t="shared" ref="AD66:AD129" ca="1" si="33">IF(OR(J66="Privacy",J66="Blackout"),L66+VLOOKUP(J66, INDIRECT("'" &amp; G66 &amp; "'!F16:J18"), 4, FALSE),"")</f>
        <v/>
      </c>
      <c r="AE66" s="4" t="str">
        <f t="shared" ref="AE66:AE129" si="34">IF(OR(J66="Privacy",J66="Blackout"),AA66,"")</f>
        <v/>
      </c>
      <c r="AF66" s="4" t="str">
        <f t="shared" ref="AF66:AF129" ca="1" si="35">IF(OR(J66="Privacy",J66="Blackout"),VLOOKUP(J66, INDIRECT("'" &amp; G66 &amp; "'!F10:J12"),4, FALSE),"")</f>
        <v/>
      </c>
      <c r="AG66" s="4" t="str">
        <f t="shared" ref="AG66:AG129" ca="1" si="36">IF(L66&lt;&gt;"",L66+VLOOKUP("Inside", INDIRECT("'" &amp; G66 &amp; "'!F45:I46"),2, FALSE),"")</f>
        <v/>
      </c>
      <c r="AH66" s="4" t="str">
        <f t="shared" ref="AH66:AH129" ca="1" si="37">IF(M66&lt;&gt;"",VLOOKUP("Inside", INDIRECT("'" &amp; G66 &amp; "'!F45:I46"),3, FALSE),"")</f>
        <v/>
      </c>
      <c r="AI66" s="4" t="str">
        <f t="shared" si="26"/>
        <v/>
      </c>
      <c r="AJ66" s="4" t="str">
        <f t="shared" ref="AJ66:AJ129" ca="1" si="38">IF(L66&lt;&gt;"",VLOOKUP(N66, INDIRECT("'" &amp; G66 &amp; "'!F45:I46"),4, FALSE),"")</f>
        <v/>
      </c>
      <c r="AK66" s="4" t="str">
        <f t="array" ref="AK66">IF('Informacion del Cliente'!T78="SI",3,IF('Informacion del Cliente'!K78="Outside",2,IF('Informacion del Cliente'!K78="Inside",1,"")))</f>
        <v/>
      </c>
      <c r="AL66" s="140" t="str">
        <f t="shared" ref="AL66:AL129" ca="1" si="39">IF(M66&lt;&gt;"",INT((M66-VLOOKUP(J66, INDIRECT("'" &amp; G66 &amp; "'!F16:J18"),5, FALSE))/INDIRECT("'" &amp; G66 &amp; "'!L10")) +  INDIRECT("'" &amp; G66 &amp; "'!N10"),"")</f>
        <v/>
      </c>
      <c r="AM66" s="4" t="s">
        <v>132</v>
      </c>
      <c r="AN66" s="4" t="str">
        <f t="array" ref="AN66">IF(O66&lt;&gt;"",(IF(L66&lt;&gt;"",IF('Informacion del Cliente'!$F$10:$G$10="Residencial",VLOOKUP(G66,Productos!$F$19:$G$24,2,FALSE),IF('Informacion del Cliente'!$F$10:$G$10="Comercial",VLOOKUP(G66,Productos!$F$19:$G$24,3,FALSE),"")))),"")</f>
        <v/>
      </c>
      <c r="AO66" s="4" t="str">
        <f t="array" aca="1" ref="AO66" ca="1">IF(O66&lt;&gt;"",(IF(L66&lt;&gt;"",IF(VLOOKUP('Informacion del Cliente'!$F$10:$G$10,INDIRECT("'"&amp;G66&amp;"'!L5:N6"),2,FALSE)="NA","",VLOOKUP('Informacion del Cliente'!$F$10:$G$10,INDIRECT("'"&amp;G66&amp;"'!L5:N6"),2,FALSE)))),"")</f>
        <v/>
      </c>
      <c r="AP66" s="4" t="str">
        <f t="array" aca="1" ref="AP66" ca="1">IF(OR(J66="Privacy",J66="Blackout"),IF('Informacion del Cliente'!$F$10:$G$10="Residencial",IF(L66&lt;&gt;"",VLOOKUP(J66,INDIRECT("'"&amp;G66&amp;"'!L16:O18"),2,FALSE),""),IF('Informacion del Cliente'!$F$10:$G$10="Comercial",IF(L66&lt;&gt;"",VLOOKUP(J66,INDIRECT("'"&amp;G66&amp;"'!L16:O18"),3,FALSE),""))),"")</f>
        <v/>
      </c>
      <c r="AQ66" s="4" t="str">
        <f t="shared" ca="1" si="27"/>
        <v>0</v>
      </c>
      <c r="AR66" s="4" t="str">
        <f t="array" aca="1" ref="AR66" ca="1">IF('Informacion del Cliente'!$F$10:$G$10="Residencial",IF(L66&lt;&gt;"",VLOOKUP(J66,INDIRECT("'"&amp;G66&amp;"'!L16:O18"),2,FALSE),""),IF('Informacion del Cliente'!$F$10:$G$10="Comercial",IF(L66&lt;&gt;"",VLOOKUP(J66,INDIRECT("'"&amp;G66&amp;"'!L16:O18"),3,FALSE),"")))</f>
        <v/>
      </c>
      <c r="AS66" s="4" t="str">
        <f t="shared" ca="1" si="28"/>
        <v/>
      </c>
      <c r="AT66" s="4" t="str">
        <f t="shared" ca="1" si="29"/>
        <v/>
      </c>
      <c r="AU66" s="4" t="str">
        <f t="shared" ca="1" si="30"/>
        <v/>
      </c>
      <c r="AV66" s="4" t="str">
        <f t="array" aca="1" ref="AV66" ca="1">IF(G66&lt;&gt;"",(IF(OR(VLOOKUP(O66, INDIRECT("'" &amp; G66 &amp; "'!F23:N25"),3, FALSE)&lt;&gt;"",VLOOKUP(O66, INDIRECT("'" &amp; G66 &amp; "'!F23:N25"),3, FALSE)&lt;&gt;"NA"),(L66-VLOOKUP(O66, INDIRECT("'" &amp; G66 &amp; "'!F23:N25"),3, FALSE)),"")),"")</f>
        <v/>
      </c>
      <c r="AW66" s="4" t="str">
        <f t="shared" ref="AW66:AW129" ca="1" si="40">IF(OR(AV66="",AV66="NA"),"",VLOOKUP(O66, INDIRECT("'" &amp; G66 &amp; "'!F29:K31"),3, FALSE))</f>
        <v/>
      </c>
      <c r="AX66" s="4" t="str">
        <f t="shared" ref="AX66:AX129" ca="1" si="41">IF(G66&lt;&gt;"",(IF(AND(VLOOKUP(O66, INDIRECT("'" &amp; G66 &amp; "'!F23:N25"),4, FALSE)&lt;&gt;"",VLOOKUP(O66, INDIRECT("'" &amp; G66 &amp; "'!F23:N25"),4, FALSE)&lt;&gt;"NA"),(L66-VLOOKUP(O66, INDIRECT("'" &amp; G66 &amp; "'!F23:N25"),4, FALSE)),"0")),"")</f>
        <v/>
      </c>
      <c r="AY66" s="4" t="str">
        <f t="shared" ref="AY66:AY129" ca="1" si="42">IF(OR(AX66="",AX66="NA"),"",VLOOKUP(O66, INDIRECT("'" &amp; G66 &amp; "'!F29:K31"),4, FALSE))</f>
        <v/>
      </c>
      <c r="AZ66" s="4" t="str">
        <f t="array" aca="1" ref="AZ66" ca="1">IF(O66&lt;&gt;"",IF(VLOOKUP(O66,INDIRECT("'"&amp;G66&amp;"'!F23:K25"),5,FALSE)="NA","NA",L66-VLOOKUP(O66,INDIRECT("'"&amp;G66&amp;"'!F23:K25"),5,FALSE)),"")</f>
        <v/>
      </c>
      <c r="BA66" s="4" t="str">
        <f>IF('Informacion del Cliente'!U78&lt;&gt;"",'Informacion del Cliente'!U78,"")</f>
        <v/>
      </c>
      <c r="BB66" s="4" t="str">
        <f t="array" aca="1" ref="BB66" ca="1">IF(O66&lt;&gt;"",VLOOKUP(O66, INDIRECT("'" &amp; G66 &amp; "'!F23:K25"),6, FALSE),"")</f>
        <v/>
      </c>
      <c r="BC66" s="4" t="str">
        <f t="shared" ref="BC66:BC129" si="43">L66</f>
        <v/>
      </c>
      <c r="BD66" s="4" t="str">
        <f t="shared" ref="BD66:BD129" ca="1" si="44">IF(O66&lt;&gt;"",VLOOKUP(O66, INDIRECT("'" &amp; G66 &amp; "'!F23:L25"),7, FALSE),"")</f>
        <v/>
      </c>
      <c r="BE66" s="4" t="str">
        <f t="shared" ref="BE66:BE129" si="45">H66</f>
        <v/>
      </c>
      <c r="BF66" s="4" t="str">
        <f t="shared" ref="BF66:BF129" si="46">I66</f>
        <v/>
      </c>
      <c r="BG66" s="4" t="str">
        <f t="shared" ref="BG66:BG129" si="47">IF(AND(N66&lt;&gt;"",N66="Inside"),"SI",IF(N66="Outside","NO",""))</f>
        <v/>
      </c>
      <c r="BJ66" s="4" t="str">
        <f t="shared" ref="BJ66:BJ129" ca="1" si="48">IF(N66&lt;&gt;"",IF(N66="Inside",VLOOKUP(O66, INDIRECT("'" &amp; G66 &amp; "'!F35:I37"),2, FALSE),VLOOKUP(O66, INDIRECT("'" &amp; G66 &amp; "'!F40:I42"),2, FALSE)),"")</f>
        <v/>
      </c>
      <c r="BK66" s="4" t="str">
        <f t="shared" ref="BK66:BK129" si="49">IF(AND(L66&lt;&gt;"",L66&lt;&gt;0),IF(L66&lt;=50,3,IF(AND(L66&gt;50,L66&lt;=70),4,IF(AND(L66&gt;70,L66&lt;=90),6,IF(AND(L66&gt;90,L66&lt;=108),8)))),"")</f>
        <v/>
      </c>
      <c r="BL66" s="4" t="str">
        <f t="shared" ref="BL66:BL129" ca="1" si="50">IF(N66&lt;&gt;"",IF(N66="Inside",VLOOKUP(O66, INDIRECT("'" &amp; G66 &amp; "'!F35:I37"),3, FALSE),VLOOKUP(O66, INDIRECT("'" &amp; G66 &amp; "'!F40:I42"),3, FALSE)),"")</f>
        <v/>
      </c>
      <c r="BM66" s="4" t="str">
        <f t="shared" ref="BM66:BM129" ca="1" si="51">IF(N66&lt;&gt;"",IF(N66="Inside",VLOOKUP(O66, INDIRECT("'" &amp; G66 &amp; "'!F35:I37"),4, FALSE),VLOOKUP(O66, INDIRECT("'" &amp; G66 &amp; "'!F40:I42"),4, FALSE)),"")</f>
        <v/>
      </c>
    </row>
    <row r="67" spans="1:65" x14ac:dyDescent="0.3">
      <c r="A67" s="4" t="str">
        <f>IF(L67&lt;&gt;"",'Informacion del Cliente'!D79,"")</f>
        <v/>
      </c>
      <c r="B67" s="4" t="str">
        <f>IF(O67&lt;&gt;"",'Informacion del Cliente'!$F$5,"")</f>
        <v/>
      </c>
      <c r="C67" s="4" t="str">
        <f>IF(O67&lt;&gt;"",'Informacion del Cliente'!$F$8,"")</f>
        <v/>
      </c>
      <c r="D67" s="4" t="str">
        <f>IF(O67&lt;&gt;"",'Informacion del Cliente'!$F$7,"")</f>
        <v/>
      </c>
      <c r="E67" s="4" t="str">
        <f>IF(O67&lt;&gt;"",'Informacion del Cliente'!$F$9,"")</f>
        <v/>
      </c>
      <c r="F67" s="4" t="str">
        <f>IF(G67&lt;&gt;"",'Informacion del Cliente'!$F$10:$G$10,"")</f>
        <v/>
      </c>
      <c r="G67" s="4" t="str">
        <f>IF('Informacion del Cliente'!E79&lt;&gt;"",VLOOKUP('Informacion del Cliente'!E79,Productos!$F$6:$G$11,2,FALSE),"")</f>
        <v/>
      </c>
      <c r="H67" s="4" t="str">
        <f>IF('Informacion del Cliente'!G79&lt;&gt;"",'Informacion del Cliente'!G79,"")</f>
        <v/>
      </c>
      <c r="I67" s="4" t="str">
        <f>IF('Informacion del Cliente'!F79&lt;&gt;"",'Informacion del Cliente'!F79,"")</f>
        <v/>
      </c>
      <c r="J67" s="4" t="str">
        <f>IF('Informacion del Cliente'!J79&lt;&gt;"",'Informacion del Cliente'!J79,"")</f>
        <v/>
      </c>
      <c r="K67" s="4" t="str">
        <f>IF('Informacion del Cliente'!N79&lt;&gt;"",'Informacion del Cliente'!N79,"")</f>
        <v/>
      </c>
      <c r="L67" s="4" t="str">
        <f>IF(AND(N67&lt;&gt;"",N67="Inside"),'Informacion del Cliente'!H79-VLOOKUP(N67,Productos!$F$15:$G$16,2,FALSE),IF(N67="Outside",'Informacion del Cliente'!H79,""))</f>
        <v/>
      </c>
      <c r="M67" s="4" t="str">
        <f>IF('Informacion del Cliente'!I79&lt;&gt;"",'Informacion del Cliente'!I79,"")</f>
        <v/>
      </c>
      <c r="N67" s="4" t="str">
        <f>IF('Informacion del Cliente'!K79&lt;&gt;"",'Informacion del Cliente'!K79,"")</f>
        <v/>
      </c>
      <c r="O67" s="4" t="str">
        <f>IF('Informacion del Cliente'!L79&lt;&gt;"",'Informacion del Cliente'!L79,"")</f>
        <v/>
      </c>
      <c r="P67" s="4" t="str">
        <f>IF('Informacion del Cliente'!M79&lt;&gt;"",'Informacion del Cliente'!M79,"")</f>
        <v/>
      </c>
      <c r="Q67" s="4" t="str">
        <f>IF('Informacion del Cliente'!P79&lt;&gt;"",'Informacion del Cliente'!P79,"")</f>
        <v/>
      </c>
      <c r="R67" s="4" t="str">
        <f>IF('Informacion del Cliente'!Q79&lt;&gt;"",'Informacion del Cliente'!Q79,"")</f>
        <v/>
      </c>
      <c r="S67" s="4" t="str">
        <f t="shared" ref="S67:S130" ca="1" si="52">IF(O67="CCO",IF(VLOOKUP(O67,INDIRECT("'"&amp;G67&amp; "'!F23:N25"),8,FALSE)="NA","NA", ROUND((M67*2)*VLOOKUP(O67,INDIRECT("'"&amp;G67&amp; "'!F23:N25"),8,FALSE),0)),"")</f>
        <v/>
      </c>
      <c r="U67" s="4" t="str">
        <f>IF('Informacion del Cliente'!O79&lt;&gt;"",'Informacion del Cliente'!O79,"")</f>
        <v/>
      </c>
      <c r="V67" s="4" t="str">
        <f>IF('Informacion del Cliente'!R79&lt;&gt;"",'Informacion del Cliente'!R79,"")</f>
        <v/>
      </c>
      <c r="W67" s="4" t="str">
        <f t="shared" ref="W67:W130" ca="1" si="53">IF(L67&lt;&gt;"",L67+VLOOKUP(J67, INDIRECT("'" &amp; G67 &amp; "'!F16:I18"), 2, FALSE),"")</f>
        <v/>
      </c>
      <c r="X67" s="4" t="str">
        <f t="shared" ref="X67:X130" si="54">IF(Y67="SI",((W67-Z67)/2) + 1, "")</f>
        <v/>
      </c>
      <c r="Y67" s="4" t="str">
        <f t="shared" ref="Y67:Y130" si="55">IF(AND(G67&lt;&gt;"",Z67&lt;&gt;"No encontrado"),IF(L67&gt;=Z67,"SI","NO"),"")</f>
        <v/>
      </c>
      <c r="Z67" s="4" t="str">
        <f>IF(G67&lt;&gt;"", IFERROR(VLOOKUP(I67, 'Listado de Telas'!$B$3:$F$129, 5, FALSE), "No encontrado"), "")</f>
        <v/>
      </c>
      <c r="AA67" s="4" t="str">
        <f t="shared" ref="AA67:AA130" ca="1" si="56">IF(M67&lt;&gt;"",M67+VLOOKUP(J67, INDIRECT("'" &amp; G67 &amp; "'!F16:I18"), 3, FALSE)+INDIRECT("'" &amp; G67 &amp; "'!I5")+AQ67,"")</f>
        <v/>
      </c>
      <c r="AB67" s="4" t="str">
        <f t="shared" ca="1" si="31"/>
        <v/>
      </c>
      <c r="AC67" s="4" t="str">
        <f t="shared" ca="1" si="32"/>
        <v/>
      </c>
      <c r="AD67" s="4" t="str">
        <f t="shared" ca="1" si="33"/>
        <v/>
      </c>
      <c r="AE67" s="4" t="str">
        <f t="shared" si="34"/>
        <v/>
      </c>
      <c r="AF67" s="4" t="str">
        <f t="shared" ca="1" si="35"/>
        <v/>
      </c>
      <c r="AG67" s="4" t="str">
        <f t="shared" ca="1" si="36"/>
        <v/>
      </c>
      <c r="AH67" s="4" t="str">
        <f t="shared" ca="1" si="37"/>
        <v/>
      </c>
      <c r="AI67" s="4" t="str">
        <f t="shared" ref="AI67:AI130" si="57">IF(L67&lt;&gt;"",L67-0.5,"")</f>
        <v/>
      </c>
      <c r="AJ67" s="4" t="str">
        <f t="shared" ca="1" si="38"/>
        <v/>
      </c>
      <c r="AK67" s="4" t="str">
        <f t="array" ref="AK67">IF('Informacion del Cliente'!T79="SI",3,IF('Informacion del Cliente'!K79="Outside",2,IF('Informacion del Cliente'!K79="Inside",1,"")))</f>
        <v/>
      </c>
      <c r="AL67" s="140" t="str">
        <f t="shared" ca="1" si="39"/>
        <v/>
      </c>
      <c r="AM67" s="4" t="s">
        <v>132</v>
      </c>
      <c r="AN67" s="4" t="str">
        <f t="array" ref="AN67">IF(O67&lt;&gt;"",(IF(L67&lt;&gt;"",IF('Informacion del Cliente'!$F$10:$G$10="Residencial",VLOOKUP(G67,Productos!$F$19:$G$24,2,FALSE),IF('Informacion del Cliente'!$F$10:$G$10="Comercial",VLOOKUP(G67,Productos!$F$19:$G$24,3,FALSE),"")))),"")</f>
        <v/>
      </c>
      <c r="AO67" s="4" t="str">
        <f t="array" aca="1" ref="AO67" ca="1">IF(O67&lt;&gt;"",(IF(L67&lt;&gt;"",IF(VLOOKUP('Informacion del Cliente'!$F$10:$G$10,INDIRECT("'"&amp;G67&amp;"'!L5:N6"),2,FALSE)="NA","",VLOOKUP('Informacion del Cliente'!$F$10:$G$10,INDIRECT("'"&amp;G67&amp;"'!L5:N6"),2,FALSE)))),"")</f>
        <v/>
      </c>
      <c r="AP67" s="4" t="str">
        <f t="array" aca="1" ref="AP67" ca="1">IF(OR(J67="Privacy",J67="Blackout"),IF('Informacion del Cliente'!$F$10:$G$10="Residencial",IF(L67&lt;&gt;"",VLOOKUP(J67,INDIRECT("'"&amp;G67&amp;"'!L16:O18"),2,FALSE),""),IF('Informacion del Cliente'!$F$10:$G$10="Comercial",IF(L67&lt;&gt;"",VLOOKUP(J67,INDIRECT("'"&amp;G67&amp;"'!L16:O18"),3,FALSE),""))),"")</f>
        <v/>
      </c>
      <c r="AQ67" s="4" t="str">
        <f t="shared" ref="AQ67:AQ130" ca="1" si="58">IF(AP67&lt;&gt;"",IF(AR67="NA","0",AR67*AL67),"0")</f>
        <v>0</v>
      </c>
      <c r="AR67" s="4" t="str">
        <f t="array" aca="1" ref="AR67" ca="1">IF('Informacion del Cliente'!$F$10:$G$10="Residencial",IF(L67&lt;&gt;"",VLOOKUP(J67,INDIRECT("'"&amp;G67&amp;"'!L16:O18"),2,FALSE),""),IF('Informacion del Cliente'!$F$10:$G$10="Comercial",IF(L67&lt;&gt;"",VLOOKUP(J67,INDIRECT("'"&amp;G67&amp;"'!L16:O18"),3,FALSE),"")))</f>
        <v/>
      </c>
      <c r="AS67" s="4" t="str">
        <f t="shared" ref="AS67:AS130" ca="1" si="59">IF(AR67&lt;&gt;"",IF(AR67="NA","0",AR67*AL67),"")</f>
        <v/>
      </c>
      <c r="AT67" s="4" t="str">
        <f t="shared" ref="AT67:AT130" ca="1" si="60">IF(G67&lt;&gt;"",(IF(AND(VLOOKUP(O67, INDIRECT("'" &amp; G67 &amp; "'!F23:N25"),2, FALSE)&lt;&gt;"",VLOOKUP(O67, INDIRECT("'" &amp; G67 &amp; "'!F23:N25"),2, FALSE)&lt;&gt;"NA"),(L67-VLOOKUP(O67, INDIRECT("'" &amp; G67 &amp; "'!F23:N25"),2, FALSE)),"")),"")</f>
        <v/>
      </c>
      <c r="AU67" s="4" t="str">
        <f t="shared" ref="AU67:AU130" ca="1" si="61">IF(AT67&lt;&gt;"",AL67,"")</f>
        <v/>
      </c>
      <c r="AV67" s="4" t="str">
        <f t="array" aca="1" ref="AV67" ca="1">IF(G67&lt;&gt;"",(IF(OR(VLOOKUP(O67, INDIRECT("'" &amp; G67 &amp; "'!F23:N25"),3, FALSE)&lt;&gt;"",VLOOKUP(O67, INDIRECT("'" &amp; G67 &amp; "'!F23:N25"),3, FALSE)&lt;&gt;"NA"),(L67-VLOOKUP(O67, INDIRECT("'" &amp; G67 &amp; "'!F23:N25"),3, FALSE)),"")),"")</f>
        <v/>
      </c>
      <c r="AW67" s="4" t="str">
        <f t="shared" ca="1" si="40"/>
        <v/>
      </c>
      <c r="AX67" s="4" t="str">
        <f t="shared" ca="1" si="41"/>
        <v/>
      </c>
      <c r="AY67" s="4" t="str">
        <f t="shared" ca="1" si="42"/>
        <v/>
      </c>
      <c r="AZ67" s="4" t="str">
        <f t="array" aca="1" ref="AZ67" ca="1">IF(O67&lt;&gt;"",IF(VLOOKUP(O67,INDIRECT("'"&amp;G67&amp;"'!F23:K25"),5,FALSE)="NA","NA",L67-VLOOKUP(O67,INDIRECT("'"&amp;G67&amp;"'!F23:K25"),5,FALSE)),"")</f>
        <v/>
      </c>
      <c r="BA67" s="4" t="str">
        <f>IF('Informacion del Cliente'!U79&lt;&gt;"",'Informacion del Cliente'!U79,"")</f>
        <v/>
      </c>
      <c r="BB67" s="4" t="str">
        <f t="array" aca="1" ref="BB67" ca="1">IF(O67&lt;&gt;"",VLOOKUP(O67, INDIRECT("'" &amp; G67 &amp; "'!F23:K25"),6, FALSE),"")</f>
        <v/>
      </c>
      <c r="BC67" s="4" t="str">
        <f t="shared" si="43"/>
        <v/>
      </c>
      <c r="BD67" s="4" t="str">
        <f t="shared" ca="1" si="44"/>
        <v/>
      </c>
      <c r="BE67" s="4" t="str">
        <f t="shared" si="45"/>
        <v/>
      </c>
      <c r="BF67" s="4" t="str">
        <f t="shared" si="46"/>
        <v/>
      </c>
      <c r="BG67" s="4" t="str">
        <f t="shared" si="47"/>
        <v/>
      </c>
      <c r="BJ67" s="4" t="str">
        <f t="shared" ca="1" si="48"/>
        <v/>
      </c>
      <c r="BK67" s="4" t="str">
        <f t="shared" si="49"/>
        <v/>
      </c>
      <c r="BL67" s="4" t="str">
        <f t="shared" ca="1" si="50"/>
        <v/>
      </c>
      <c r="BM67" s="4" t="str">
        <f t="shared" ca="1" si="51"/>
        <v/>
      </c>
    </row>
    <row r="68" spans="1:65" x14ac:dyDescent="0.3">
      <c r="A68" s="4" t="str">
        <f>IF(L68&lt;&gt;"",'Informacion del Cliente'!D80,"")</f>
        <v/>
      </c>
      <c r="B68" s="4" t="str">
        <f>IF(O68&lt;&gt;"",'Informacion del Cliente'!$F$5,"")</f>
        <v/>
      </c>
      <c r="C68" s="4" t="str">
        <f>IF(O68&lt;&gt;"",'Informacion del Cliente'!$F$8,"")</f>
        <v/>
      </c>
      <c r="D68" s="4" t="str">
        <f>IF(O68&lt;&gt;"",'Informacion del Cliente'!$F$7,"")</f>
        <v/>
      </c>
      <c r="E68" s="4" t="str">
        <f>IF(O68&lt;&gt;"",'Informacion del Cliente'!$F$9,"")</f>
        <v/>
      </c>
      <c r="F68" s="4" t="str">
        <f>IF(G68&lt;&gt;"",'Informacion del Cliente'!$F$10:$G$10,"")</f>
        <v/>
      </c>
      <c r="G68" s="4" t="str">
        <f>IF('Informacion del Cliente'!E80&lt;&gt;"",VLOOKUP('Informacion del Cliente'!E80,Productos!$F$6:$G$11,2,FALSE),"")</f>
        <v/>
      </c>
      <c r="H68" s="4" t="str">
        <f>IF('Informacion del Cliente'!G80&lt;&gt;"",'Informacion del Cliente'!G80,"")</f>
        <v/>
      </c>
      <c r="I68" s="4" t="str">
        <f>IF('Informacion del Cliente'!F80&lt;&gt;"",'Informacion del Cliente'!F80,"")</f>
        <v/>
      </c>
      <c r="J68" s="4" t="str">
        <f>IF('Informacion del Cliente'!J80&lt;&gt;"",'Informacion del Cliente'!J80,"")</f>
        <v/>
      </c>
      <c r="K68" s="4" t="str">
        <f>IF('Informacion del Cliente'!N80&lt;&gt;"",'Informacion del Cliente'!N80,"")</f>
        <v/>
      </c>
      <c r="L68" s="4" t="str">
        <f>IF(AND(N68&lt;&gt;"",N68="Inside"),'Informacion del Cliente'!H80-VLOOKUP(N68,Productos!$F$15:$G$16,2,FALSE),IF(N68="Outside",'Informacion del Cliente'!H80,""))</f>
        <v/>
      </c>
      <c r="M68" s="4" t="str">
        <f>IF('Informacion del Cliente'!I80&lt;&gt;"",'Informacion del Cliente'!I80,"")</f>
        <v/>
      </c>
      <c r="N68" s="4" t="str">
        <f>IF('Informacion del Cliente'!K80&lt;&gt;"",'Informacion del Cliente'!K80,"")</f>
        <v/>
      </c>
      <c r="O68" s="4" t="str">
        <f>IF('Informacion del Cliente'!L80&lt;&gt;"",'Informacion del Cliente'!L80,"")</f>
        <v/>
      </c>
      <c r="P68" s="4" t="str">
        <f>IF('Informacion del Cliente'!M80&lt;&gt;"",'Informacion del Cliente'!M80,"")</f>
        <v/>
      </c>
      <c r="Q68" s="4" t="str">
        <f>IF('Informacion del Cliente'!P80&lt;&gt;"",'Informacion del Cliente'!P80,"")</f>
        <v/>
      </c>
      <c r="R68" s="4" t="str">
        <f>IF('Informacion del Cliente'!Q80&lt;&gt;"",'Informacion del Cliente'!Q80,"")</f>
        <v/>
      </c>
      <c r="S68" s="4" t="str">
        <f t="shared" ca="1" si="52"/>
        <v/>
      </c>
      <c r="U68" s="4" t="str">
        <f>IF('Informacion del Cliente'!O80&lt;&gt;"",'Informacion del Cliente'!O80,"")</f>
        <v/>
      </c>
      <c r="V68" s="4" t="str">
        <f>IF('Informacion del Cliente'!R80&lt;&gt;"",'Informacion del Cliente'!R80,"")</f>
        <v/>
      </c>
      <c r="W68" s="4" t="str">
        <f t="shared" ca="1" si="53"/>
        <v/>
      </c>
      <c r="X68" s="4" t="str">
        <f t="shared" si="54"/>
        <v/>
      </c>
      <c r="Y68" s="4" t="str">
        <f t="shared" si="55"/>
        <v/>
      </c>
      <c r="Z68" s="4" t="str">
        <f>IF(G68&lt;&gt;"", IFERROR(VLOOKUP(I68, 'Listado de Telas'!$B$3:$F$129, 5, FALSE), "No encontrado"), "")</f>
        <v/>
      </c>
      <c r="AA68" s="4" t="str">
        <f t="shared" ca="1" si="56"/>
        <v/>
      </c>
      <c r="AB68" s="4" t="str">
        <f t="shared" ca="1" si="31"/>
        <v/>
      </c>
      <c r="AC68" s="4" t="str">
        <f t="shared" ca="1" si="32"/>
        <v/>
      </c>
      <c r="AD68" s="4" t="str">
        <f t="shared" ca="1" si="33"/>
        <v/>
      </c>
      <c r="AE68" s="4" t="str">
        <f t="shared" si="34"/>
        <v/>
      </c>
      <c r="AF68" s="4" t="str">
        <f t="shared" ca="1" si="35"/>
        <v/>
      </c>
      <c r="AG68" s="4" t="str">
        <f t="shared" ca="1" si="36"/>
        <v/>
      </c>
      <c r="AH68" s="4" t="str">
        <f t="shared" ca="1" si="37"/>
        <v/>
      </c>
      <c r="AI68" s="4" t="str">
        <f t="shared" si="57"/>
        <v/>
      </c>
      <c r="AJ68" s="4" t="str">
        <f t="shared" ca="1" si="38"/>
        <v/>
      </c>
      <c r="AK68" s="4" t="str">
        <f t="array" ref="AK68">IF('Informacion del Cliente'!T80="SI",3,IF('Informacion del Cliente'!K80="Outside",2,IF('Informacion del Cliente'!K80="Inside",1,"")))</f>
        <v/>
      </c>
      <c r="AL68" s="140" t="str">
        <f t="shared" ca="1" si="39"/>
        <v/>
      </c>
      <c r="AM68" s="4" t="s">
        <v>132</v>
      </c>
      <c r="AN68" s="4" t="str">
        <f t="array" ref="AN68">IF(O68&lt;&gt;"",(IF(L68&lt;&gt;"",IF('Informacion del Cliente'!$F$10:$G$10="Residencial",VLOOKUP(G68,Productos!$F$19:$G$24,2,FALSE),IF('Informacion del Cliente'!$F$10:$G$10="Comercial",VLOOKUP(G68,Productos!$F$19:$G$24,3,FALSE),"")))),"")</f>
        <v/>
      </c>
      <c r="AO68" s="4" t="str">
        <f t="array" aca="1" ref="AO68" ca="1">IF(O68&lt;&gt;"",(IF(L68&lt;&gt;"",IF(VLOOKUP('Informacion del Cliente'!$F$10:$G$10,INDIRECT("'"&amp;G68&amp;"'!L5:N6"),2,FALSE)="NA","",VLOOKUP('Informacion del Cliente'!$F$10:$G$10,INDIRECT("'"&amp;G68&amp;"'!L5:N6"),2,FALSE)))),"")</f>
        <v/>
      </c>
      <c r="AP68" s="4" t="str">
        <f t="array" aca="1" ref="AP68" ca="1">IF(OR(J68="Privacy",J68="Blackout"),IF('Informacion del Cliente'!$F$10:$G$10="Residencial",IF(L68&lt;&gt;"",VLOOKUP(J68,INDIRECT("'"&amp;G68&amp;"'!L16:O18"),2,FALSE),""),IF('Informacion del Cliente'!$F$10:$G$10="Comercial",IF(L68&lt;&gt;"",VLOOKUP(J68,INDIRECT("'"&amp;G68&amp;"'!L16:O18"),3,FALSE),""))),"")</f>
        <v/>
      </c>
      <c r="AQ68" s="4" t="str">
        <f t="shared" ca="1" si="58"/>
        <v>0</v>
      </c>
      <c r="AR68" s="4" t="str">
        <f t="array" aca="1" ref="AR68" ca="1">IF('Informacion del Cliente'!$F$10:$G$10="Residencial",IF(L68&lt;&gt;"",VLOOKUP(J68,INDIRECT("'"&amp;G68&amp;"'!L16:O18"),2,FALSE),""),IF('Informacion del Cliente'!$F$10:$G$10="Comercial",IF(L68&lt;&gt;"",VLOOKUP(J68,INDIRECT("'"&amp;G68&amp;"'!L16:O18"),3,FALSE),"")))</f>
        <v/>
      </c>
      <c r="AS68" s="4" t="str">
        <f t="shared" ca="1" si="59"/>
        <v/>
      </c>
      <c r="AT68" s="4" t="str">
        <f t="shared" ca="1" si="60"/>
        <v/>
      </c>
      <c r="AU68" s="4" t="str">
        <f t="shared" ca="1" si="61"/>
        <v/>
      </c>
      <c r="AV68" s="4" t="str">
        <f t="array" aca="1" ref="AV68" ca="1">IF(G68&lt;&gt;"",(IF(OR(VLOOKUP(O68, INDIRECT("'" &amp; G68 &amp; "'!F23:N25"),3, FALSE)&lt;&gt;"",VLOOKUP(O68, INDIRECT("'" &amp; G68 &amp; "'!F23:N25"),3, FALSE)&lt;&gt;"NA"),(L68-VLOOKUP(O68, INDIRECT("'" &amp; G68 &amp; "'!F23:N25"),3, FALSE)),"")),"")</f>
        <v/>
      </c>
      <c r="AW68" s="4" t="str">
        <f t="shared" ca="1" si="40"/>
        <v/>
      </c>
      <c r="AX68" s="4" t="str">
        <f t="shared" ca="1" si="41"/>
        <v/>
      </c>
      <c r="AY68" s="4" t="str">
        <f t="shared" ca="1" si="42"/>
        <v/>
      </c>
      <c r="AZ68" s="4" t="str">
        <f t="array" aca="1" ref="AZ68" ca="1">IF(O68&lt;&gt;"",IF(VLOOKUP(O68,INDIRECT("'"&amp;G68&amp;"'!F23:K25"),5,FALSE)="NA","NA",L68-VLOOKUP(O68,INDIRECT("'"&amp;G68&amp;"'!F23:K25"),5,FALSE)),"")</f>
        <v/>
      </c>
      <c r="BA68" s="4" t="str">
        <f>IF('Informacion del Cliente'!U80&lt;&gt;"",'Informacion del Cliente'!U80,"")</f>
        <v/>
      </c>
      <c r="BB68" s="4" t="str">
        <f t="array" aca="1" ref="BB68" ca="1">IF(O68&lt;&gt;"",VLOOKUP(O68, INDIRECT("'" &amp; G68 &amp; "'!F23:K25"),6, FALSE),"")</f>
        <v/>
      </c>
      <c r="BC68" s="4" t="str">
        <f t="shared" si="43"/>
        <v/>
      </c>
      <c r="BD68" s="4" t="str">
        <f t="shared" ca="1" si="44"/>
        <v/>
      </c>
      <c r="BE68" s="4" t="str">
        <f t="shared" si="45"/>
        <v/>
      </c>
      <c r="BF68" s="4" t="str">
        <f t="shared" si="46"/>
        <v/>
      </c>
      <c r="BG68" s="4" t="str">
        <f t="shared" si="47"/>
        <v/>
      </c>
      <c r="BJ68" s="4" t="str">
        <f t="shared" ca="1" si="48"/>
        <v/>
      </c>
      <c r="BK68" s="4" t="str">
        <f t="shared" si="49"/>
        <v/>
      </c>
      <c r="BL68" s="4" t="str">
        <f t="shared" ca="1" si="50"/>
        <v/>
      </c>
      <c r="BM68" s="4" t="str">
        <f t="shared" ca="1" si="51"/>
        <v/>
      </c>
    </row>
    <row r="69" spans="1:65" x14ac:dyDescent="0.3">
      <c r="A69" s="4" t="str">
        <f>IF(L69&lt;&gt;"",'Informacion del Cliente'!D81,"")</f>
        <v/>
      </c>
      <c r="B69" s="4" t="str">
        <f>IF(O69&lt;&gt;"",'Informacion del Cliente'!$F$5,"")</f>
        <v/>
      </c>
      <c r="C69" s="4" t="str">
        <f>IF(O69&lt;&gt;"",'Informacion del Cliente'!$F$8,"")</f>
        <v/>
      </c>
      <c r="D69" s="4" t="str">
        <f>IF(O69&lt;&gt;"",'Informacion del Cliente'!$F$7,"")</f>
        <v/>
      </c>
      <c r="E69" s="4" t="str">
        <f>IF(O69&lt;&gt;"",'Informacion del Cliente'!$F$9,"")</f>
        <v/>
      </c>
      <c r="F69" s="4" t="str">
        <f>IF(G69&lt;&gt;"",'Informacion del Cliente'!$F$10:$G$10,"")</f>
        <v/>
      </c>
      <c r="G69" s="4" t="str">
        <f>IF('Informacion del Cliente'!E81&lt;&gt;"",VLOOKUP('Informacion del Cliente'!E81,Productos!$F$6:$G$11,2,FALSE),"")</f>
        <v/>
      </c>
      <c r="H69" s="4" t="str">
        <f>IF('Informacion del Cliente'!G81&lt;&gt;"",'Informacion del Cliente'!G81,"")</f>
        <v/>
      </c>
      <c r="I69" s="4" t="str">
        <f>IF('Informacion del Cliente'!F81&lt;&gt;"",'Informacion del Cliente'!F81,"")</f>
        <v/>
      </c>
      <c r="J69" s="4" t="str">
        <f>IF('Informacion del Cliente'!J81&lt;&gt;"",'Informacion del Cliente'!J81,"")</f>
        <v/>
      </c>
      <c r="K69" s="4" t="str">
        <f>IF('Informacion del Cliente'!N81&lt;&gt;"",'Informacion del Cliente'!N81,"")</f>
        <v/>
      </c>
      <c r="L69" s="4" t="str">
        <f>IF(AND(N69&lt;&gt;"",N69="Inside"),'Informacion del Cliente'!H81-VLOOKUP(N69,Productos!$F$15:$G$16,2,FALSE),IF(N69="Outside",'Informacion del Cliente'!H81,""))</f>
        <v/>
      </c>
      <c r="M69" s="4" t="str">
        <f>IF('Informacion del Cliente'!I81&lt;&gt;"",'Informacion del Cliente'!I81,"")</f>
        <v/>
      </c>
      <c r="N69" s="4" t="str">
        <f>IF('Informacion del Cliente'!K81&lt;&gt;"",'Informacion del Cliente'!K81,"")</f>
        <v/>
      </c>
      <c r="O69" s="4" t="str">
        <f>IF('Informacion del Cliente'!L81&lt;&gt;"",'Informacion del Cliente'!L81,"")</f>
        <v/>
      </c>
      <c r="P69" s="4" t="str">
        <f>IF('Informacion del Cliente'!M81&lt;&gt;"",'Informacion del Cliente'!M81,"")</f>
        <v/>
      </c>
      <c r="Q69" s="4" t="str">
        <f>IF('Informacion del Cliente'!P81&lt;&gt;"",'Informacion del Cliente'!P81,"")</f>
        <v/>
      </c>
      <c r="R69" s="4" t="str">
        <f>IF('Informacion del Cliente'!Q81&lt;&gt;"",'Informacion del Cliente'!Q81,"")</f>
        <v/>
      </c>
      <c r="S69" s="4" t="str">
        <f t="shared" ca="1" si="52"/>
        <v/>
      </c>
      <c r="U69" s="4" t="str">
        <f>IF('Informacion del Cliente'!O81&lt;&gt;"",'Informacion del Cliente'!O81,"")</f>
        <v/>
      </c>
      <c r="V69" s="4" t="str">
        <f>IF('Informacion del Cliente'!R81&lt;&gt;"",'Informacion del Cliente'!R81,"")</f>
        <v/>
      </c>
      <c r="W69" s="4" t="str">
        <f t="shared" ca="1" si="53"/>
        <v/>
      </c>
      <c r="X69" s="4" t="str">
        <f t="shared" si="54"/>
        <v/>
      </c>
      <c r="Y69" s="4" t="str">
        <f t="shared" si="55"/>
        <v/>
      </c>
      <c r="Z69" s="4" t="str">
        <f>IF(G69&lt;&gt;"", IFERROR(VLOOKUP(I69, 'Listado de Telas'!$B$3:$F$129, 5, FALSE), "No encontrado"), "")</f>
        <v/>
      </c>
      <c r="AA69" s="4" t="str">
        <f t="shared" ca="1" si="56"/>
        <v/>
      </c>
      <c r="AB69" s="4" t="str">
        <f t="shared" ca="1" si="31"/>
        <v/>
      </c>
      <c r="AC69" s="4" t="str">
        <f t="shared" ca="1" si="32"/>
        <v/>
      </c>
      <c r="AD69" s="4" t="str">
        <f t="shared" ca="1" si="33"/>
        <v/>
      </c>
      <c r="AE69" s="4" t="str">
        <f t="shared" si="34"/>
        <v/>
      </c>
      <c r="AF69" s="4" t="str">
        <f t="shared" ca="1" si="35"/>
        <v/>
      </c>
      <c r="AG69" s="4" t="str">
        <f t="shared" ca="1" si="36"/>
        <v/>
      </c>
      <c r="AH69" s="4" t="str">
        <f t="shared" ca="1" si="37"/>
        <v/>
      </c>
      <c r="AI69" s="4" t="str">
        <f t="shared" si="57"/>
        <v/>
      </c>
      <c r="AJ69" s="4" t="str">
        <f t="shared" ca="1" si="38"/>
        <v/>
      </c>
      <c r="AK69" s="4" t="str">
        <f t="array" ref="AK69">IF('Informacion del Cliente'!T81="SI",3,IF('Informacion del Cliente'!K81="Outside",2,IF('Informacion del Cliente'!K81="Inside",1,"")))</f>
        <v/>
      </c>
      <c r="AL69" s="140" t="str">
        <f t="shared" ca="1" si="39"/>
        <v/>
      </c>
      <c r="AM69" s="4" t="s">
        <v>132</v>
      </c>
      <c r="AN69" s="4" t="str">
        <f t="array" ref="AN69">IF(O69&lt;&gt;"",(IF(L69&lt;&gt;"",IF('Informacion del Cliente'!$F$10:$G$10="Residencial",VLOOKUP(G69,Productos!$F$19:$G$24,2,FALSE),IF('Informacion del Cliente'!$F$10:$G$10="Comercial",VLOOKUP(G69,Productos!$F$19:$G$24,3,FALSE),"")))),"")</f>
        <v/>
      </c>
      <c r="AO69" s="4" t="str">
        <f t="array" aca="1" ref="AO69" ca="1">IF(O69&lt;&gt;"",(IF(L69&lt;&gt;"",IF(VLOOKUP('Informacion del Cliente'!$F$10:$G$10,INDIRECT("'"&amp;G69&amp;"'!L5:N6"),2,FALSE)="NA","",VLOOKUP('Informacion del Cliente'!$F$10:$G$10,INDIRECT("'"&amp;G69&amp;"'!L5:N6"),2,FALSE)))),"")</f>
        <v/>
      </c>
      <c r="AP69" s="4" t="str">
        <f t="array" aca="1" ref="AP69" ca="1">IF(OR(J69="Privacy",J69="Blackout"),IF('Informacion del Cliente'!$F$10:$G$10="Residencial",IF(L69&lt;&gt;"",VLOOKUP(J69,INDIRECT("'"&amp;G69&amp;"'!L16:O18"),2,FALSE),""),IF('Informacion del Cliente'!$F$10:$G$10="Comercial",IF(L69&lt;&gt;"",VLOOKUP(J69,INDIRECT("'"&amp;G69&amp;"'!L16:O18"),3,FALSE),""))),"")</f>
        <v/>
      </c>
      <c r="AQ69" s="4" t="str">
        <f t="shared" ca="1" si="58"/>
        <v>0</v>
      </c>
      <c r="AR69" s="4" t="str">
        <f t="array" aca="1" ref="AR69" ca="1">IF('Informacion del Cliente'!$F$10:$G$10="Residencial",IF(L69&lt;&gt;"",VLOOKUP(J69,INDIRECT("'"&amp;G69&amp;"'!L16:O18"),2,FALSE),""),IF('Informacion del Cliente'!$F$10:$G$10="Comercial",IF(L69&lt;&gt;"",VLOOKUP(J69,INDIRECT("'"&amp;G69&amp;"'!L16:O18"),3,FALSE),"")))</f>
        <v/>
      </c>
      <c r="AS69" s="4" t="str">
        <f t="shared" ca="1" si="59"/>
        <v/>
      </c>
      <c r="AT69" s="4" t="str">
        <f t="shared" ca="1" si="60"/>
        <v/>
      </c>
      <c r="AU69" s="4" t="str">
        <f t="shared" ca="1" si="61"/>
        <v/>
      </c>
      <c r="AV69" s="4" t="str">
        <f t="array" aca="1" ref="AV69" ca="1">IF(G69&lt;&gt;"",(IF(OR(VLOOKUP(O69, INDIRECT("'" &amp; G69 &amp; "'!F23:N25"),3, FALSE)&lt;&gt;"",VLOOKUP(O69, INDIRECT("'" &amp; G69 &amp; "'!F23:N25"),3, FALSE)&lt;&gt;"NA"),(L69-VLOOKUP(O69, INDIRECT("'" &amp; G69 &amp; "'!F23:N25"),3, FALSE)),"")),"")</f>
        <v/>
      </c>
      <c r="AW69" s="4" t="str">
        <f t="shared" ca="1" si="40"/>
        <v/>
      </c>
      <c r="AX69" s="4" t="str">
        <f t="shared" ca="1" si="41"/>
        <v/>
      </c>
      <c r="AY69" s="4" t="str">
        <f t="shared" ca="1" si="42"/>
        <v/>
      </c>
      <c r="AZ69" s="4" t="str">
        <f t="array" aca="1" ref="AZ69" ca="1">IF(O69&lt;&gt;"",IF(VLOOKUP(O69,INDIRECT("'"&amp;G69&amp;"'!F23:K25"),5,FALSE)="NA","NA",L69-VLOOKUP(O69,INDIRECT("'"&amp;G69&amp;"'!F23:K25"),5,FALSE)),"")</f>
        <v/>
      </c>
      <c r="BA69" s="4" t="str">
        <f>IF('Informacion del Cliente'!U81&lt;&gt;"",'Informacion del Cliente'!U81,"")</f>
        <v/>
      </c>
      <c r="BB69" s="4" t="str">
        <f t="array" aca="1" ref="BB69" ca="1">IF(O69&lt;&gt;"",VLOOKUP(O69, INDIRECT("'" &amp; G69 &amp; "'!F23:K25"),6, FALSE),"")</f>
        <v/>
      </c>
      <c r="BC69" s="4" t="str">
        <f t="shared" si="43"/>
        <v/>
      </c>
      <c r="BD69" s="4" t="str">
        <f t="shared" ca="1" si="44"/>
        <v/>
      </c>
      <c r="BE69" s="4" t="str">
        <f t="shared" si="45"/>
        <v/>
      </c>
      <c r="BF69" s="4" t="str">
        <f t="shared" si="46"/>
        <v/>
      </c>
      <c r="BG69" s="4" t="str">
        <f t="shared" si="47"/>
        <v/>
      </c>
      <c r="BJ69" s="4" t="str">
        <f t="shared" ca="1" si="48"/>
        <v/>
      </c>
      <c r="BK69" s="4" t="str">
        <f t="shared" si="49"/>
        <v/>
      </c>
      <c r="BL69" s="4" t="str">
        <f t="shared" ca="1" si="50"/>
        <v/>
      </c>
      <c r="BM69" s="4" t="str">
        <f t="shared" ca="1" si="51"/>
        <v/>
      </c>
    </row>
    <row r="70" spans="1:65" x14ac:dyDescent="0.3">
      <c r="A70" s="4" t="str">
        <f>IF(L70&lt;&gt;"",'Informacion del Cliente'!D82,"")</f>
        <v/>
      </c>
      <c r="B70" s="4" t="str">
        <f>IF(O70&lt;&gt;"",'Informacion del Cliente'!$F$5,"")</f>
        <v/>
      </c>
      <c r="C70" s="4" t="str">
        <f>IF(O70&lt;&gt;"",'Informacion del Cliente'!$F$8,"")</f>
        <v/>
      </c>
      <c r="D70" s="4" t="str">
        <f>IF(O70&lt;&gt;"",'Informacion del Cliente'!$F$7,"")</f>
        <v/>
      </c>
      <c r="E70" s="4" t="str">
        <f>IF(O70&lt;&gt;"",'Informacion del Cliente'!$F$9,"")</f>
        <v/>
      </c>
      <c r="F70" s="4" t="str">
        <f>IF(G70&lt;&gt;"",'Informacion del Cliente'!$F$10:$G$10,"")</f>
        <v/>
      </c>
      <c r="G70" s="4" t="str">
        <f>IF('Informacion del Cliente'!E82&lt;&gt;"",VLOOKUP('Informacion del Cliente'!E82,Productos!$F$6:$G$11,2,FALSE),"")</f>
        <v/>
      </c>
      <c r="H70" s="4" t="str">
        <f>IF('Informacion del Cliente'!G82&lt;&gt;"",'Informacion del Cliente'!G82,"")</f>
        <v/>
      </c>
      <c r="I70" s="4" t="str">
        <f>IF('Informacion del Cliente'!F82&lt;&gt;"",'Informacion del Cliente'!F82,"")</f>
        <v/>
      </c>
      <c r="J70" s="4" t="str">
        <f>IF('Informacion del Cliente'!J82&lt;&gt;"",'Informacion del Cliente'!J82,"")</f>
        <v/>
      </c>
      <c r="K70" s="4" t="str">
        <f>IF('Informacion del Cliente'!N82&lt;&gt;"",'Informacion del Cliente'!N82,"")</f>
        <v/>
      </c>
      <c r="L70" s="4" t="str">
        <f>IF(AND(N70&lt;&gt;"",N70="Inside"),'Informacion del Cliente'!H82-VLOOKUP(N70,Productos!$F$15:$G$16,2,FALSE),IF(N70="Outside",'Informacion del Cliente'!H82,""))</f>
        <v/>
      </c>
      <c r="M70" s="4" t="str">
        <f>IF('Informacion del Cliente'!I82&lt;&gt;"",'Informacion del Cliente'!I82,"")</f>
        <v/>
      </c>
      <c r="N70" s="4" t="str">
        <f>IF('Informacion del Cliente'!K82&lt;&gt;"",'Informacion del Cliente'!K82,"")</f>
        <v/>
      </c>
      <c r="O70" s="4" t="str">
        <f>IF('Informacion del Cliente'!L82&lt;&gt;"",'Informacion del Cliente'!L82,"")</f>
        <v/>
      </c>
      <c r="P70" s="4" t="str">
        <f>IF('Informacion del Cliente'!M82&lt;&gt;"",'Informacion del Cliente'!M82,"")</f>
        <v/>
      </c>
      <c r="Q70" s="4" t="str">
        <f>IF('Informacion del Cliente'!P82&lt;&gt;"",'Informacion del Cliente'!P82,"")</f>
        <v/>
      </c>
      <c r="R70" s="4" t="str">
        <f>IF('Informacion del Cliente'!Q82&lt;&gt;"",'Informacion del Cliente'!Q82,"")</f>
        <v/>
      </c>
      <c r="S70" s="4" t="str">
        <f t="shared" ca="1" si="52"/>
        <v/>
      </c>
      <c r="U70" s="4" t="str">
        <f>IF('Informacion del Cliente'!O82&lt;&gt;"",'Informacion del Cliente'!O82,"")</f>
        <v/>
      </c>
      <c r="V70" s="4" t="str">
        <f>IF('Informacion del Cliente'!R82&lt;&gt;"",'Informacion del Cliente'!R82,"")</f>
        <v/>
      </c>
      <c r="W70" s="4" t="str">
        <f t="shared" ca="1" si="53"/>
        <v/>
      </c>
      <c r="X70" s="4" t="str">
        <f t="shared" si="54"/>
        <v/>
      </c>
      <c r="Y70" s="4" t="str">
        <f t="shared" si="55"/>
        <v/>
      </c>
      <c r="Z70" s="4" t="str">
        <f>IF(G70&lt;&gt;"", IFERROR(VLOOKUP(I70, 'Listado de Telas'!$B$3:$F$129, 5, FALSE), "No encontrado"), "")</f>
        <v/>
      </c>
      <c r="AA70" s="4" t="str">
        <f t="shared" ca="1" si="56"/>
        <v/>
      </c>
      <c r="AB70" s="4" t="str">
        <f t="shared" ca="1" si="31"/>
        <v/>
      </c>
      <c r="AC70" s="4" t="str">
        <f t="shared" ca="1" si="32"/>
        <v/>
      </c>
      <c r="AD70" s="4" t="str">
        <f t="shared" ca="1" si="33"/>
        <v/>
      </c>
      <c r="AE70" s="4" t="str">
        <f t="shared" si="34"/>
        <v/>
      </c>
      <c r="AF70" s="4" t="str">
        <f t="shared" ca="1" si="35"/>
        <v/>
      </c>
      <c r="AG70" s="4" t="str">
        <f t="shared" ca="1" si="36"/>
        <v/>
      </c>
      <c r="AH70" s="4" t="str">
        <f t="shared" ca="1" si="37"/>
        <v/>
      </c>
      <c r="AI70" s="4" t="str">
        <f t="shared" si="57"/>
        <v/>
      </c>
      <c r="AJ70" s="4" t="str">
        <f t="shared" ca="1" si="38"/>
        <v/>
      </c>
      <c r="AK70" s="4" t="str">
        <f t="array" ref="AK70">IF('Informacion del Cliente'!T82="SI",3,IF('Informacion del Cliente'!K82="Outside",2,IF('Informacion del Cliente'!K82="Inside",1,"")))</f>
        <v/>
      </c>
      <c r="AL70" s="140" t="str">
        <f t="shared" ca="1" si="39"/>
        <v/>
      </c>
      <c r="AM70" s="4" t="s">
        <v>132</v>
      </c>
      <c r="AN70" s="4" t="str">
        <f t="array" ref="AN70">IF(O70&lt;&gt;"",(IF(L70&lt;&gt;"",IF('Informacion del Cliente'!$F$10:$G$10="Residencial",VLOOKUP(G70,Productos!$F$19:$G$24,2,FALSE),IF('Informacion del Cliente'!$F$10:$G$10="Comercial",VLOOKUP(G70,Productos!$F$19:$G$24,3,FALSE),"")))),"")</f>
        <v/>
      </c>
      <c r="AO70" s="4" t="str">
        <f t="array" aca="1" ref="AO70" ca="1">IF(O70&lt;&gt;"",(IF(L70&lt;&gt;"",IF(VLOOKUP('Informacion del Cliente'!$F$10:$G$10,INDIRECT("'"&amp;G70&amp;"'!L5:N6"),2,FALSE)="NA","",VLOOKUP('Informacion del Cliente'!$F$10:$G$10,INDIRECT("'"&amp;G70&amp;"'!L5:N6"),2,FALSE)))),"")</f>
        <v/>
      </c>
      <c r="AP70" s="4" t="str">
        <f t="array" aca="1" ref="AP70" ca="1">IF(OR(J70="Privacy",J70="Blackout"),IF('Informacion del Cliente'!$F$10:$G$10="Residencial",IF(L70&lt;&gt;"",VLOOKUP(J70,INDIRECT("'"&amp;G70&amp;"'!L16:O18"),2,FALSE),""),IF('Informacion del Cliente'!$F$10:$G$10="Comercial",IF(L70&lt;&gt;"",VLOOKUP(J70,INDIRECT("'"&amp;G70&amp;"'!L16:O18"),3,FALSE),""))),"")</f>
        <v/>
      </c>
      <c r="AQ70" s="4" t="str">
        <f t="shared" ca="1" si="58"/>
        <v>0</v>
      </c>
      <c r="AR70" s="4" t="str">
        <f t="array" aca="1" ref="AR70" ca="1">IF('Informacion del Cliente'!$F$10:$G$10="Residencial",IF(L70&lt;&gt;"",VLOOKUP(J70,INDIRECT("'"&amp;G70&amp;"'!L16:O18"),2,FALSE),""),IF('Informacion del Cliente'!$F$10:$G$10="Comercial",IF(L70&lt;&gt;"",VLOOKUP(J70,INDIRECT("'"&amp;G70&amp;"'!L16:O18"),3,FALSE),"")))</f>
        <v/>
      </c>
      <c r="AS70" s="4" t="str">
        <f t="shared" ca="1" si="59"/>
        <v/>
      </c>
      <c r="AT70" s="4" t="str">
        <f t="shared" ca="1" si="60"/>
        <v/>
      </c>
      <c r="AU70" s="4" t="str">
        <f t="shared" ca="1" si="61"/>
        <v/>
      </c>
      <c r="AV70" s="4" t="str">
        <f t="array" aca="1" ref="AV70" ca="1">IF(G70&lt;&gt;"",(IF(OR(VLOOKUP(O70, INDIRECT("'" &amp; G70 &amp; "'!F23:N25"),3, FALSE)&lt;&gt;"",VLOOKUP(O70, INDIRECT("'" &amp; G70 &amp; "'!F23:N25"),3, FALSE)&lt;&gt;"NA"),(L70-VLOOKUP(O70, INDIRECT("'" &amp; G70 &amp; "'!F23:N25"),3, FALSE)),"")),"")</f>
        <v/>
      </c>
      <c r="AW70" s="4" t="str">
        <f t="shared" ca="1" si="40"/>
        <v/>
      </c>
      <c r="AX70" s="4" t="str">
        <f t="shared" ca="1" si="41"/>
        <v/>
      </c>
      <c r="AY70" s="4" t="str">
        <f t="shared" ca="1" si="42"/>
        <v/>
      </c>
      <c r="AZ70" s="4" t="str">
        <f t="array" aca="1" ref="AZ70" ca="1">IF(O70&lt;&gt;"",IF(VLOOKUP(O70,INDIRECT("'"&amp;G70&amp;"'!F23:K25"),5,FALSE)="NA","NA",L70-VLOOKUP(O70,INDIRECT("'"&amp;G70&amp;"'!F23:K25"),5,FALSE)),"")</f>
        <v/>
      </c>
      <c r="BA70" s="4" t="str">
        <f>IF('Informacion del Cliente'!U82&lt;&gt;"",'Informacion del Cliente'!U82,"")</f>
        <v/>
      </c>
      <c r="BB70" s="4" t="str">
        <f t="array" aca="1" ref="BB70" ca="1">IF(O70&lt;&gt;"",VLOOKUP(O70, INDIRECT("'" &amp; G70 &amp; "'!F23:K25"),6, FALSE),"")</f>
        <v/>
      </c>
      <c r="BC70" s="4" t="str">
        <f t="shared" si="43"/>
        <v/>
      </c>
      <c r="BD70" s="4" t="str">
        <f t="shared" ca="1" si="44"/>
        <v/>
      </c>
      <c r="BE70" s="4" t="str">
        <f t="shared" si="45"/>
        <v/>
      </c>
      <c r="BF70" s="4" t="str">
        <f t="shared" si="46"/>
        <v/>
      </c>
      <c r="BG70" s="4" t="str">
        <f t="shared" si="47"/>
        <v/>
      </c>
      <c r="BJ70" s="4" t="str">
        <f t="shared" ca="1" si="48"/>
        <v/>
      </c>
      <c r="BK70" s="4" t="str">
        <f t="shared" si="49"/>
        <v/>
      </c>
      <c r="BL70" s="4" t="str">
        <f t="shared" ca="1" si="50"/>
        <v/>
      </c>
      <c r="BM70" s="4" t="str">
        <f t="shared" ca="1" si="51"/>
        <v/>
      </c>
    </row>
    <row r="71" spans="1:65" x14ac:dyDescent="0.3">
      <c r="A71" s="4" t="str">
        <f>IF(L71&lt;&gt;"",'Informacion del Cliente'!D83,"")</f>
        <v/>
      </c>
      <c r="B71" s="4" t="str">
        <f>IF(O71&lt;&gt;"",'Informacion del Cliente'!$F$5,"")</f>
        <v/>
      </c>
      <c r="C71" s="4" t="str">
        <f>IF(O71&lt;&gt;"",'Informacion del Cliente'!$F$8,"")</f>
        <v/>
      </c>
      <c r="D71" s="4" t="str">
        <f>IF(O71&lt;&gt;"",'Informacion del Cliente'!$F$7,"")</f>
        <v/>
      </c>
      <c r="E71" s="4" t="str">
        <f>IF(O71&lt;&gt;"",'Informacion del Cliente'!$F$9,"")</f>
        <v/>
      </c>
      <c r="F71" s="4" t="str">
        <f>IF(G71&lt;&gt;"",'Informacion del Cliente'!$F$10:$G$10,"")</f>
        <v/>
      </c>
      <c r="G71" s="4" t="str">
        <f>IF('Informacion del Cliente'!E83&lt;&gt;"",VLOOKUP('Informacion del Cliente'!E83,Productos!$F$6:$G$11,2,FALSE),"")</f>
        <v/>
      </c>
      <c r="H71" s="4" t="str">
        <f>IF('Informacion del Cliente'!G83&lt;&gt;"",'Informacion del Cliente'!G83,"")</f>
        <v/>
      </c>
      <c r="I71" s="4" t="str">
        <f>IF('Informacion del Cliente'!F83&lt;&gt;"",'Informacion del Cliente'!F83,"")</f>
        <v/>
      </c>
      <c r="J71" s="4" t="str">
        <f>IF('Informacion del Cliente'!J83&lt;&gt;"",'Informacion del Cliente'!J83,"")</f>
        <v/>
      </c>
      <c r="K71" s="4" t="str">
        <f>IF('Informacion del Cliente'!N83&lt;&gt;"",'Informacion del Cliente'!N83,"")</f>
        <v/>
      </c>
      <c r="L71" s="4" t="str">
        <f>IF(AND(N71&lt;&gt;"",N71="Inside"),'Informacion del Cliente'!H83-VLOOKUP(N71,Productos!$F$15:$G$16,2,FALSE),IF(N71="Outside",'Informacion del Cliente'!H83,""))</f>
        <v/>
      </c>
      <c r="M71" s="4" t="str">
        <f>IF('Informacion del Cliente'!I83&lt;&gt;"",'Informacion del Cliente'!I83,"")</f>
        <v/>
      </c>
      <c r="N71" s="4" t="str">
        <f>IF('Informacion del Cliente'!K83&lt;&gt;"",'Informacion del Cliente'!K83,"")</f>
        <v/>
      </c>
      <c r="O71" s="4" t="str">
        <f>IF('Informacion del Cliente'!L83&lt;&gt;"",'Informacion del Cliente'!L83,"")</f>
        <v/>
      </c>
      <c r="P71" s="4" t="str">
        <f>IF('Informacion del Cliente'!M83&lt;&gt;"",'Informacion del Cliente'!M83,"")</f>
        <v/>
      </c>
      <c r="Q71" s="4" t="str">
        <f>IF('Informacion del Cliente'!P83&lt;&gt;"",'Informacion del Cliente'!P83,"")</f>
        <v/>
      </c>
      <c r="R71" s="4" t="str">
        <f>IF('Informacion del Cliente'!Q83&lt;&gt;"",'Informacion del Cliente'!Q83,"")</f>
        <v/>
      </c>
      <c r="S71" s="4" t="str">
        <f t="shared" ca="1" si="52"/>
        <v/>
      </c>
      <c r="U71" s="4" t="str">
        <f>IF('Informacion del Cliente'!O83&lt;&gt;"",'Informacion del Cliente'!O83,"")</f>
        <v/>
      </c>
      <c r="V71" s="4" t="str">
        <f>IF('Informacion del Cliente'!R83&lt;&gt;"",'Informacion del Cliente'!R83,"")</f>
        <v/>
      </c>
      <c r="W71" s="4" t="str">
        <f t="shared" ca="1" si="53"/>
        <v/>
      </c>
      <c r="X71" s="4" t="str">
        <f t="shared" si="54"/>
        <v/>
      </c>
      <c r="Y71" s="4" t="str">
        <f t="shared" si="55"/>
        <v/>
      </c>
      <c r="Z71" s="4" t="str">
        <f>IF(G71&lt;&gt;"", IFERROR(VLOOKUP(I71, 'Listado de Telas'!$B$3:$F$129, 5, FALSE), "No encontrado"), "")</f>
        <v/>
      </c>
      <c r="AA71" s="4" t="str">
        <f t="shared" ca="1" si="56"/>
        <v/>
      </c>
      <c r="AB71" s="4" t="str">
        <f t="shared" ca="1" si="31"/>
        <v/>
      </c>
      <c r="AC71" s="4" t="str">
        <f t="shared" ca="1" si="32"/>
        <v/>
      </c>
      <c r="AD71" s="4" t="str">
        <f t="shared" ca="1" si="33"/>
        <v/>
      </c>
      <c r="AE71" s="4" t="str">
        <f t="shared" si="34"/>
        <v/>
      </c>
      <c r="AF71" s="4" t="str">
        <f t="shared" ca="1" si="35"/>
        <v/>
      </c>
      <c r="AG71" s="4" t="str">
        <f t="shared" ca="1" si="36"/>
        <v/>
      </c>
      <c r="AH71" s="4" t="str">
        <f t="shared" ca="1" si="37"/>
        <v/>
      </c>
      <c r="AI71" s="4" t="str">
        <f t="shared" si="57"/>
        <v/>
      </c>
      <c r="AJ71" s="4" t="str">
        <f t="shared" ca="1" si="38"/>
        <v/>
      </c>
      <c r="AK71" s="4" t="str">
        <f t="array" ref="AK71">IF('Informacion del Cliente'!T83="SI",3,IF('Informacion del Cliente'!K83="Outside",2,IF('Informacion del Cliente'!K83="Inside",1,"")))</f>
        <v/>
      </c>
      <c r="AL71" s="140" t="str">
        <f t="shared" ca="1" si="39"/>
        <v/>
      </c>
      <c r="AM71" s="4" t="s">
        <v>132</v>
      </c>
      <c r="AN71" s="4" t="str">
        <f t="array" ref="AN71">IF(O71&lt;&gt;"",(IF(L71&lt;&gt;"",IF('Informacion del Cliente'!$F$10:$G$10="Residencial",VLOOKUP(G71,Productos!$F$19:$G$24,2,FALSE),IF('Informacion del Cliente'!$F$10:$G$10="Comercial",VLOOKUP(G71,Productos!$F$19:$G$24,3,FALSE),"")))),"")</f>
        <v/>
      </c>
      <c r="AO71" s="4" t="str">
        <f t="array" aca="1" ref="AO71" ca="1">IF(O71&lt;&gt;"",(IF(L71&lt;&gt;"",IF(VLOOKUP('Informacion del Cliente'!$F$10:$G$10,INDIRECT("'"&amp;G71&amp;"'!L5:N6"),2,FALSE)="NA","",VLOOKUP('Informacion del Cliente'!$F$10:$G$10,INDIRECT("'"&amp;G71&amp;"'!L5:N6"),2,FALSE)))),"")</f>
        <v/>
      </c>
      <c r="AP71" s="4" t="str">
        <f t="array" aca="1" ref="AP71" ca="1">IF(OR(J71="Privacy",J71="Blackout"),IF('Informacion del Cliente'!$F$10:$G$10="Residencial",IF(L71&lt;&gt;"",VLOOKUP(J71,INDIRECT("'"&amp;G71&amp;"'!L16:O18"),2,FALSE),""),IF('Informacion del Cliente'!$F$10:$G$10="Comercial",IF(L71&lt;&gt;"",VLOOKUP(J71,INDIRECT("'"&amp;G71&amp;"'!L16:O18"),3,FALSE),""))),"")</f>
        <v/>
      </c>
      <c r="AQ71" s="4" t="str">
        <f t="shared" ca="1" si="58"/>
        <v>0</v>
      </c>
      <c r="AR71" s="4" t="str">
        <f t="array" aca="1" ref="AR71" ca="1">IF('Informacion del Cliente'!$F$10:$G$10="Residencial",IF(L71&lt;&gt;"",VLOOKUP(J71,INDIRECT("'"&amp;G71&amp;"'!L16:O18"),2,FALSE),""),IF('Informacion del Cliente'!$F$10:$G$10="Comercial",IF(L71&lt;&gt;"",VLOOKUP(J71,INDIRECT("'"&amp;G71&amp;"'!L16:O18"),3,FALSE),"")))</f>
        <v/>
      </c>
      <c r="AS71" s="4" t="str">
        <f t="shared" ca="1" si="59"/>
        <v/>
      </c>
      <c r="AT71" s="4" t="str">
        <f t="shared" ca="1" si="60"/>
        <v/>
      </c>
      <c r="AU71" s="4" t="str">
        <f t="shared" ca="1" si="61"/>
        <v/>
      </c>
      <c r="AV71" s="4" t="str">
        <f t="array" aca="1" ref="AV71" ca="1">IF(G71&lt;&gt;"",(IF(OR(VLOOKUP(O71, INDIRECT("'" &amp; G71 &amp; "'!F23:N25"),3, FALSE)&lt;&gt;"",VLOOKUP(O71, INDIRECT("'" &amp; G71 &amp; "'!F23:N25"),3, FALSE)&lt;&gt;"NA"),(L71-VLOOKUP(O71, INDIRECT("'" &amp; G71 &amp; "'!F23:N25"),3, FALSE)),"")),"")</f>
        <v/>
      </c>
      <c r="AW71" s="4" t="str">
        <f t="shared" ca="1" si="40"/>
        <v/>
      </c>
      <c r="AX71" s="4" t="str">
        <f t="shared" ca="1" si="41"/>
        <v/>
      </c>
      <c r="AY71" s="4" t="str">
        <f t="shared" ca="1" si="42"/>
        <v/>
      </c>
      <c r="AZ71" s="4" t="str">
        <f t="array" aca="1" ref="AZ71" ca="1">IF(O71&lt;&gt;"",IF(VLOOKUP(O71,INDIRECT("'"&amp;G71&amp;"'!F23:K25"),5,FALSE)="NA","NA",L71-VLOOKUP(O71,INDIRECT("'"&amp;G71&amp;"'!F23:K25"),5,FALSE)),"")</f>
        <v/>
      </c>
      <c r="BA71" s="4" t="str">
        <f>IF('Informacion del Cliente'!U83&lt;&gt;"",'Informacion del Cliente'!U83,"")</f>
        <v/>
      </c>
      <c r="BB71" s="4" t="str">
        <f t="array" aca="1" ref="BB71" ca="1">IF(O71&lt;&gt;"",VLOOKUP(O71, INDIRECT("'" &amp; G71 &amp; "'!F23:K25"),6, FALSE),"")</f>
        <v/>
      </c>
      <c r="BC71" s="4" t="str">
        <f t="shared" si="43"/>
        <v/>
      </c>
      <c r="BD71" s="4" t="str">
        <f t="shared" ca="1" si="44"/>
        <v/>
      </c>
      <c r="BE71" s="4" t="str">
        <f t="shared" si="45"/>
        <v/>
      </c>
      <c r="BF71" s="4" t="str">
        <f t="shared" si="46"/>
        <v/>
      </c>
      <c r="BG71" s="4" t="str">
        <f t="shared" si="47"/>
        <v/>
      </c>
      <c r="BJ71" s="4" t="str">
        <f t="shared" ca="1" si="48"/>
        <v/>
      </c>
      <c r="BK71" s="4" t="str">
        <f t="shared" si="49"/>
        <v/>
      </c>
      <c r="BL71" s="4" t="str">
        <f t="shared" ca="1" si="50"/>
        <v/>
      </c>
      <c r="BM71" s="4" t="str">
        <f t="shared" ca="1" si="51"/>
        <v/>
      </c>
    </row>
    <row r="72" spans="1:65" x14ac:dyDescent="0.3">
      <c r="A72" s="4" t="str">
        <f>IF(L72&lt;&gt;"",'Informacion del Cliente'!D84,"")</f>
        <v/>
      </c>
      <c r="B72" s="4" t="str">
        <f>IF(O72&lt;&gt;"",'Informacion del Cliente'!$F$5,"")</f>
        <v/>
      </c>
      <c r="C72" s="4" t="str">
        <f>IF(O72&lt;&gt;"",'Informacion del Cliente'!$F$8,"")</f>
        <v/>
      </c>
      <c r="D72" s="4" t="str">
        <f>IF(O72&lt;&gt;"",'Informacion del Cliente'!$F$7,"")</f>
        <v/>
      </c>
      <c r="E72" s="4" t="str">
        <f>IF(O72&lt;&gt;"",'Informacion del Cliente'!$F$9,"")</f>
        <v/>
      </c>
      <c r="F72" s="4" t="str">
        <f>IF(G72&lt;&gt;"",'Informacion del Cliente'!$F$10:$G$10,"")</f>
        <v/>
      </c>
      <c r="G72" s="4" t="str">
        <f>IF('Informacion del Cliente'!E84&lt;&gt;"",VLOOKUP('Informacion del Cliente'!E84,Productos!$F$6:$G$11,2,FALSE),"")</f>
        <v/>
      </c>
      <c r="H72" s="4" t="str">
        <f>IF('Informacion del Cliente'!G84&lt;&gt;"",'Informacion del Cliente'!G84,"")</f>
        <v/>
      </c>
      <c r="I72" s="4" t="str">
        <f>IF('Informacion del Cliente'!F84&lt;&gt;"",'Informacion del Cliente'!F84,"")</f>
        <v/>
      </c>
      <c r="J72" s="4" t="str">
        <f>IF('Informacion del Cliente'!J84&lt;&gt;"",'Informacion del Cliente'!J84,"")</f>
        <v/>
      </c>
      <c r="K72" s="4" t="str">
        <f>IF('Informacion del Cliente'!N84&lt;&gt;"",'Informacion del Cliente'!N84,"")</f>
        <v/>
      </c>
      <c r="L72" s="4" t="str">
        <f>IF(AND(N72&lt;&gt;"",N72="Inside"),'Informacion del Cliente'!H84-VLOOKUP(N72,Productos!$F$15:$G$16,2,FALSE),IF(N72="Outside",'Informacion del Cliente'!H84,""))</f>
        <v/>
      </c>
      <c r="M72" s="4" t="str">
        <f>IF('Informacion del Cliente'!I84&lt;&gt;"",'Informacion del Cliente'!I84,"")</f>
        <v/>
      </c>
      <c r="N72" s="4" t="str">
        <f>IF('Informacion del Cliente'!K84&lt;&gt;"",'Informacion del Cliente'!K84,"")</f>
        <v/>
      </c>
      <c r="O72" s="4" t="str">
        <f>IF('Informacion del Cliente'!L84&lt;&gt;"",'Informacion del Cliente'!L84,"")</f>
        <v/>
      </c>
      <c r="P72" s="4" t="str">
        <f>IF('Informacion del Cliente'!M84&lt;&gt;"",'Informacion del Cliente'!M84,"")</f>
        <v/>
      </c>
      <c r="Q72" s="4" t="str">
        <f>IF('Informacion del Cliente'!P84&lt;&gt;"",'Informacion del Cliente'!P84,"")</f>
        <v/>
      </c>
      <c r="R72" s="4" t="str">
        <f>IF('Informacion del Cliente'!Q84&lt;&gt;"",'Informacion del Cliente'!Q84,"")</f>
        <v/>
      </c>
      <c r="S72" s="4" t="str">
        <f t="shared" ca="1" si="52"/>
        <v/>
      </c>
      <c r="U72" s="4" t="str">
        <f>IF('Informacion del Cliente'!O84&lt;&gt;"",'Informacion del Cliente'!O84,"")</f>
        <v/>
      </c>
      <c r="V72" s="4" t="str">
        <f>IF('Informacion del Cliente'!R84&lt;&gt;"",'Informacion del Cliente'!R84,"")</f>
        <v/>
      </c>
      <c r="W72" s="4" t="str">
        <f t="shared" ca="1" si="53"/>
        <v/>
      </c>
      <c r="X72" s="4" t="str">
        <f t="shared" si="54"/>
        <v/>
      </c>
      <c r="Y72" s="4" t="str">
        <f t="shared" si="55"/>
        <v/>
      </c>
      <c r="Z72" s="4" t="str">
        <f>IF(G72&lt;&gt;"", IFERROR(VLOOKUP(I72, 'Listado de Telas'!$B$3:$F$129, 5, FALSE), "No encontrado"), "")</f>
        <v/>
      </c>
      <c r="AA72" s="4" t="str">
        <f t="shared" ca="1" si="56"/>
        <v/>
      </c>
      <c r="AB72" s="4" t="str">
        <f t="shared" ca="1" si="31"/>
        <v/>
      </c>
      <c r="AC72" s="4" t="str">
        <f t="shared" ca="1" si="32"/>
        <v/>
      </c>
      <c r="AD72" s="4" t="str">
        <f t="shared" ca="1" si="33"/>
        <v/>
      </c>
      <c r="AE72" s="4" t="str">
        <f t="shared" si="34"/>
        <v/>
      </c>
      <c r="AF72" s="4" t="str">
        <f t="shared" ca="1" si="35"/>
        <v/>
      </c>
      <c r="AG72" s="4" t="str">
        <f t="shared" ca="1" si="36"/>
        <v/>
      </c>
      <c r="AH72" s="4" t="str">
        <f t="shared" ca="1" si="37"/>
        <v/>
      </c>
      <c r="AI72" s="4" t="str">
        <f t="shared" si="57"/>
        <v/>
      </c>
      <c r="AJ72" s="4" t="str">
        <f t="shared" ca="1" si="38"/>
        <v/>
      </c>
      <c r="AK72" s="4" t="str">
        <f t="array" ref="AK72">IF('Informacion del Cliente'!T84="SI",3,IF('Informacion del Cliente'!K84="Outside",2,IF('Informacion del Cliente'!K84="Inside",1,"")))</f>
        <v/>
      </c>
      <c r="AL72" s="140" t="str">
        <f t="shared" ca="1" si="39"/>
        <v/>
      </c>
      <c r="AM72" s="4" t="s">
        <v>132</v>
      </c>
      <c r="AN72" s="4" t="str">
        <f t="array" ref="AN72">IF(O72&lt;&gt;"",(IF(L72&lt;&gt;"",IF('Informacion del Cliente'!$F$10:$G$10="Residencial",VLOOKUP(G72,Productos!$F$19:$G$24,2,FALSE),IF('Informacion del Cliente'!$F$10:$G$10="Comercial",VLOOKUP(G72,Productos!$F$19:$G$24,3,FALSE),"")))),"")</f>
        <v/>
      </c>
      <c r="AO72" s="4" t="str">
        <f t="array" aca="1" ref="AO72" ca="1">IF(O72&lt;&gt;"",(IF(L72&lt;&gt;"",IF(VLOOKUP('Informacion del Cliente'!$F$10:$G$10,INDIRECT("'"&amp;G72&amp;"'!L5:N6"),2,FALSE)="NA","",VLOOKUP('Informacion del Cliente'!$F$10:$G$10,INDIRECT("'"&amp;G72&amp;"'!L5:N6"),2,FALSE)))),"")</f>
        <v/>
      </c>
      <c r="AP72" s="4" t="str">
        <f t="array" aca="1" ref="AP72" ca="1">IF(OR(J72="Privacy",J72="Blackout"),IF('Informacion del Cliente'!$F$10:$G$10="Residencial",IF(L72&lt;&gt;"",VLOOKUP(J72,INDIRECT("'"&amp;G72&amp;"'!L16:O18"),2,FALSE),""),IF('Informacion del Cliente'!$F$10:$G$10="Comercial",IF(L72&lt;&gt;"",VLOOKUP(J72,INDIRECT("'"&amp;G72&amp;"'!L16:O18"),3,FALSE),""))),"")</f>
        <v/>
      </c>
      <c r="AQ72" s="4" t="str">
        <f t="shared" ca="1" si="58"/>
        <v>0</v>
      </c>
      <c r="AR72" s="4" t="str">
        <f t="array" aca="1" ref="AR72" ca="1">IF('Informacion del Cliente'!$F$10:$G$10="Residencial",IF(L72&lt;&gt;"",VLOOKUP(J72,INDIRECT("'"&amp;G72&amp;"'!L16:O18"),2,FALSE),""),IF('Informacion del Cliente'!$F$10:$G$10="Comercial",IF(L72&lt;&gt;"",VLOOKUP(J72,INDIRECT("'"&amp;G72&amp;"'!L16:O18"),3,FALSE),"")))</f>
        <v/>
      </c>
      <c r="AS72" s="4" t="str">
        <f t="shared" ca="1" si="59"/>
        <v/>
      </c>
      <c r="AT72" s="4" t="str">
        <f t="shared" ca="1" si="60"/>
        <v/>
      </c>
      <c r="AU72" s="4" t="str">
        <f t="shared" ca="1" si="61"/>
        <v/>
      </c>
      <c r="AV72" s="4" t="str">
        <f t="array" aca="1" ref="AV72" ca="1">IF(G72&lt;&gt;"",(IF(OR(VLOOKUP(O72, INDIRECT("'" &amp; G72 &amp; "'!F23:N25"),3, FALSE)&lt;&gt;"",VLOOKUP(O72, INDIRECT("'" &amp; G72 &amp; "'!F23:N25"),3, FALSE)&lt;&gt;"NA"),(L72-VLOOKUP(O72, INDIRECT("'" &amp; G72 &amp; "'!F23:N25"),3, FALSE)),"")),"")</f>
        <v/>
      </c>
      <c r="AW72" s="4" t="str">
        <f t="shared" ca="1" si="40"/>
        <v/>
      </c>
      <c r="AX72" s="4" t="str">
        <f t="shared" ca="1" si="41"/>
        <v/>
      </c>
      <c r="AY72" s="4" t="str">
        <f t="shared" ca="1" si="42"/>
        <v/>
      </c>
      <c r="AZ72" s="4" t="str">
        <f t="array" aca="1" ref="AZ72" ca="1">IF(O72&lt;&gt;"",IF(VLOOKUP(O72,INDIRECT("'"&amp;G72&amp;"'!F23:K25"),5,FALSE)="NA","NA",L72-VLOOKUP(O72,INDIRECT("'"&amp;G72&amp;"'!F23:K25"),5,FALSE)),"")</f>
        <v/>
      </c>
      <c r="BA72" s="4" t="str">
        <f>IF('Informacion del Cliente'!U84&lt;&gt;"",'Informacion del Cliente'!U84,"")</f>
        <v/>
      </c>
      <c r="BB72" s="4" t="str">
        <f t="array" aca="1" ref="BB72" ca="1">IF(O72&lt;&gt;"",VLOOKUP(O72, INDIRECT("'" &amp; G72 &amp; "'!F23:K25"),6, FALSE),"")</f>
        <v/>
      </c>
      <c r="BC72" s="4" t="str">
        <f t="shared" si="43"/>
        <v/>
      </c>
      <c r="BD72" s="4" t="str">
        <f t="shared" ca="1" si="44"/>
        <v/>
      </c>
      <c r="BE72" s="4" t="str">
        <f t="shared" si="45"/>
        <v/>
      </c>
      <c r="BF72" s="4" t="str">
        <f t="shared" si="46"/>
        <v/>
      </c>
      <c r="BG72" s="4" t="str">
        <f t="shared" si="47"/>
        <v/>
      </c>
      <c r="BJ72" s="4" t="str">
        <f t="shared" ca="1" si="48"/>
        <v/>
      </c>
      <c r="BK72" s="4" t="str">
        <f t="shared" si="49"/>
        <v/>
      </c>
      <c r="BL72" s="4" t="str">
        <f t="shared" ca="1" si="50"/>
        <v/>
      </c>
      <c r="BM72" s="4" t="str">
        <f t="shared" ca="1" si="51"/>
        <v/>
      </c>
    </row>
    <row r="73" spans="1:65" x14ac:dyDescent="0.3">
      <c r="A73" s="4" t="str">
        <f>IF(L73&lt;&gt;"",'Informacion del Cliente'!D85,"")</f>
        <v/>
      </c>
      <c r="B73" s="4" t="str">
        <f>IF(O73&lt;&gt;"",'Informacion del Cliente'!$F$5,"")</f>
        <v/>
      </c>
      <c r="C73" s="4" t="str">
        <f>IF(O73&lt;&gt;"",'Informacion del Cliente'!$F$8,"")</f>
        <v/>
      </c>
      <c r="D73" s="4" t="str">
        <f>IF(O73&lt;&gt;"",'Informacion del Cliente'!$F$7,"")</f>
        <v/>
      </c>
      <c r="E73" s="4" t="str">
        <f>IF(O73&lt;&gt;"",'Informacion del Cliente'!$F$9,"")</f>
        <v/>
      </c>
      <c r="F73" s="4" t="str">
        <f>IF(G73&lt;&gt;"",'Informacion del Cliente'!$F$10:$G$10,"")</f>
        <v/>
      </c>
      <c r="G73" s="4" t="str">
        <f>IF('Informacion del Cliente'!E85&lt;&gt;"",VLOOKUP('Informacion del Cliente'!E85,Productos!$F$6:$G$11,2,FALSE),"")</f>
        <v/>
      </c>
      <c r="H73" s="4" t="str">
        <f>IF('Informacion del Cliente'!G85&lt;&gt;"",'Informacion del Cliente'!G85,"")</f>
        <v/>
      </c>
      <c r="I73" s="4" t="str">
        <f>IF('Informacion del Cliente'!F85&lt;&gt;"",'Informacion del Cliente'!F85,"")</f>
        <v/>
      </c>
      <c r="J73" s="4" t="str">
        <f>IF('Informacion del Cliente'!J85&lt;&gt;"",'Informacion del Cliente'!J85,"")</f>
        <v/>
      </c>
      <c r="K73" s="4" t="str">
        <f>IF('Informacion del Cliente'!N85&lt;&gt;"",'Informacion del Cliente'!N85,"")</f>
        <v/>
      </c>
      <c r="L73" s="4" t="str">
        <f>IF(AND(N73&lt;&gt;"",N73="Inside"),'Informacion del Cliente'!H85-VLOOKUP(N73,Productos!$F$15:$G$16,2,FALSE),IF(N73="Outside",'Informacion del Cliente'!H85,""))</f>
        <v/>
      </c>
      <c r="M73" s="4" t="str">
        <f>IF('Informacion del Cliente'!I85&lt;&gt;"",'Informacion del Cliente'!I85,"")</f>
        <v/>
      </c>
      <c r="N73" s="4" t="str">
        <f>IF('Informacion del Cliente'!K85&lt;&gt;"",'Informacion del Cliente'!K85,"")</f>
        <v/>
      </c>
      <c r="O73" s="4" t="str">
        <f>IF('Informacion del Cliente'!L85&lt;&gt;"",'Informacion del Cliente'!L85,"")</f>
        <v/>
      </c>
      <c r="P73" s="4" t="str">
        <f>IF('Informacion del Cliente'!M85&lt;&gt;"",'Informacion del Cliente'!M85,"")</f>
        <v/>
      </c>
      <c r="Q73" s="4" t="str">
        <f>IF('Informacion del Cliente'!P85&lt;&gt;"",'Informacion del Cliente'!P85,"")</f>
        <v/>
      </c>
      <c r="R73" s="4" t="str">
        <f>IF('Informacion del Cliente'!Q85&lt;&gt;"",'Informacion del Cliente'!Q85,"")</f>
        <v/>
      </c>
      <c r="S73" s="4" t="str">
        <f t="shared" ca="1" si="52"/>
        <v/>
      </c>
      <c r="U73" s="4" t="str">
        <f>IF('Informacion del Cliente'!O85&lt;&gt;"",'Informacion del Cliente'!O85,"")</f>
        <v/>
      </c>
      <c r="V73" s="4" t="str">
        <f>IF('Informacion del Cliente'!R85&lt;&gt;"",'Informacion del Cliente'!R85,"")</f>
        <v/>
      </c>
      <c r="W73" s="4" t="str">
        <f t="shared" ca="1" si="53"/>
        <v/>
      </c>
      <c r="X73" s="4" t="str">
        <f t="shared" si="54"/>
        <v/>
      </c>
      <c r="Y73" s="4" t="str">
        <f t="shared" si="55"/>
        <v/>
      </c>
      <c r="Z73" s="4" t="str">
        <f>IF(G73&lt;&gt;"", IFERROR(VLOOKUP(I73, 'Listado de Telas'!$B$3:$F$129, 5, FALSE), "No encontrado"), "")</f>
        <v/>
      </c>
      <c r="AA73" s="4" t="str">
        <f t="shared" ca="1" si="56"/>
        <v/>
      </c>
      <c r="AB73" s="4" t="str">
        <f t="shared" ca="1" si="31"/>
        <v/>
      </c>
      <c r="AC73" s="4" t="str">
        <f t="shared" ca="1" si="32"/>
        <v/>
      </c>
      <c r="AD73" s="4" t="str">
        <f t="shared" ca="1" si="33"/>
        <v/>
      </c>
      <c r="AE73" s="4" t="str">
        <f t="shared" si="34"/>
        <v/>
      </c>
      <c r="AF73" s="4" t="str">
        <f t="shared" ca="1" si="35"/>
        <v/>
      </c>
      <c r="AG73" s="4" t="str">
        <f t="shared" ca="1" si="36"/>
        <v/>
      </c>
      <c r="AH73" s="4" t="str">
        <f t="shared" ca="1" si="37"/>
        <v/>
      </c>
      <c r="AI73" s="4" t="str">
        <f t="shared" si="57"/>
        <v/>
      </c>
      <c r="AJ73" s="4" t="str">
        <f t="shared" ca="1" si="38"/>
        <v/>
      </c>
      <c r="AK73" s="4" t="str">
        <f t="array" ref="AK73">IF('Informacion del Cliente'!T85="SI",3,IF('Informacion del Cliente'!K85="Outside",2,IF('Informacion del Cliente'!K85="Inside",1,"")))</f>
        <v/>
      </c>
      <c r="AL73" s="140" t="str">
        <f t="shared" ca="1" si="39"/>
        <v/>
      </c>
      <c r="AM73" s="4" t="s">
        <v>132</v>
      </c>
      <c r="AN73" s="4" t="str">
        <f t="array" ref="AN73">IF(O73&lt;&gt;"",(IF(L73&lt;&gt;"",IF('Informacion del Cliente'!$F$10:$G$10="Residencial",VLOOKUP(G73,Productos!$F$19:$G$24,2,FALSE),IF('Informacion del Cliente'!$F$10:$G$10="Comercial",VLOOKUP(G73,Productos!$F$19:$G$24,3,FALSE),"")))),"")</f>
        <v/>
      </c>
      <c r="AO73" s="4" t="str">
        <f t="array" aca="1" ref="AO73" ca="1">IF(O73&lt;&gt;"",(IF(L73&lt;&gt;"",IF(VLOOKUP('Informacion del Cliente'!$F$10:$G$10,INDIRECT("'"&amp;G73&amp;"'!L5:N6"),2,FALSE)="NA","",VLOOKUP('Informacion del Cliente'!$F$10:$G$10,INDIRECT("'"&amp;G73&amp;"'!L5:N6"),2,FALSE)))),"")</f>
        <v/>
      </c>
      <c r="AP73" s="4" t="str">
        <f t="array" aca="1" ref="AP73" ca="1">IF(OR(J73="Privacy",J73="Blackout"),IF('Informacion del Cliente'!$F$10:$G$10="Residencial",IF(L73&lt;&gt;"",VLOOKUP(J73,INDIRECT("'"&amp;G73&amp;"'!L16:O18"),2,FALSE),""),IF('Informacion del Cliente'!$F$10:$G$10="Comercial",IF(L73&lt;&gt;"",VLOOKUP(J73,INDIRECT("'"&amp;G73&amp;"'!L16:O18"),3,FALSE),""))),"")</f>
        <v/>
      </c>
      <c r="AQ73" s="4" t="str">
        <f t="shared" ca="1" si="58"/>
        <v>0</v>
      </c>
      <c r="AR73" s="4" t="str">
        <f t="array" aca="1" ref="AR73" ca="1">IF('Informacion del Cliente'!$F$10:$G$10="Residencial",IF(L73&lt;&gt;"",VLOOKUP(J73,INDIRECT("'"&amp;G73&amp;"'!L16:O18"),2,FALSE),""),IF('Informacion del Cliente'!$F$10:$G$10="Comercial",IF(L73&lt;&gt;"",VLOOKUP(J73,INDIRECT("'"&amp;G73&amp;"'!L16:O18"),3,FALSE),"")))</f>
        <v/>
      </c>
      <c r="AS73" s="4" t="str">
        <f t="shared" ca="1" si="59"/>
        <v/>
      </c>
      <c r="AT73" s="4" t="str">
        <f t="shared" ca="1" si="60"/>
        <v/>
      </c>
      <c r="AU73" s="4" t="str">
        <f t="shared" ca="1" si="61"/>
        <v/>
      </c>
      <c r="AV73" s="4" t="str">
        <f t="array" aca="1" ref="AV73" ca="1">IF(G73&lt;&gt;"",(IF(OR(VLOOKUP(O73, INDIRECT("'" &amp; G73 &amp; "'!F23:N25"),3, FALSE)&lt;&gt;"",VLOOKUP(O73, INDIRECT("'" &amp; G73 &amp; "'!F23:N25"),3, FALSE)&lt;&gt;"NA"),(L73-VLOOKUP(O73, INDIRECT("'" &amp; G73 &amp; "'!F23:N25"),3, FALSE)),"")),"")</f>
        <v/>
      </c>
      <c r="AW73" s="4" t="str">
        <f t="shared" ca="1" si="40"/>
        <v/>
      </c>
      <c r="AX73" s="4" t="str">
        <f t="shared" ca="1" si="41"/>
        <v/>
      </c>
      <c r="AY73" s="4" t="str">
        <f t="shared" ca="1" si="42"/>
        <v/>
      </c>
      <c r="AZ73" s="4" t="str">
        <f t="array" aca="1" ref="AZ73" ca="1">IF(O73&lt;&gt;"",IF(VLOOKUP(O73,INDIRECT("'"&amp;G73&amp;"'!F23:K25"),5,FALSE)="NA","NA",L73-VLOOKUP(O73,INDIRECT("'"&amp;G73&amp;"'!F23:K25"),5,FALSE)),"")</f>
        <v/>
      </c>
      <c r="BA73" s="4" t="str">
        <f>IF('Informacion del Cliente'!U85&lt;&gt;"",'Informacion del Cliente'!U85,"")</f>
        <v/>
      </c>
      <c r="BB73" s="4" t="str">
        <f t="array" aca="1" ref="BB73" ca="1">IF(O73&lt;&gt;"",VLOOKUP(O73, INDIRECT("'" &amp; G73 &amp; "'!F23:K25"),6, FALSE),"")</f>
        <v/>
      </c>
      <c r="BC73" s="4" t="str">
        <f t="shared" si="43"/>
        <v/>
      </c>
      <c r="BD73" s="4" t="str">
        <f t="shared" ca="1" si="44"/>
        <v/>
      </c>
      <c r="BE73" s="4" t="str">
        <f t="shared" si="45"/>
        <v/>
      </c>
      <c r="BF73" s="4" t="str">
        <f t="shared" si="46"/>
        <v/>
      </c>
      <c r="BG73" s="4" t="str">
        <f t="shared" si="47"/>
        <v/>
      </c>
      <c r="BJ73" s="4" t="str">
        <f t="shared" ca="1" si="48"/>
        <v/>
      </c>
      <c r="BK73" s="4" t="str">
        <f t="shared" si="49"/>
        <v/>
      </c>
      <c r="BL73" s="4" t="str">
        <f t="shared" ca="1" si="50"/>
        <v/>
      </c>
      <c r="BM73" s="4" t="str">
        <f t="shared" ca="1" si="51"/>
        <v/>
      </c>
    </row>
    <row r="74" spans="1:65" x14ac:dyDescent="0.3">
      <c r="A74" s="4" t="str">
        <f>IF(L74&lt;&gt;"",'Informacion del Cliente'!D86,"")</f>
        <v/>
      </c>
      <c r="B74" s="4" t="str">
        <f>IF(O74&lt;&gt;"",'Informacion del Cliente'!$F$5,"")</f>
        <v/>
      </c>
      <c r="C74" s="4" t="str">
        <f>IF(O74&lt;&gt;"",'Informacion del Cliente'!$F$8,"")</f>
        <v/>
      </c>
      <c r="D74" s="4" t="str">
        <f>IF(O74&lt;&gt;"",'Informacion del Cliente'!$F$7,"")</f>
        <v/>
      </c>
      <c r="E74" s="4" t="str">
        <f>IF(O74&lt;&gt;"",'Informacion del Cliente'!$F$9,"")</f>
        <v/>
      </c>
      <c r="F74" s="4" t="str">
        <f>IF(G74&lt;&gt;"",'Informacion del Cliente'!$F$10:$G$10,"")</f>
        <v/>
      </c>
      <c r="G74" s="4" t="str">
        <f>IF('Informacion del Cliente'!E86&lt;&gt;"",VLOOKUP('Informacion del Cliente'!E86,Productos!$F$6:$G$11,2,FALSE),"")</f>
        <v/>
      </c>
      <c r="H74" s="4" t="str">
        <f>IF('Informacion del Cliente'!G86&lt;&gt;"",'Informacion del Cliente'!G86,"")</f>
        <v/>
      </c>
      <c r="I74" s="4" t="str">
        <f>IF('Informacion del Cliente'!F86&lt;&gt;"",'Informacion del Cliente'!F86,"")</f>
        <v/>
      </c>
      <c r="J74" s="4" t="str">
        <f>IF('Informacion del Cliente'!J86&lt;&gt;"",'Informacion del Cliente'!J86,"")</f>
        <v/>
      </c>
      <c r="K74" s="4" t="str">
        <f>IF('Informacion del Cliente'!N86&lt;&gt;"",'Informacion del Cliente'!N86,"")</f>
        <v/>
      </c>
      <c r="L74" s="4" t="str">
        <f>IF(AND(N74&lt;&gt;"",N74="Inside"),'Informacion del Cliente'!H86-VLOOKUP(N74,Productos!$F$15:$G$16,2,FALSE),IF(N74="Outside",'Informacion del Cliente'!H86,""))</f>
        <v/>
      </c>
      <c r="M74" s="4" t="str">
        <f>IF('Informacion del Cliente'!I86&lt;&gt;"",'Informacion del Cliente'!I86,"")</f>
        <v/>
      </c>
      <c r="N74" s="4" t="str">
        <f>IF('Informacion del Cliente'!K86&lt;&gt;"",'Informacion del Cliente'!K86,"")</f>
        <v/>
      </c>
      <c r="O74" s="4" t="str">
        <f>IF('Informacion del Cliente'!L86&lt;&gt;"",'Informacion del Cliente'!L86,"")</f>
        <v/>
      </c>
      <c r="P74" s="4" t="str">
        <f>IF('Informacion del Cliente'!M86&lt;&gt;"",'Informacion del Cliente'!M86,"")</f>
        <v/>
      </c>
      <c r="Q74" s="4" t="str">
        <f>IF('Informacion del Cliente'!P86&lt;&gt;"",'Informacion del Cliente'!P86,"")</f>
        <v/>
      </c>
      <c r="R74" s="4" t="str">
        <f>IF('Informacion del Cliente'!Q86&lt;&gt;"",'Informacion del Cliente'!Q86,"")</f>
        <v/>
      </c>
      <c r="S74" s="4" t="str">
        <f t="shared" ca="1" si="52"/>
        <v/>
      </c>
      <c r="U74" s="4" t="str">
        <f>IF('Informacion del Cliente'!O86&lt;&gt;"",'Informacion del Cliente'!O86,"")</f>
        <v/>
      </c>
      <c r="V74" s="4" t="str">
        <f>IF('Informacion del Cliente'!R86&lt;&gt;"",'Informacion del Cliente'!R86,"")</f>
        <v/>
      </c>
      <c r="W74" s="4" t="str">
        <f t="shared" ca="1" si="53"/>
        <v/>
      </c>
      <c r="X74" s="4" t="str">
        <f t="shared" si="54"/>
        <v/>
      </c>
      <c r="Y74" s="4" t="str">
        <f t="shared" si="55"/>
        <v/>
      </c>
      <c r="Z74" s="4" t="str">
        <f>IF(G74&lt;&gt;"", IFERROR(VLOOKUP(I74, 'Listado de Telas'!$B$3:$F$129, 5, FALSE), "No encontrado"), "")</f>
        <v/>
      </c>
      <c r="AA74" s="4" t="str">
        <f t="shared" ca="1" si="56"/>
        <v/>
      </c>
      <c r="AB74" s="4" t="str">
        <f t="shared" ca="1" si="31"/>
        <v/>
      </c>
      <c r="AC74" s="4" t="str">
        <f t="shared" ca="1" si="32"/>
        <v/>
      </c>
      <c r="AD74" s="4" t="str">
        <f t="shared" ca="1" si="33"/>
        <v/>
      </c>
      <c r="AE74" s="4" t="str">
        <f t="shared" si="34"/>
        <v/>
      </c>
      <c r="AF74" s="4" t="str">
        <f t="shared" ca="1" si="35"/>
        <v/>
      </c>
      <c r="AG74" s="4" t="str">
        <f t="shared" ca="1" si="36"/>
        <v/>
      </c>
      <c r="AH74" s="4" t="str">
        <f t="shared" ca="1" si="37"/>
        <v/>
      </c>
      <c r="AI74" s="4" t="str">
        <f t="shared" si="57"/>
        <v/>
      </c>
      <c r="AJ74" s="4" t="str">
        <f t="shared" ca="1" si="38"/>
        <v/>
      </c>
      <c r="AK74" s="4" t="str">
        <f t="array" ref="AK74">IF('Informacion del Cliente'!T86="SI",3,IF('Informacion del Cliente'!K86="Outside",2,IF('Informacion del Cliente'!K86="Inside",1,"")))</f>
        <v/>
      </c>
      <c r="AL74" s="140" t="str">
        <f t="shared" ca="1" si="39"/>
        <v/>
      </c>
      <c r="AM74" s="4" t="s">
        <v>132</v>
      </c>
      <c r="AN74" s="4" t="str">
        <f t="array" ref="AN74">IF(O74&lt;&gt;"",(IF(L74&lt;&gt;"",IF('Informacion del Cliente'!$F$10:$G$10="Residencial",VLOOKUP(G74,Productos!$F$19:$G$24,2,FALSE),IF('Informacion del Cliente'!$F$10:$G$10="Comercial",VLOOKUP(G74,Productos!$F$19:$G$24,3,FALSE),"")))),"")</f>
        <v/>
      </c>
      <c r="AO74" s="4" t="str">
        <f t="array" aca="1" ref="AO74" ca="1">IF(O74&lt;&gt;"",(IF(L74&lt;&gt;"",IF(VLOOKUP('Informacion del Cliente'!$F$10:$G$10,INDIRECT("'"&amp;G74&amp;"'!L5:N6"),2,FALSE)="NA","",VLOOKUP('Informacion del Cliente'!$F$10:$G$10,INDIRECT("'"&amp;G74&amp;"'!L5:N6"),2,FALSE)))),"")</f>
        <v/>
      </c>
      <c r="AP74" s="4" t="str">
        <f t="array" aca="1" ref="AP74" ca="1">IF(OR(J74="Privacy",J74="Blackout"),IF('Informacion del Cliente'!$F$10:$G$10="Residencial",IF(L74&lt;&gt;"",VLOOKUP(J74,INDIRECT("'"&amp;G74&amp;"'!L16:O18"),2,FALSE),""),IF('Informacion del Cliente'!$F$10:$G$10="Comercial",IF(L74&lt;&gt;"",VLOOKUP(J74,INDIRECT("'"&amp;G74&amp;"'!L16:O18"),3,FALSE),""))),"")</f>
        <v/>
      </c>
      <c r="AQ74" s="4" t="str">
        <f t="shared" ca="1" si="58"/>
        <v>0</v>
      </c>
      <c r="AR74" s="4" t="str">
        <f t="array" aca="1" ref="AR74" ca="1">IF('Informacion del Cliente'!$F$10:$G$10="Residencial",IF(L74&lt;&gt;"",VLOOKUP(J74,INDIRECT("'"&amp;G74&amp;"'!L16:O18"),2,FALSE),""),IF('Informacion del Cliente'!$F$10:$G$10="Comercial",IF(L74&lt;&gt;"",VLOOKUP(J74,INDIRECT("'"&amp;G74&amp;"'!L16:O18"),3,FALSE),"")))</f>
        <v/>
      </c>
      <c r="AS74" s="4" t="str">
        <f t="shared" ca="1" si="59"/>
        <v/>
      </c>
      <c r="AT74" s="4" t="str">
        <f t="shared" ca="1" si="60"/>
        <v/>
      </c>
      <c r="AU74" s="4" t="str">
        <f t="shared" ca="1" si="61"/>
        <v/>
      </c>
      <c r="AV74" s="4" t="str">
        <f t="array" aca="1" ref="AV74" ca="1">IF(G74&lt;&gt;"",(IF(OR(VLOOKUP(O74, INDIRECT("'" &amp; G74 &amp; "'!F23:N25"),3, FALSE)&lt;&gt;"",VLOOKUP(O74, INDIRECT("'" &amp; G74 &amp; "'!F23:N25"),3, FALSE)&lt;&gt;"NA"),(L74-VLOOKUP(O74, INDIRECT("'" &amp; G74 &amp; "'!F23:N25"),3, FALSE)),"")),"")</f>
        <v/>
      </c>
      <c r="AW74" s="4" t="str">
        <f t="shared" ca="1" si="40"/>
        <v/>
      </c>
      <c r="AX74" s="4" t="str">
        <f t="shared" ca="1" si="41"/>
        <v/>
      </c>
      <c r="AY74" s="4" t="str">
        <f t="shared" ca="1" si="42"/>
        <v/>
      </c>
      <c r="AZ74" s="4" t="str">
        <f t="array" aca="1" ref="AZ74" ca="1">IF(O74&lt;&gt;"",IF(VLOOKUP(O74,INDIRECT("'"&amp;G74&amp;"'!F23:K25"),5,FALSE)="NA","NA",L74-VLOOKUP(O74,INDIRECT("'"&amp;G74&amp;"'!F23:K25"),5,FALSE)),"")</f>
        <v/>
      </c>
      <c r="BA74" s="4" t="str">
        <f>IF('Informacion del Cliente'!U86&lt;&gt;"",'Informacion del Cliente'!U86,"")</f>
        <v/>
      </c>
      <c r="BB74" s="4" t="str">
        <f t="array" aca="1" ref="BB74" ca="1">IF(O74&lt;&gt;"",VLOOKUP(O74, INDIRECT("'" &amp; G74 &amp; "'!F23:K25"),6, FALSE),"")</f>
        <v/>
      </c>
      <c r="BC74" s="4" t="str">
        <f t="shared" si="43"/>
        <v/>
      </c>
      <c r="BD74" s="4" t="str">
        <f t="shared" ca="1" si="44"/>
        <v/>
      </c>
      <c r="BE74" s="4" t="str">
        <f t="shared" si="45"/>
        <v/>
      </c>
      <c r="BF74" s="4" t="str">
        <f t="shared" si="46"/>
        <v/>
      </c>
      <c r="BG74" s="4" t="str">
        <f t="shared" si="47"/>
        <v/>
      </c>
      <c r="BJ74" s="4" t="str">
        <f t="shared" ca="1" si="48"/>
        <v/>
      </c>
      <c r="BK74" s="4" t="str">
        <f t="shared" si="49"/>
        <v/>
      </c>
      <c r="BL74" s="4" t="str">
        <f t="shared" ca="1" si="50"/>
        <v/>
      </c>
      <c r="BM74" s="4" t="str">
        <f t="shared" ca="1" si="51"/>
        <v/>
      </c>
    </row>
    <row r="75" spans="1:65" x14ac:dyDescent="0.3">
      <c r="A75" s="4" t="str">
        <f>IF(L75&lt;&gt;"",'Informacion del Cliente'!D87,"")</f>
        <v/>
      </c>
      <c r="B75" s="4" t="str">
        <f>IF(O75&lt;&gt;"",'Informacion del Cliente'!$F$5,"")</f>
        <v/>
      </c>
      <c r="C75" s="4" t="str">
        <f>IF(O75&lt;&gt;"",'Informacion del Cliente'!$F$8,"")</f>
        <v/>
      </c>
      <c r="D75" s="4" t="str">
        <f>IF(O75&lt;&gt;"",'Informacion del Cliente'!$F$7,"")</f>
        <v/>
      </c>
      <c r="E75" s="4" t="str">
        <f>IF(O75&lt;&gt;"",'Informacion del Cliente'!$F$9,"")</f>
        <v/>
      </c>
      <c r="F75" s="4" t="str">
        <f>IF(G75&lt;&gt;"",'Informacion del Cliente'!$F$10:$G$10,"")</f>
        <v/>
      </c>
      <c r="G75" s="4" t="str">
        <f>IF('Informacion del Cliente'!E87&lt;&gt;"",VLOOKUP('Informacion del Cliente'!E87,Productos!$F$6:$G$11,2,FALSE),"")</f>
        <v/>
      </c>
      <c r="H75" s="4" t="str">
        <f>IF('Informacion del Cliente'!G87&lt;&gt;"",'Informacion del Cliente'!G87,"")</f>
        <v/>
      </c>
      <c r="I75" s="4" t="str">
        <f>IF('Informacion del Cliente'!F87&lt;&gt;"",'Informacion del Cliente'!F87,"")</f>
        <v/>
      </c>
      <c r="J75" s="4" t="str">
        <f>IF('Informacion del Cliente'!J87&lt;&gt;"",'Informacion del Cliente'!J87,"")</f>
        <v/>
      </c>
      <c r="K75" s="4" t="str">
        <f>IF('Informacion del Cliente'!N87&lt;&gt;"",'Informacion del Cliente'!N87,"")</f>
        <v/>
      </c>
      <c r="L75" s="4" t="str">
        <f>IF(AND(N75&lt;&gt;"",N75="Inside"),'Informacion del Cliente'!H87-VLOOKUP(N75,Productos!$F$15:$G$16,2,FALSE),IF(N75="Outside",'Informacion del Cliente'!H87,""))</f>
        <v/>
      </c>
      <c r="M75" s="4" t="str">
        <f>IF('Informacion del Cliente'!I87&lt;&gt;"",'Informacion del Cliente'!I87,"")</f>
        <v/>
      </c>
      <c r="N75" s="4" t="str">
        <f>IF('Informacion del Cliente'!K87&lt;&gt;"",'Informacion del Cliente'!K87,"")</f>
        <v/>
      </c>
      <c r="O75" s="4" t="str">
        <f>IF('Informacion del Cliente'!L87&lt;&gt;"",'Informacion del Cliente'!L87,"")</f>
        <v/>
      </c>
      <c r="P75" s="4" t="str">
        <f>IF('Informacion del Cliente'!M87&lt;&gt;"",'Informacion del Cliente'!M87,"")</f>
        <v/>
      </c>
      <c r="Q75" s="4" t="str">
        <f>IF('Informacion del Cliente'!P87&lt;&gt;"",'Informacion del Cliente'!P87,"")</f>
        <v/>
      </c>
      <c r="R75" s="4" t="str">
        <f>IF('Informacion del Cliente'!Q87&lt;&gt;"",'Informacion del Cliente'!Q87,"")</f>
        <v/>
      </c>
      <c r="S75" s="4" t="str">
        <f t="shared" ca="1" si="52"/>
        <v/>
      </c>
      <c r="U75" s="4" t="str">
        <f>IF('Informacion del Cliente'!O87&lt;&gt;"",'Informacion del Cliente'!O87,"")</f>
        <v/>
      </c>
      <c r="V75" s="4" t="str">
        <f>IF('Informacion del Cliente'!R87&lt;&gt;"",'Informacion del Cliente'!R87,"")</f>
        <v/>
      </c>
      <c r="W75" s="4" t="str">
        <f t="shared" ca="1" si="53"/>
        <v/>
      </c>
      <c r="X75" s="4" t="str">
        <f t="shared" si="54"/>
        <v/>
      </c>
      <c r="Y75" s="4" t="str">
        <f t="shared" si="55"/>
        <v/>
      </c>
      <c r="Z75" s="4" t="str">
        <f>IF(G75&lt;&gt;"", IFERROR(VLOOKUP(I75, 'Listado de Telas'!$B$3:$F$129, 5, FALSE), "No encontrado"), "")</f>
        <v/>
      </c>
      <c r="AA75" s="4" t="str">
        <f t="shared" ca="1" si="56"/>
        <v/>
      </c>
      <c r="AB75" s="4" t="str">
        <f t="shared" ca="1" si="31"/>
        <v/>
      </c>
      <c r="AC75" s="4" t="str">
        <f t="shared" ca="1" si="32"/>
        <v/>
      </c>
      <c r="AD75" s="4" t="str">
        <f t="shared" ca="1" si="33"/>
        <v/>
      </c>
      <c r="AE75" s="4" t="str">
        <f t="shared" si="34"/>
        <v/>
      </c>
      <c r="AF75" s="4" t="str">
        <f t="shared" ca="1" si="35"/>
        <v/>
      </c>
      <c r="AG75" s="4" t="str">
        <f t="shared" ca="1" si="36"/>
        <v/>
      </c>
      <c r="AH75" s="4" t="str">
        <f t="shared" ca="1" si="37"/>
        <v/>
      </c>
      <c r="AI75" s="4" t="str">
        <f t="shared" si="57"/>
        <v/>
      </c>
      <c r="AJ75" s="4" t="str">
        <f t="shared" ca="1" si="38"/>
        <v/>
      </c>
      <c r="AK75" s="4" t="str">
        <f t="array" ref="AK75">IF('Informacion del Cliente'!T87="SI",3,IF('Informacion del Cliente'!K87="Outside",2,IF('Informacion del Cliente'!K87="Inside",1,"")))</f>
        <v/>
      </c>
      <c r="AL75" s="140" t="str">
        <f t="shared" ca="1" si="39"/>
        <v/>
      </c>
      <c r="AM75" s="4" t="s">
        <v>132</v>
      </c>
      <c r="AN75" s="4" t="str">
        <f t="array" ref="AN75">IF(O75&lt;&gt;"",(IF(L75&lt;&gt;"",IF('Informacion del Cliente'!$F$10:$G$10="Residencial",VLOOKUP(G75,Productos!$F$19:$G$24,2,FALSE),IF('Informacion del Cliente'!$F$10:$G$10="Comercial",VLOOKUP(G75,Productos!$F$19:$G$24,3,FALSE),"")))),"")</f>
        <v/>
      </c>
      <c r="AO75" s="4" t="str">
        <f t="array" aca="1" ref="AO75" ca="1">IF(O75&lt;&gt;"",(IF(L75&lt;&gt;"",IF(VLOOKUP('Informacion del Cliente'!$F$10:$G$10,INDIRECT("'"&amp;G75&amp;"'!L5:N6"),2,FALSE)="NA","",VLOOKUP('Informacion del Cliente'!$F$10:$G$10,INDIRECT("'"&amp;G75&amp;"'!L5:N6"),2,FALSE)))),"")</f>
        <v/>
      </c>
      <c r="AP75" s="4" t="str">
        <f t="array" aca="1" ref="AP75" ca="1">IF(OR(J75="Privacy",J75="Blackout"),IF('Informacion del Cliente'!$F$10:$G$10="Residencial",IF(L75&lt;&gt;"",VLOOKUP(J75,INDIRECT("'"&amp;G75&amp;"'!L16:O18"),2,FALSE),""),IF('Informacion del Cliente'!$F$10:$G$10="Comercial",IF(L75&lt;&gt;"",VLOOKUP(J75,INDIRECT("'"&amp;G75&amp;"'!L16:O18"),3,FALSE),""))),"")</f>
        <v/>
      </c>
      <c r="AQ75" s="4" t="str">
        <f t="shared" ca="1" si="58"/>
        <v>0</v>
      </c>
      <c r="AR75" s="4" t="str">
        <f t="array" aca="1" ref="AR75" ca="1">IF('Informacion del Cliente'!$F$10:$G$10="Residencial",IF(L75&lt;&gt;"",VLOOKUP(J75,INDIRECT("'"&amp;G75&amp;"'!L16:O18"),2,FALSE),""),IF('Informacion del Cliente'!$F$10:$G$10="Comercial",IF(L75&lt;&gt;"",VLOOKUP(J75,INDIRECT("'"&amp;G75&amp;"'!L16:O18"),3,FALSE),"")))</f>
        <v/>
      </c>
      <c r="AS75" s="4" t="str">
        <f t="shared" ca="1" si="59"/>
        <v/>
      </c>
      <c r="AT75" s="4" t="str">
        <f t="shared" ca="1" si="60"/>
        <v/>
      </c>
      <c r="AU75" s="4" t="str">
        <f t="shared" ca="1" si="61"/>
        <v/>
      </c>
      <c r="AV75" s="4" t="str">
        <f t="array" aca="1" ref="AV75" ca="1">IF(G75&lt;&gt;"",(IF(OR(VLOOKUP(O75, INDIRECT("'" &amp; G75 &amp; "'!F23:N25"),3, FALSE)&lt;&gt;"",VLOOKUP(O75, INDIRECT("'" &amp; G75 &amp; "'!F23:N25"),3, FALSE)&lt;&gt;"NA"),(L75-VLOOKUP(O75, INDIRECT("'" &amp; G75 &amp; "'!F23:N25"),3, FALSE)),"")),"")</f>
        <v/>
      </c>
      <c r="AW75" s="4" t="str">
        <f t="shared" ca="1" si="40"/>
        <v/>
      </c>
      <c r="AX75" s="4" t="str">
        <f t="shared" ca="1" si="41"/>
        <v/>
      </c>
      <c r="AY75" s="4" t="str">
        <f t="shared" ca="1" si="42"/>
        <v/>
      </c>
      <c r="AZ75" s="4" t="str">
        <f t="array" aca="1" ref="AZ75" ca="1">IF(O75&lt;&gt;"",IF(VLOOKUP(O75,INDIRECT("'"&amp;G75&amp;"'!F23:K25"),5,FALSE)="NA","NA",L75-VLOOKUP(O75,INDIRECT("'"&amp;G75&amp;"'!F23:K25"),5,FALSE)),"")</f>
        <v/>
      </c>
      <c r="BA75" s="4" t="str">
        <f>IF('Informacion del Cliente'!U87&lt;&gt;"",'Informacion del Cliente'!U87,"")</f>
        <v/>
      </c>
      <c r="BB75" s="4" t="str">
        <f t="array" aca="1" ref="BB75" ca="1">IF(O75&lt;&gt;"",VLOOKUP(O75, INDIRECT("'" &amp; G75 &amp; "'!F23:K25"),6, FALSE),"")</f>
        <v/>
      </c>
      <c r="BC75" s="4" t="str">
        <f t="shared" si="43"/>
        <v/>
      </c>
      <c r="BD75" s="4" t="str">
        <f t="shared" ca="1" si="44"/>
        <v/>
      </c>
      <c r="BE75" s="4" t="str">
        <f t="shared" si="45"/>
        <v/>
      </c>
      <c r="BF75" s="4" t="str">
        <f t="shared" si="46"/>
        <v/>
      </c>
      <c r="BG75" s="4" t="str">
        <f t="shared" si="47"/>
        <v/>
      </c>
      <c r="BJ75" s="4" t="str">
        <f t="shared" ca="1" si="48"/>
        <v/>
      </c>
      <c r="BK75" s="4" t="str">
        <f t="shared" si="49"/>
        <v/>
      </c>
      <c r="BL75" s="4" t="str">
        <f t="shared" ca="1" si="50"/>
        <v/>
      </c>
      <c r="BM75" s="4" t="str">
        <f t="shared" ca="1" si="51"/>
        <v/>
      </c>
    </row>
    <row r="76" spans="1:65" x14ac:dyDescent="0.3">
      <c r="A76" s="4" t="str">
        <f>IF(L76&lt;&gt;"",'Informacion del Cliente'!D88,"")</f>
        <v/>
      </c>
      <c r="B76" s="4" t="str">
        <f>IF(O76&lt;&gt;"",'Informacion del Cliente'!$F$5,"")</f>
        <v/>
      </c>
      <c r="C76" s="4" t="str">
        <f>IF(O76&lt;&gt;"",'Informacion del Cliente'!$F$8,"")</f>
        <v/>
      </c>
      <c r="D76" s="4" t="str">
        <f>IF(O76&lt;&gt;"",'Informacion del Cliente'!$F$7,"")</f>
        <v/>
      </c>
      <c r="E76" s="4" t="str">
        <f>IF(O76&lt;&gt;"",'Informacion del Cliente'!$F$9,"")</f>
        <v/>
      </c>
      <c r="F76" s="4" t="str">
        <f>IF(G76&lt;&gt;"",'Informacion del Cliente'!$F$10:$G$10,"")</f>
        <v/>
      </c>
      <c r="G76" s="4" t="str">
        <f>IF('Informacion del Cliente'!E88&lt;&gt;"",VLOOKUP('Informacion del Cliente'!E88,Productos!$F$6:$G$11,2,FALSE),"")</f>
        <v/>
      </c>
      <c r="H76" s="4" t="str">
        <f>IF('Informacion del Cliente'!G88&lt;&gt;"",'Informacion del Cliente'!G88,"")</f>
        <v/>
      </c>
      <c r="I76" s="4" t="str">
        <f>IF('Informacion del Cliente'!F88&lt;&gt;"",'Informacion del Cliente'!F88,"")</f>
        <v/>
      </c>
      <c r="J76" s="4" t="str">
        <f>IF('Informacion del Cliente'!J88&lt;&gt;"",'Informacion del Cliente'!J88,"")</f>
        <v/>
      </c>
      <c r="K76" s="4" t="str">
        <f>IF('Informacion del Cliente'!N88&lt;&gt;"",'Informacion del Cliente'!N88,"")</f>
        <v/>
      </c>
      <c r="L76" s="4" t="str">
        <f>IF(AND(N76&lt;&gt;"",N76="Inside"),'Informacion del Cliente'!H88-VLOOKUP(N76,Productos!$F$15:$G$16,2,FALSE),IF(N76="Outside",'Informacion del Cliente'!H88,""))</f>
        <v/>
      </c>
      <c r="M76" s="4" t="str">
        <f>IF('Informacion del Cliente'!I88&lt;&gt;"",'Informacion del Cliente'!I88,"")</f>
        <v/>
      </c>
      <c r="N76" s="4" t="str">
        <f>IF('Informacion del Cliente'!K88&lt;&gt;"",'Informacion del Cliente'!K88,"")</f>
        <v/>
      </c>
      <c r="O76" s="4" t="str">
        <f>IF('Informacion del Cliente'!L88&lt;&gt;"",'Informacion del Cliente'!L88,"")</f>
        <v/>
      </c>
      <c r="P76" s="4" t="str">
        <f>IF('Informacion del Cliente'!M88&lt;&gt;"",'Informacion del Cliente'!M88,"")</f>
        <v/>
      </c>
      <c r="Q76" s="4" t="str">
        <f>IF('Informacion del Cliente'!P88&lt;&gt;"",'Informacion del Cliente'!P88,"")</f>
        <v/>
      </c>
      <c r="R76" s="4" t="str">
        <f>IF('Informacion del Cliente'!Q88&lt;&gt;"",'Informacion del Cliente'!Q88,"")</f>
        <v/>
      </c>
      <c r="S76" s="4" t="str">
        <f t="shared" ca="1" si="52"/>
        <v/>
      </c>
      <c r="U76" s="4" t="str">
        <f>IF('Informacion del Cliente'!O88&lt;&gt;"",'Informacion del Cliente'!O88,"")</f>
        <v/>
      </c>
      <c r="V76" s="4" t="str">
        <f>IF('Informacion del Cliente'!R88&lt;&gt;"",'Informacion del Cliente'!R88,"")</f>
        <v/>
      </c>
      <c r="W76" s="4" t="str">
        <f t="shared" ca="1" si="53"/>
        <v/>
      </c>
      <c r="X76" s="4" t="str">
        <f t="shared" si="54"/>
        <v/>
      </c>
      <c r="Y76" s="4" t="str">
        <f t="shared" si="55"/>
        <v/>
      </c>
      <c r="Z76" s="4" t="str">
        <f>IF(G76&lt;&gt;"", IFERROR(VLOOKUP(I76, 'Listado de Telas'!$B$3:$F$129, 5, FALSE), "No encontrado"), "")</f>
        <v/>
      </c>
      <c r="AA76" s="4" t="str">
        <f t="shared" ca="1" si="56"/>
        <v/>
      </c>
      <c r="AB76" s="4" t="str">
        <f t="shared" ca="1" si="31"/>
        <v/>
      </c>
      <c r="AC76" s="4" t="str">
        <f t="shared" ca="1" si="32"/>
        <v/>
      </c>
      <c r="AD76" s="4" t="str">
        <f t="shared" ca="1" si="33"/>
        <v/>
      </c>
      <c r="AE76" s="4" t="str">
        <f t="shared" si="34"/>
        <v/>
      </c>
      <c r="AF76" s="4" t="str">
        <f t="shared" ca="1" si="35"/>
        <v/>
      </c>
      <c r="AG76" s="4" t="str">
        <f t="shared" ca="1" si="36"/>
        <v/>
      </c>
      <c r="AH76" s="4" t="str">
        <f t="shared" ca="1" si="37"/>
        <v/>
      </c>
      <c r="AI76" s="4" t="str">
        <f t="shared" si="57"/>
        <v/>
      </c>
      <c r="AJ76" s="4" t="str">
        <f t="shared" ca="1" si="38"/>
        <v/>
      </c>
      <c r="AK76" s="4" t="str">
        <f t="array" ref="AK76">IF('Informacion del Cliente'!T88="SI",3,IF('Informacion del Cliente'!K88="Outside",2,IF('Informacion del Cliente'!K88="Inside",1,"")))</f>
        <v/>
      </c>
      <c r="AL76" s="140" t="str">
        <f t="shared" ca="1" si="39"/>
        <v/>
      </c>
      <c r="AM76" s="4" t="s">
        <v>132</v>
      </c>
      <c r="AN76" s="4" t="str">
        <f t="array" ref="AN76">IF(O76&lt;&gt;"",(IF(L76&lt;&gt;"",IF('Informacion del Cliente'!$F$10:$G$10="Residencial",VLOOKUP(G76,Productos!$F$19:$G$24,2,FALSE),IF('Informacion del Cliente'!$F$10:$G$10="Comercial",VLOOKUP(G76,Productos!$F$19:$G$24,3,FALSE),"")))),"")</f>
        <v/>
      </c>
      <c r="AO76" s="4" t="str">
        <f t="array" aca="1" ref="AO76" ca="1">IF(O76&lt;&gt;"",(IF(L76&lt;&gt;"",IF(VLOOKUP('Informacion del Cliente'!$F$10:$G$10,INDIRECT("'"&amp;G76&amp;"'!L5:N6"),2,FALSE)="NA","",VLOOKUP('Informacion del Cliente'!$F$10:$G$10,INDIRECT("'"&amp;G76&amp;"'!L5:N6"),2,FALSE)))),"")</f>
        <v/>
      </c>
      <c r="AP76" s="4" t="str">
        <f t="array" aca="1" ref="AP76" ca="1">IF(OR(J76="Privacy",J76="Blackout"),IF('Informacion del Cliente'!$F$10:$G$10="Residencial",IF(L76&lt;&gt;"",VLOOKUP(J76,INDIRECT("'"&amp;G76&amp;"'!L16:O18"),2,FALSE),""),IF('Informacion del Cliente'!$F$10:$G$10="Comercial",IF(L76&lt;&gt;"",VLOOKUP(J76,INDIRECT("'"&amp;G76&amp;"'!L16:O18"),3,FALSE),""))),"")</f>
        <v/>
      </c>
      <c r="AQ76" s="4" t="str">
        <f t="shared" ca="1" si="58"/>
        <v>0</v>
      </c>
      <c r="AR76" s="4" t="str">
        <f t="array" aca="1" ref="AR76" ca="1">IF('Informacion del Cliente'!$F$10:$G$10="Residencial",IF(L76&lt;&gt;"",VLOOKUP(J76,INDIRECT("'"&amp;G76&amp;"'!L16:O18"),2,FALSE),""),IF('Informacion del Cliente'!$F$10:$G$10="Comercial",IF(L76&lt;&gt;"",VLOOKUP(J76,INDIRECT("'"&amp;G76&amp;"'!L16:O18"),3,FALSE),"")))</f>
        <v/>
      </c>
      <c r="AS76" s="4" t="str">
        <f t="shared" ca="1" si="59"/>
        <v/>
      </c>
      <c r="AT76" s="4" t="str">
        <f t="shared" ca="1" si="60"/>
        <v/>
      </c>
      <c r="AU76" s="4" t="str">
        <f t="shared" ca="1" si="61"/>
        <v/>
      </c>
      <c r="AV76" s="4" t="str">
        <f t="array" aca="1" ref="AV76" ca="1">IF(G76&lt;&gt;"",(IF(OR(VLOOKUP(O76, INDIRECT("'" &amp; G76 &amp; "'!F23:N25"),3, FALSE)&lt;&gt;"",VLOOKUP(O76, INDIRECT("'" &amp; G76 &amp; "'!F23:N25"),3, FALSE)&lt;&gt;"NA"),(L76-VLOOKUP(O76, INDIRECT("'" &amp; G76 &amp; "'!F23:N25"),3, FALSE)),"")),"")</f>
        <v/>
      </c>
      <c r="AW76" s="4" t="str">
        <f t="shared" ca="1" si="40"/>
        <v/>
      </c>
      <c r="AX76" s="4" t="str">
        <f t="shared" ca="1" si="41"/>
        <v/>
      </c>
      <c r="AY76" s="4" t="str">
        <f t="shared" ca="1" si="42"/>
        <v/>
      </c>
      <c r="AZ76" s="4" t="str">
        <f t="array" aca="1" ref="AZ76" ca="1">IF(O76&lt;&gt;"",IF(VLOOKUP(O76,INDIRECT("'"&amp;G76&amp;"'!F23:K25"),5,FALSE)="NA","NA",L76-VLOOKUP(O76,INDIRECT("'"&amp;G76&amp;"'!F23:K25"),5,FALSE)),"")</f>
        <v/>
      </c>
      <c r="BA76" s="4" t="str">
        <f>IF('Informacion del Cliente'!U88&lt;&gt;"",'Informacion del Cliente'!U88,"")</f>
        <v/>
      </c>
      <c r="BB76" s="4" t="str">
        <f t="array" aca="1" ref="BB76" ca="1">IF(O76&lt;&gt;"",VLOOKUP(O76, INDIRECT("'" &amp; G76 &amp; "'!F23:K25"),6, FALSE),"")</f>
        <v/>
      </c>
      <c r="BC76" s="4" t="str">
        <f t="shared" si="43"/>
        <v/>
      </c>
      <c r="BD76" s="4" t="str">
        <f t="shared" ca="1" si="44"/>
        <v/>
      </c>
      <c r="BE76" s="4" t="str">
        <f t="shared" si="45"/>
        <v/>
      </c>
      <c r="BF76" s="4" t="str">
        <f t="shared" si="46"/>
        <v/>
      </c>
      <c r="BG76" s="4" t="str">
        <f t="shared" si="47"/>
        <v/>
      </c>
      <c r="BJ76" s="4" t="str">
        <f t="shared" ca="1" si="48"/>
        <v/>
      </c>
      <c r="BK76" s="4" t="str">
        <f t="shared" si="49"/>
        <v/>
      </c>
      <c r="BL76" s="4" t="str">
        <f t="shared" ca="1" si="50"/>
        <v/>
      </c>
      <c r="BM76" s="4" t="str">
        <f t="shared" ca="1" si="51"/>
        <v/>
      </c>
    </row>
    <row r="77" spans="1:65" x14ac:dyDescent="0.3">
      <c r="A77" s="4" t="str">
        <f>IF(L77&lt;&gt;"",'Informacion del Cliente'!D89,"")</f>
        <v/>
      </c>
      <c r="B77" s="4" t="str">
        <f>IF(O77&lt;&gt;"",'Informacion del Cliente'!$F$5,"")</f>
        <v/>
      </c>
      <c r="C77" s="4" t="str">
        <f>IF(O77&lt;&gt;"",'Informacion del Cliente'!$F$8,"")</f>
        <v/>
      </c>
      <c r="D77" s="4" t="str">
        <f>IF(O77&lt;&gt;"",'Informacion del Cliente'!$F$7,"")</f>
        <v/>
      </c>
      <c r="E77" s="4" t="str">
        <f>IF(O77&lt;&gt;"",'Informacion del Cliente'!$F$9,"")</f>
        <v/>
      </c>
      <c r="F77" s="4" t="str">
        <f>IF(G77&lt;&gt;"",'Informacion del Cliente'!$F$10:$G$10,"")</f>
        <v/>
      </c>
      <c r="G77" s="4" t="str">
        <f>IF('Informacion del Cliente'!E89&lt;&gt;"",VLOOKUP('Informacion del Cliente'!E89,Productos!$F$6:$G$11,2,FALSE),"")</f>
        <v/>
      </c>
      <c r="H77" s="4" t="str">
        <f>IF('Informacion del Cliente'!G89&lt;&gt;"",'Informacion del Cliente'!G89,"")</f>
        <v/>
      </c>
      <c r="I77" s="4" t="str">
        <f>IF('Informacion del Cliente'!F89&lt;&gt;"",'Informacion del Cliente'!F89,"")</f>
        <v/>
      </c>
      <c r="J77" s="4" t="str">
        <f>IF('Informacion del Cliente'!J89&lt;&gt;"",'Informacion del Cliente'!J89,"")</f>
        <v/>
      </c>
      <c r="K77" s="4" t="str">
        <f>IF('Informacion del Cliente'!N89&lt;&gt;"",'Informacion del Cliente'!N89,"")</f>
        <v/>
      </c>
      <c r="L77" s="4" t="str">
        <f>IF(AND(N77&lt;&gt;"",N77="Inside"),'Informacion del Cliente'!H89-VLOOKUP(N77,Productos!$F$15:$G$16,2,FALSE),IF(N77="Outside",'Informacion del Cliente'!H89,""))</f>
        <v/>
      </c>
      <c r="M77" s="4" t="str">
        <f>IF('Informacion del Cliente'!I89&lt;&gt;"",'Informacion del Cliente'!I89,"")</f>
        <v/>
      </c>
      <c r="N77" s="4" t="str">
        <f>IF('Informacion del Cliente'!K89&lt;&gt;"",'Informacion del Cliente'!K89,"")</f>
        <v/>
      </c>
      <c r="O77" s="4" t="str">
        <f>IF('Informacion del Cliente'!L89&lt;&gt;"",'Informacion del Cliente'!L89,"")</f>
        <v/>
      </c>
      <c r="P77" s="4" t="str">
        <f>IF('Informacion del Cliente'!M89&lt;&gt;"",'Informacion del Cliente'!M89,"")</f>
        <v/>
      </c>
      <c r="Q77" s="4" t="str">
        <f>IF('Informacion del Cliente'!P89&lt;&gt;"",'Informacion del Cliente'!P89,"")</f>
        <v/>
      </c>
      <c r="R77" s="4" t="str">
        <f>IF('Informacion del Cliente'!Q89&lt;&gt;"",'Informacion del Cliente'!Q89,"")</f>
        <v/>
      </c>
      <c r="S77" s="4" t="str">
        <f t="shared" ca="1" si="52"/>
        <v/>
      </c>
      <c r="U77" s="4" t="str">
        <f>IF('Informacion del Cliente'!O89&lt;&gt;"",'Informacion del Cliente'!O89,"")</f>
        <v/>
      </c>
      <c r="V77" s="4" t="str">
        <f>IF('Informacion del Cliente'!R89&lt;&gt;"",'Informacion del Cliente'!R89,"")</f>
        <v/>
      </c>
      <c r="W77" s="4" t="str">
        <f t="shared" ca="1" si="53"/>
        <v/>
      </c>
      <c r="X77" s="4" t="str">
        <f t="shared" si="54"/>
        <v/>
      </c>
      <c r="Y77" s="4" t="str">
        <f t="shared" si="55"/>
        <v/>
      </c>
      <c r="Z77" s="4" t="str">
        <f>IF(G77&lt;&gt;"", IFERROR(VLOOKUP(I77, 'Listado de Telas'!$B$3:$F$129, 5, FALSE), "No encontrado"), "")</f>
        <v/>
      </c>
      <c r="AA77" s="4" t="str">
        <f t="shared" ca="1" si="56"/>
        <v/>
      </c>
      <c r="AB77" s="4" t="str">
        <f t="shared" ca="1" si="31"/>
        <v/>
      </c>
      <c r="AC77" s="4" t="str">
        <f t="shared" ca="1" si="32"/>
        <v/>
      </c>
      <c r="AD77" s="4" t="str">
        <f t="shared" ca="1" si="33"/>
        <v/>
      </c>
      <c r="AE77" s="4" t="str">
        <f t="shared" si="34"/>
        <v/>
      </c>
      <c r="AF77" s="4" t="str">
        <f t="shared" ca="1" si="35"/>
        <v/>
      </c>
      <c r="AG77" s="4" t="str">
        <f t="shared" ca="1" si="36"/>
        <v/>
      </c>
      <c r="AH77" s="4" t="str">
        <f t="shared" ca="1" si="37"/>
        <v/>
      </c>
      <c r="AI77" s="4" t="str">
        <f t="shared" si="57"/>
        <v/>
      </c>
      <c r="AJ77" s="4" t="str">
        <f t="shared" ca="1" si="38"/>
        <v/>
      </c>
      <c r="AK77" s="4" t="str">
        <f t="array" ref="AK77">IF('Informacion del Cliente'!T89="SI",3,IF('Informacion del Cliente'!K89="Outside",2,IF('Informacion del Cliente'!K89="Inside",1,"")))</f>
        <v/>
      </c>
      <c r="AL77" s="140" t="str">
        <f t="shared" ca="1" si="39"/>
        <v/>
      </c>
      <c r="AM77" s="4" t="s">
        <v>132</v>
      </c>
      <c r="AN77" s="4" t="str">
        <f t="array" ref="AN77">IF(O77&lt;&gt;"",(IF(L77&lt;&gt;"",IF('Informacion del Cliente'!$F$10:$G$10="Residencial",VLOOKUP(G77,Productos!$F$19:$G$24,2,FALSE),IF('Informacion del Cliente'!$F$10:$G$10="Comercial",VLOOKUP(G77,Productos!$F$19:$G$24,3,FALSE),"")))),"")</f>
        <v/>
      </c>
      <c r="AO77" s="4" t="str">
        <f t="array" aca="1" ref="AO77" ca="1">IF(O77&lt;&gt;"",(IF(L77&lt;&gt;"",IF(VLOOKUP('Informacion del Cliente'!$F$10:$G$10,INDIRECT("'"&amp;G77&amp;"'!L5:N6"),2,FALSE)="NA","",VLOOKUP('Informacion del Cliente'!$F$10:$G$10,INDIRECT("'"&amp;G77&amp;"'!L5:N6"),2,FALSE)))),"")</f>
        <v/>
      </c>
      <c r="AP77" s="4" t="str">
        <f t="array" aca="1" ref="AP77" ca="1">IF(OR(J77="Privacy",J77="Blackout"),IF('Informacion del Cliente'!$F$10:$G$10="Residencial",IF(L77&lt;&gt;"",VLOOKUP(J77,INDIRECT("'"&amp;G77&amp;"'!L16:O18"),2,FALSE),""),IF('Informacion del Cliente'!$F$10:$G$10="Comercial",IF(L77&lt;&gt;"",VLOOKUP(J77,INDIRECT("'"&amp;G77&amp;"'!L16:O18"),3,FALSE),""))),"")</f>
        <v/>
      </c>
      <c r="AQ77" s="4" t="str">
        <f t="shared" ca="1" si="58"/>
        <v>0</v>
      </c>
      <c r="AR77" s="4" t="str">
        <f t="array" aca="1" ref="AR77" ca="1">IF('Informacion del Cliente'!$F$10:$G$10="Residencial",IF(L77&lt;&gt;"",VLOOKUP(J77,INDIRECT("'"&amp;G77&amp;"'!L16:O18"),2,FALSE),""),IF('Informacion del Cliente'!$F$10:$G$10="Comercial",IF(L77&lt;&gt;"",VLOOKUP(J77,INDIRECT("'"&amp;G77&amp;"'!L16:O18"),3,FALSE),"")))</f>
        <v/>
      </c>
      <c r="AS77" s="4" t="str">
        <f t="shared" ca="1" si="59"/>
        <v/>
      </c>
      <c r="AT77" s="4" t="str">
        <f t="shared" ca="1" si="60"/>
        <v/>
      </c>
      <c r="AU77" s="4" t="str">
        <f t="shared" ca="1" si="61"/>
        <v/>
      </c>
      <c r="AV77" s="4" t="str">
        <f t="array" aca="1" ref="AV77" ca="1">IF(G77&lt;&gt;"",(IF(OR(VLOOKUP(O77, INDIRECT("'" &amp; G77 &amp; "'!F23:N25"),3, FALSE)&lt;&gt;"",VLOOKUP(O77, INDIRECT("'" &amp; G77 &amp; "'!F23:N25"),3, FALSE)&lt;&gt;"NA"),(L77-VLOOKUP(O77, INDIRECT("'" &amp; G77 &amp; "'!F23:N25"),3, FALSE)),"")),"")</f>
        <v/>
      </c>
      <c r="AW77" s="4" t="str">
        <f t="shared" ca="1" si="40"/>
        <v/>
      </c>
      <c r="AX77" s="4" t="str">
        <f t="shared" ca="1" si="41"/>
        <v/>
      </c>
      <c r="AY77" s="4" t="str">
        <f t="shared" ca="1" si="42"/>
        <v/>
      </c>
      <c r="AZ77" s="4" t="str">
        <f t="array" aca="1" ref="AZ77" ca="1">IF(O77&lt;&gt;"",IF(VLOOKUP(O77,INDIRECT("'"&amp;G77&amp;"'!F23:K25"),5,FALSE)="NA","NA",L77-VLOOKUP(O77,INDIRECT("'"&amp;G77&amp;"'!F23:K25"),5,FALSE)),"")</f>
        <v/>
      </c>
      <c r="BA77" s="4" t="str">
        <f>IF('Informacion del Cliente'!U89&lt;&gt;"",'Informacion del Cliente'!U89,"")</f>
        <v/>
      </c>
      <c r="BB77" s="4" t="str">
        <f t="array" aca="1" ref="BB77" ca="1">IF(O77&lt;&gt;"",VLOOKUP(O77, INDIRECT("'" &amp; G77 &amp; "'!F23:K25"),6, FALSE),"")</f>
        <v/>
      </c>
      <c r="BC77" s="4" t="str">
        <f t="shared" si="43"/>
        <v/>
      </c>
      <c r="BD77" s="4" t="str">
        <f t="shared" ca="1" si="44"/>
        <v/>
      </c>
      <c r="BE77" s="4" t="str">
        <f t="shared" si="45"/>
        <v/>
      </c>
      <c r="BF77" s="4" t="str">
        <f t="shared" si="46"/>
        <v/>
      </c>
      <c r="BG77" s="4" t="str">
        <f t="shared" si="47"/>
        <v/>
      </c>
      <c r="BJ77" s="4" t="str">
        <f t="shared" ca="1" si="48"/>
        <v/>
      </c>
      <c r="BK77" s="4" t="str">
        <f t="shared" si="49"/>
        <v/>
      </c>
      <c r="BL77" s="4" t="str">
        <f t="shared" ca="1" si="50"/>
        <v/>
      </c>
      <c r="BM77" s="4" t="str">
        <f t="shared" ca="1" si="51"/>
        <v/>
      </c>
    </row>
    <row r="78" spans="1:65" x14ac:dyDescent="0.3">
      <c r="A78" s="4" t="str">
        <f>IF(L78&lt;&gt;"",'Informacion del Cliente'!D90,"")</f>
        <v/>
      </c>
      <c r="B78" s="4" t="str">
        <f>IF(O78&lt;&gt;"",'Informacion del Cliente'!$F$5,"")</f>
        <v/>
      </c>
      <c r="C78" s="4" t="str">
        <f>IF(O78&lt;&gt;"",'Informacion del Cliente'!$F$8,"")</f>
        <v/>
      </c>
      <c r="D78" s="4" t="str">
        <f>IF(O78&lt;&gt;"",'Informacion del Cliente'!$F$7,"")</f>
        <v/>
      </c>
      <c r="E78" s="4" t="str">
        <f>IF(O78&lt;&gt;"",'Informacion del Cliente'!$F$9,"")</f>
        <v/>
      </c>
      <c r="F78" s="4" t="str">
        <f>IF(G78&lt;&gt;"",'Informacion del Cliente'!$F$10:$G$10,"")</f>
        <v/>
      </c>
      <c r="G78" s="4" t="str">
        <f>IF('Informacion del Cliente'!E90&lt;&gt;"",VLOOKUP('Informacion del Cliente'!E90,Productos!$F$6:$G$11,2,FALSE),"")</f>
        <v/>
      </c>
      <c r="H78" s="4" t="str">
        <f>IF('Informacion del Cliente'!G90&lt;&gt;"",'Informacion del Cliente'!G90,"")</f>
        <v/>
      </c>
      <c r="I78" s="4" t="str">
        <f>IF('Informacion del Cliente'!F90&lt;&gt;"",'Informacion del Cliente'!F90,"")</f>
        <v/>
      </c>
      <c r="J78" s="4" t="str">
        <f>IF('Informacion del Cliente'!J90&lt;&gt;"",'Informacion del Cliente'!J90,"")</f>
        <v/>
      </c>
      <c r="K78" s="4" t="str">
        <f>IF('Informacion del Cliente'!N90&lt;&gt;"",'Informacion del Cliente'!N90,"")</f>
        <v/>
      </c>
      <c r="L78" s="4" t="str">
        <f>IF(AND(N78&lt;&gt;"",N78="Inside"),'Informacion del Cliente'!H90-VLOOKUP(N78,Productos!$F$15:$G$16,2,FALSE),IF(N78="Outside",'Informacion del Cliente'!H90,""))</f>
        <v/>
      </c>
      <c r="M78" s="4" t="str">
        <f>IF('Informacion del Cliente'!I90&lt;&gt;"",'Informacion del Cliente'!I90,"")</f>
        <v/>
      </c>
      <c r="N78" s="4" t="str">
        <f>IF('Informacion del Cliente'!K90&lt;&gt;"",'Informacion del Cliente'!K90,"")</f>
        <v/>
      </c>
      <c r="O78" s="4" t="str">
        <f>IF('Informacion del Cliente'!L90&lt;&gt;"",'Informacion del Cliente'!L90,"")</f>
        <v/>
      </c>
      <c r="P78" s="4" t="str">
        <f>IF('Informacion del Cliente'!M90&lt;&gt;"",'Informacion del Cliente'!M90,"")</f>
        <v/>
      </c>
      <c r="Q78" s="4" t="str">
        <f>IF('Informacion del Cliente'!P90&lt;&gt;"",'Informacion del Cliente'!P90,"")</f>
        <v/>
      </c>
      <c r="R78" s="4" t="str">
        <f>IF('Informacion del Cliente'!Q90&lt;&gt;"",'Informacion del Cliente'!Q90,"")</f>
        <v/>
      </c>
      <c r="S78" s="4" t="str">
        <f t="shared" ca="1" si="52"/>
        <v/>
      </c>
      <c r="U78" s="4" t="str">
        <f>IF('Informacion del Cliente'!O90&lt;&gt;"",'Informacion del Cliente'!O90,"")</f>
        <v/>
      </c>
      <c r="V78" s="4" t="str">
        <f>IF('Informacion del Cliente'!R90&lt;&gt;"",'Informacion del Cliente'!R90,"")</f>
        <v/>
      </c>
      <c r="W78" s="4" t="str">
        <f t="shared" ca="1" si="53"/>
        <v/>
      </c>
      <c r="X78" s="4" t="str">
        <f t="shared" si="54"/>
        <v/>
      </c>
      <c r="Y78" s="4" t="str">
        <f t="shared" si="55"/>
        <v/>
      </c>
      <c r="Z78" s="4" t="str">
        <f>IF(G78&lt;&gt;"", IFERROR(VLOOKUP(I78, 'Listado de Telas'!$B$3:$F$129, 5, FALSE), "No encontrado"), "")</f>
        <v/>
      </c>
      <c r="AA78" s="4" t="str">
        <f t="shared" ca="1" si="56"/>
        <v/>
      </c>
      <c r="AB78" s="4" t="str">
        <f t="shared" ca="1" si="31"/>
        <v/>
      </c>
      <c r="AC78" s="4" t="str">
        <f t="shared" ca="1" si="32"/>
        <v/>
      </c>
      <c r="AD78" s="4" t="str">
        <f t="shared" ca="1" si="33"/>
        <v/>
      </c>
      <c r="AE78" s="4" t="str">
        <f t="shared" si="34"/>
        <v/>
      </c>
      <c r="AF78" s="4" t="str">
        <f t="shared" ca="1" si="35"/>
        <v/>
      </c>
      <c r="AG78" s="4" t="str">
        <f t="shared" ca="1" si="36"/>
        <v/>
      </c>
      <c r="AH78" s="4" t="str">
        <f t="shared" ca="1" si="37"/>
        <v/>
      </c>
      <c r="AI78" s="4" t="str">
        <f t="shared" si="57"/>
        <v/>
      </c>
      <c r="AJ78" s="4" t="str">
        <f t="shared" ca="1" si="38"/>
        <v/>
      </c>
      <c r="AK78" s="4" t="str">
        <f t="array" ref="AK78">IF('Informacion del Cliente'!T90="SI",3,IF('Informacion del Cliente'!K90="Outside",2,IF('Informacion del Cliente'!K90="Inside",1,"")))</f>
        <v/>
      </c>
      <c r="AL78" s="140" t="str">
        <f t="shared" ca="1" si="39"/>
        <v/>
      </c>
      <c r="AM78" s="4" t="s">
        <v>132</v>
      </c>
      <c r="AN78" s="4" t="str">
        <f t="array" ref="AN78">IF(O78&lt;&gt;"",(IF(L78&lt;&gt;"",IF('Informacion del Cliente'!$F$10:$G$10="Residencial",VLOOKUP(G78,Productos!$F$19:$G$24,2,FALSE),IF('Informacion del Cliente'!$F$10:$G$10="Comercial",VLOOKUP(G78,Productos!$F$19:$G$24,3,FALSE),"")))),"")</f>
        <v/>
      </c>
      <c r="AO78" s="4" t="str">
        <f t="array" aca="1" ref="AO78" ca="1">IF(O78&lt;&gt;"",(IF(L78&lt;&gt;"",IF(VLOOKUP('Informacion del Cliente'!$F$10:$G$10,INDIRECT("'"&amp;G78&amp;"'!L5:N6"),2,FALSE)="NA","",VLOOKUP('Informacion del Cliente'!$F$10:$G$10,INDIRECT("'"&amp;G78&amp;"'!L5:N6"),2,FALSE)))),"")</f>
        <v/>
      </c>
      <c r="AP78" s="4" t="str">
        <f t="array" aca="1" ref="AP78" ca="1">IF(OR(J78="Privacy",J78="Blackout"),IF('Informacion del Cliente'!$F$10:$G$10="Residencial",IF(L78&lt;&gt;"",VLOOKUP(J78,INDIRECT("'"&amp;G78&amp;"'!L16:O18"),2,FALSE),""),IF('Informacion del Cliente'!$F$10:$G$10="Comercial",IF(L78&lt;&gt;"",VLOOKUP(J78,INDIRECT("'"&amp;G78&amp;"'!L16:O18"),3,FALSE),""))),"")</f>
        <v/>
      </c>
      <c r="AQ78" s="4" t="str">
        <f t="shared" ca="1" si="58"/>
        <v>0</v>
      </c>
      <c r="AR78" s="4" t="str">
        <f t="array" aca="1" ref="AR78" ca="1">IF('Informacion del Cliente'!$F$10:$G$10="Residencial",IF(L78&lt;&gt;"",VLOOKUP(J78,INDIRECT("'"&amp;G78&amp;"'!L16:O18"),2,FALSE),""),IF('Informacion del Cliente'!$F$10:$G$10="Comercial",IF(L78&lt;&gt;"",VLOOKUP(J78,INDIRECT("'"&amp;G78&amp;"'!L16:O18"),3,FALSE),"")))</f>
        <v/>
      </c>
      <c r="AS78" s="4" t="str">
        <f t="shared" ca="1" si="59"/>
        <v/>
      </c>
      <c r="AT78" s="4" t="str">
        <f t="shared" ca="1" si="60"/>
        <v/>
      </c>
      <c r="AU78" s="4" t="str">
        <f t="shared" ca="1" si="61"/>
        <v/>
      </c>
      <c r="AV78" s="4" t="str">
        <f t="array" aca="1" ref="AV78" ca="1">IF(G78&lt;&gt;"",(IF(OR(VLOOKUP(O78, INDIRECT("'" &amp; G78 &amp; "'!F23:N25"),3, FALSE)&lt;&gt;"",VLOOKUP(O78, INDIRECT("'" &amp; G78 &amp; "'!F23:N25"),3, FALSE)&lt;&gt;"NA"),(L78-VLOOKUP(O78, INDIRECT("'" &amp; G78 &amp; "'!F23:N25"),3, FALSE)),"")),"")</f>
        <v/>
      </c>
      <c r="AW78" s="4" t="str">
        <f t="shared" ca="1" si="40"/>
        <v/>
      </c>
      <c r="AX78" s="4" t="str">
        <f t="shared" ca="1" si="41"/>
        <v/>
      </c>
      <c r="AY78" s="4" t="str">
        <f t="shared" ca="1" si="42"/>
        <v/>
      </c>
      <c r="AZ78" s="4" t="str">
        <f t="array" aca="1" ref="AZ78" ca="1">IF(O78&lt;&gt;"",IF(VLOOKUP(O78,INDIRECT("'"&amp;G78&amp;"'!F23:K25"),5,FALSE)="NA","NA",L78-VLOOKUP(O78,INDIRECT("'"&amp;G78&amp;"'!F23:K25"),5,FALSE)),"")</f>
        <v/>
      </c>
      <c r="BA78" s="4" t="str">
        <f>IF('Informacion del Cliente'!U90&lt;&gt;"",'Informacion del Cliente'!U90,"")</f>
        <v/>
      </c>
      <c r="BB78" s="4" t="str">
        <f t="array" aca="1" ref="BB78" ca="1">IF(O78&lt;&gt;"",VLOOKUP(O78, INDIRECT("'" &amp; G78 &amp; "'!F23:K25"),6, FALSE),"")</f>
        <v/>
      </c>
      <c r="BC78" s="4" t="str">
        <f t="shared" si="43"/>
        <v/>
      </c>
      <c r="BD78" s="4" t="str">
        <f t="shared" ca="1" si="44"/>
        <v/>
      </c>
      <c r="BE78" s="4" t="str">
        <f t="shared" si="45"/>
        <v/>
      </c>
      <c r="BF78" s="4" t="str">
        <f t="shared" si="46"/>
        <v/>
      </c>
      <c r="BG78" s="4" t="str">
        <f t="shared" si="47"/>
        <v/>
      </c>
      <c r="BJ78" s="4" t="str">
        <f t="shared" ca="1" si="48"/>
        <v/>
      </c>
      <c r="BK78" s="4" t="str">
        <f t="shared" si="49"/>
        <v/>
      </c>
      <c r="BL78" s="4" t="str">
        <f t="shared" ca="1" si="50"/>
        <v/>
      </c>
      <c r="BM78" s="4" t="str">
        <f t="shared" ca="1" si="51"/>
        <v/>
      </c>
    </row>
    <row r="79" spans="1:65" x14ac:dyDescent="0.3">
      <c r="A79" s="4" t="str">
        <f>IF(L79&lt;&gt;"",'Informacion del Cliente'!D91,"")</f>
        <v/>
      </c>
      <c r="B79" s="4" t="str">
        <f>IF(O79&lt;&gt;"",'Informacion del Cliente'!$F$5,"")</f>
        <v/>
      </c>
      <c r="C79" s="4" t="str">
        <f>IF(O79&lt;&gt;"",'Informacion del Cliente'!$F$8,"")</f>
        <v/>
      </c>
      <c r="D79" s="4" t="str">
        <f>IF(O79&lt;&gt;"",'Informacion del Cliente'!$F$7,"")</f>
        <v/>
      </c>
      <c r="E79" s="4" t="str">
        <f>IF(O79&lt;&gt;"",'Informacion del Cliente'!$F$9,"")</f>
        <v/>
      </c>
      <c r="F79" s="4" t="str">
        <f>IF(G79&lt;&gt;"",'Informacion del Cliente'!$F$10:$G$10,"")</f>
        <v/>
      </c>
      <c r="G79" s="4" t="str">
        <f>IF('Informacion del Cliente'!E91&lt;&gt;"",VLOOKUP('Informacion del Cliente'!E91,Productos!$F$6:$G$11,2,FALSE),"")</f>
        <v/>
      </c>
      <c r="H79" s="4" t="str">
        <f>IF('Informacion del Cliente'!G91&lt;&gt;"",'Informacion del Cliente'!G91,"")</f>
        <v/>
      </c>
      <c r="I79" s="4" t="str">
        <f>IF('Informacion del Cliente'!F91&lt;&gt;"",'Informacion del Cliente'!F91,"")</f>
        <v/>
      </c>
      <c r="J79" s="4" t="str">
        <f>IF('Informacion del Cliente'!J91&lt;&gt;"",'Informacion del Cliente'!J91,"")</f>
        <v/>
      </c>
      <c r="K79" s="4" t="str">
        <f>IF('Informacion del Cliente'!N91&lt;&gt;"",'Informacion del Cliente'!N91,"")</f>
        <v/>
      </c>
      <c r="L79" s="4" t="str">
        <f>IF(AND(N79&lt;&gt;"",N79="Inside"),'Informacion del Cliente'!H91-VLOOKUP(N79,Productos!$F$15:$G$16,2,FALSE),IF(N79="Outside",'Informacion del Cliente'!H91,""))</f>
        <v/>
      </c>
      <c r="M79" s="4" t="str">
        <f>IF('Informacion del Cliente'!I91&lt;&gt;"",'Informacion del Cliente'!I91,"")</f>
        <v/>
      </c>
      <c r="N79" s="4" t="str">
        <f>IF('Informacion del Cliente'!K91&lt;&gt;"",'Informacion del Cliente'!K91,"")</f>
        <v/>
      </c>
      <c r="O79" s="4" t="str">
        <f>IF('Informacion del Cliente'!L91&lt;&gt;"",'Informacion del Cliente'!L91,"")</f>
        <v/>
      </c>
      <c r="P79" s="4" t="str">
        <f>IF('Informacion del Cliente'!M91&lt;&gt;"",'Informacion del Cliente'!M91,"")</f>
        <v/>
      </c>
      <c r="Q79" s="4" t="str">
        <f>IF('Informacion del Cliente'!P91&lt;&gt;"",'Informacion del Cliente'!P91,"")</f>
        <v/>
      </c>
      <c r="R79" s="4" t="str">
        <f>IF('Informacion del Cliente'!Q91&lt;&gt;"",'Informacion del Cliente'!Q91,"")</f>
        <v/>
      </c>
      <c r="S79" s="4" t="str">
        <f t="shared" ca="1" si="52"/>
        <v/>
      </c>
      <c r="U79" s="4" t="str">
        <f>IF('Informacion del Cliente'!O91&lt;&gt;"",'Informacion del Cliente'!O91,"")</f>
        <v/>
      </c>
      <c r="V79" s="4" t="str">
        <f>IF('Informacion del Cliente'!R91&lt;&gt;"",'Informacion del Cliente'!R91,"")</f>
        <v/>
      </c>
      <c r="W79" s="4" t="str">
        <f t="shared" ca="1" si="53"/>
        <v/>
      </c>
      <c r="X79" s="4" t="str">
        <f t="shared" si="54"/>
        <v/>
      </c>
      <c r="Y79" s="4" t="str">
        <f t="shared" si="55"/>
        <v/>
      </c>
      <c r="Z79" s="4" t="str">
        <f>IF(G79&lt;&gt;"", IFERROR(VLOOKUP(I79, 'Listado de Telas'!$B$3:$F$129, 5, FALSE), "No encontrado"), "")</f>
        <v/>
      </c>
      <c r="AA79" s="4" t="str">
        <f t="shared" ca="1" si="56"/>
        <v/>
      </c>
      <c r="AB79" s="4" t="str">
        <f t="shared" ca="1" si="31"/>
        <v/>
      </c>
      <c r="AC79" s="4" t="str">
        <f t="shared" ca="1" si="32"/>
        <v/>
      </c>
      <c r="AD79" s="4" t="str">
        <f t="shared" ca="1" si="33"/>
        <v/>
      </c>
      <c r="AE79" s="4" t="str">
        <f t="shared" si="34"/>
        <v/>
      </c>
      <c r="AF79" s="4" t="str">
        <f t="shared" ca="1" si="35"/>
        <v/>
      </c>
      <c r="AG79" s="4" t="str">
        <f t="shared" ca="1" si="36"/>
        <v/>
      </c>
      <c r="AH79" s="4" t="str">
        <f t="shared" ca="1" si="37"/>
        <v/>
      </c>
      <c r="AI79" s="4" t="str">
        <f t="shared" si="57"/>
        <v/>
      </c>
      <c r="AJ79" s="4" t="str">
        <f t="shared" ca="1" si="38"/>
        <v/>
      </c>
      <c r="AK79" s="4" t="str">
        <f t="array" ref="AK79">IF('Informacion del Cliente'!T91="SI",3,IF('Informacion del Cliente'!K91="Outside",2,IF('Informacion del Cliente'!K91="Inside",1,"")))</f>
        <v/>
      </c>
      <c r="AL79" s="140" t="str">
        <f t="shared" ca="1" si="39"/>
        <v/>
      </c>
      <c r="AM79" s="4" t="s">
        <v>132</v>
      </c>
      <c r="AN79" s="4" t="str">
        <f t="array" ref="AN79">IF(O79&lt;&gt;"",(IF(L79&lt;&gt;"",IF('Informacion del Cliente'!$F$10:$G$10="Residencial",VLOOKUP(G79,Productos!$F$19:$G$24,2,FALSE),IF('Informacion del Cliente'!$F$10:$G$10="Comercial",VLOOKUP(G79,Productos!$F$19:$G$24,3,FALSE),"")))),"")</f>
        <v/>
      </c>
      <c r="AO79" s="4" t="str">
        <f t="array" aca="1" ref="AO79" ca="1">IF(O79&lt;&gt;"",(IF(L79&lt;&gt;"",IF(VLOOKUP('Informacion del Cliente'!$F$10:$G$10,INDIRECT("'"&amp;G79&amp;"'!L5:N6"),2,FALSE)="NA","",VLOOKUP('Informacion del Cliente'!$F$10:$G$10,INDIRECT("'"&amp;G79&amp;"'!L5:N6"),2,FALSE)))),"")</f>
        <v/>
      </c>
      <c r="AP79" s="4" t="str">
        <f t="array" aca="1" ref="AP79" ca="1">IF(OR(J79="Privacy",J79="Blackout"),IF('Informacion del Cliente'!$F$10:$G$10="Residencial",IF(L79&lt;&gt;"",VLOOKUP(J79,INDIRECT("'"&amp;G79&amp;"'!L16:O18"),2,FALSE),""),IF('Informacion del Cliente'!$F$10:$G$10="Comercial",IF(L79&lt;&gt;"",VLOOKUP(J79,INDIRECT("'"&amp;G79&amp;"'!L16:O18"),3,FALSE),""))),"")</f>
        <v/>
      </c>
      <c r="AQ79" s="4" t="str">
        <f t="shared" ca="1" si="58"/>
        <v>0</v>
      </c>
      <c r="AR79" s="4" t="str">
        <f t="array" aca="1" ref="AR79" ca="1">IF('Informacion del Cliente'!$F$10:$G$10="Residencial",IF(L79&lt;&gt;"",VLOOKUP(J79,INDIRECT("'"&amp;G79&amp;"'!L16:O18"),2,FALSE),""),IF('Informacion del Cliente'!$F$10:$G$10="Comercial",IF(L79&lt;&gt;"",VLOOKUP(J79,INDIRECT("'"&amp;G79&amp;"'!L16:O18"),3,FALSE),"")))</f>
        <v/>
      </c>
      <c r="AS79" s="4" t="str">
        <f t="shared" ca="1" si="59"/>
        <v/>
      </c>
      <c r="AT79" s="4" t="str">
        <f t="shared" ca="1" si="60"/>
        <v/>
      </c>
      <c r="AU79" s="4" t="str">
        <f t="shared" ca="1" si="61"/>
        <v/>
      </c>
      <c r="AV79" s="4" t="str">
        <f t="array" aca="1" ref="AV79" ca="1">IF(G79&lt;&gt;"",(IF(OR(VLOOKUP(O79, INDIRECT("'" &amp; G79 &amp; "'!F23:N25"),3, FALSE)&lt;&gt;"",VLOOKUP(O79, INDIRECT("'" &amp; G79 &amp; "'!F23:N25"),3, FALSE)&lt;&gt;"NA"),(L79-VLOOKUP(O79, INDIRECT("'" &amp; G79 &amp; "'!F23:N25"),3, FALSE)),"")),"")</f>
        <v/>
      </c>
      <c r="AW79" s="4" t="str">
        <f t="shared" ca="1" si="40"/>
        <v/>
      </c>
      <c r="AX79" s="4" t="str">
        <f t="shared" ca="1" si="41"/>
        <v/>
      </c>
      <c r="AY79" s="4" t="str">
        <f t="shared" ca="1" si="42"/>
        <v/>
      </c>
      <c r="AZ79" s="4" t="str">
        <f t="array" aca="1" ref="AZ79" ca="1">IF(O79&lt;&gt;"",IF(VLOOKUP(O79,INDIRECT("'"&amp;G79&amp;"'!F23:K25"),5,FALSE)="NA","NA",L79-VLOOKUP(O79,INDIRECT("'"&amp;G79&amp;"'!F23:K25"),5,FALSE)),"")</f>
        <v/>
      </c>
      <c r="BA79" s="4" t="str">
        <f>IF('Informacion del Cliente'!U91&lt;&gt;"",'Informacion del Cliente'!U91,"")</f>
        <v/>
      </c>
      <c r="BB79" s="4" t="str">
        <f t="array" aca="1" ref="BB79" ca="1">IF(O79&lt;&gt;"",VLOOKUP(O79, INDIRECT("'" &amp; G79 &amp; "'!F23:K25"),6, FALSE),"")</f>
        <v/>
      </c>
      <c r="BC79" s="4" t="str">
        <f t="shared" si="43"/>
        <v/>
      </c>
      <c r="BD79" s="4" t="str">
        <f t="shared" ca="1" si="44"/>
        <v/>
      </c>
      <c r="BE79" s="4" t="str">
        <f t="shared" si="45"/>
        <v/>
      </c>
      <c r="BF79" s="4" t="str">
        <f t="shared" si="46"/>
        <v/>
      </c>
      <c r="BG79" s="4" t="str">
        <f t="shared" si="47"/>
        <v/>
      </c>
      <c r="BJ79" s="4" t="str">
        <f t="shared" ca="1" si="48"/>
        <v/>
      </c>
      <c r="BK79" s="4" t="str">
        <f t="shared" si="49"/>
        <v/>
      </c>
      <c r="BL79" s="4" t="str">
        <f t="shared" ca="1" si="50"/>
        <v/>
      </c>
      <c r="BM79" s="4" t="str">
        <f t="shared" ca="1" si="51"/>
        <v/>
      </c>
    </row>
    <row r="80" spans="1:65" x14ac:dyDescent="0.3">
      <c r="A80" s="4" t="str">
        <f>IF(L80&lt;&gt;"",'Informacion del Cliente'!D92,"")</f>
        <v/>
      </c>
      <c r="B80" s="4" t="str">
        <f>IF(O80&lt;&gt;"",'Informacion del Cliente'!$F$5,"")</f>
        <v/>
      </c>
      <c r="C80" s="4" t="str">
        <f>IF(O80&lt;&gt;"",'Informacion del Cliente'!$F$8,"")</f>
        <v/>
      </c>
      <c r="D80" s="4" t="str">
        <f>IF(O80&lt;&gt;"",'Informacion del Cliente'!$F$7,"")</f>
        <v/>
      </c>
      <c r="E80" s="4" t="str">
        <f>IF(O80&lt;&gt;"",'Informacion del Cliente'!$F$9,"")</f>
        <v/>
      </c>
      <c r="F80" s="4" t="str">
        <f>IF(G80&lt;&gt;"",'Informacion del Cliente'!$F$10:$G$10,"")</f>
        <v/>
      </c>
      <c r="G80" s="4" t="str">
        <f>IF('Informacion del Cliente'!E92&lt;&gt;"",VLOOKUP('Informacion del Cliente'!E92,Productos!$F$6:$G$11,2,FALSE),"")</f>
        <v/>
      </c>
      <c r="H80" s="4" t="str">
        <f>IF('Informacion del Cliente'!G92&lt;&gt;"",'Informacion del Cliente'!G92,"")</f>
        <v/>
      </c>
      <c r="I80" s="4" t="str">
        <f>IF('Informacion del Cliente'!F92&lt;&gt;"",'Informacion del Cliente'!F92,"")</f>
        <v/>
      </c>
      <c r="J80" s="4" t="str">
        <f>IF('Informacion del Cliente'!J92&lt;&gt;"",'Informacion del Cliente'!J92,"")</f>
        <v/>
      </c>
      <c r="K80" s="4" t="str">
        <f>IF('Informacion del Cliente'!N92&lt;&gt;"",'Informacion del Cliente'!N92,"")</f>
        <v/>
      </c>
      <c r="L80" s="4" t="str">
        <f>IF(AND(N80&lt;&gt;"",N80="Inside"),'Informacion del Cliente'!H92-VLOOKUP(N80,Productos!$F$15:$G$16,2,FALSE),IF(N80="Outside",'Informacion del Cliente'!H92,""))</f>
        <v/>
      </c>
      <c r="M80" s="4" t="str">
        <f>IF('Informacion del Cliente'!I92&lt;&gt;"",'Informacion del Cliente'!I92,"")</f>
        <v/>
      </c>
      <c r="N80" s="4" t="str">
        <f>IF('Informacion del Cliente'!K92&lt;&gt;"",'Informacion del Cliente'!K92,"")</f>
        <v/>
      </c>
      <c r="O80" s="4" t="str">
        <f>IF('Informacion del Cliente'!L92&lt;&gt;"",'Informacion del Cliente'!L92,"")</f>
        <v/>
      </c>
      <c r="P80" s="4" t="str">
        <f>IF('Informacion del Cliente'!M92&lt;&gt;"",'Informacion del Cliente'!M92,"")</f>
        <v/>
      </c>
      <c r="Q80" s="4" t="str">
        <f>IF('Informacion del Cliente'!P92&lt;&gt;"",'Informacion del Cliente'!P92,"")</f>
        <v/>
      </c>
      <c r="R80" s="4" t="str">
        <f>IF('Informacion del Cliente'!Q92&lt;&gt;"",'Informacion del Cliente'!Q92,"")</f>
        <v/>
      </c>
      <c r="S80" s="4" t="str">
        <f t="shared" ca="1" si="52"/>
        <v/>
      </c>
      <c r="U80" s="4" t="str">
        <f>IF('Informacion del Cliente'!O92&lt;&gt;"",'Informacion del Cliente'!O92,"")</f>
        <v/>
      </c>
      <c r="V80" s="4" t="str">
        <f>IF('Informacion del Cliente'!R92&lt;&gt;"",'Informacion del Cliente'!R92,"")</f>
        <v/>
      </c>
      <c r="W80" s="4" t="str">
        <f t="shared" ca="1" si="53"/>
        <v/>
      </c>
      <c r="X80" s="4" t="str">
        <f t="shared" si="54"/>
        <v/>
      </c>
      <c r="Y80" s="4" t="str">
        <f t="shared" si="55"/>
        <v/>
      </c>
      <c r="Z80" s="4" t="str">
        <f>IF(G80&lt;&gt;"", IFERROR(VLOOKUP(I80, 'Listado de Telas'!$B$3:$F$129, 5, FALSE), "No encontrado"), "")</f>
        <v/>
      </c>
      <c r="AA80" s="4" t="str">
        <f t="shared" ca="1" si="56"/>
        <v/>
      </c>
      <c r="AB80" s="4" t="str">
        <f t="shared" ca="1" si="31"/>
        <v/>
      </c>
      <c r="AC80" s="4" t="str">
        <f t="shared" ca="1" si="32"/>
        <v/>
      </c>
      <c r="AD80" s="4" t="str">
        <f t="shared" ca="1" si="33"/>
        <v/>
      </c>
      <c r="AE80" s="4" t="str">
        <f t="shared" si="34"/>
        <v/>
      </c>
      <c r="AF80" s="4" t="str">
        <f t="shared" ca="1" si="35"/>
        <v/>
      </c>
      <c r="AG80" s="4" t="str">
        <f t="shared" ca="1" si="36"/>
        <v/>
      </c>
      <c r="AH80" s="4" t="str">
        <f t="shared" ca="1" si="37"/>
        <v/>
      </c>
      <c r="AI80" s="4" t="str">
        <f t="shared" si="57"/>
        <v/>
      </c>
      <c r="AJ80" s="4" t="str">
        <f t="shared" ca="1" si="38"/>
        <v/>
      </c>
      <c r="AK80" s="4" t="str">
        <f t="array" ref="AK80">IF('Informacion del Cliente'!T92="SI",3,IF('Informacion del Cliente'!K92="Outside",2,IF('Informacion del Cliente'!K92="Inside",1,"")))</f>
        <v/>
      </c>
      <c r="AL80" s="140" t="str">
        <f t="shared" ca="1" si="39"/>
        <v/>
      </c>
      <c r="AM80" s="4" t="s">
        <v>132</v>
      </c>
      <c r="AN80" s="4" t="str">
        <f t="array" ref="AN80">IF(O80&lt;&gt;"",(IF(L80&lt;&gt;"",IF('Informacion del Cliente'!$F$10:$G$10="Residencial",VLOOKUP(G80,Productos!$F$19:$G$24,2,FALSE),IF('Informacion del Cliente'!$F$10:$G$10="Comercial",VLOOKUP(G80,Productos!$F$19:$G$24,3,FALSE),"")))),"")</f>
        <v/>
      </c>
      <c r="AO80" s="4" t="str">
        <f t="array" aca="1" ref="AO80" ca="1">IF(O80&lt;&gt;"",(IF(L80&lt;&gt;"",IF(VLOOKUP('Informacion del Cliente'!$F$10:$G$10,INDIRECT("'"&amp;G80&amp;"'!L5:N6"),2,FALSE)="NA","",VLOOKUP('Informacion del Cliente'!$F$10:$G$10,INDIRECT("'"&amp;G80&amp;"'!L5:N6"),2,FALSE)))),"")</f>
        <v/>
      </c>
      <c r="AP80" s="4" t="str">
        <f t="array" aca="1" ref="AP80" ca="1">IF(OR(J80="Privacy",J80="Blackout"),IF('Informacion del Cliente'!$F$10:$G$10="Residencial",IF(L80&lt;&gt;"",VLOOKUP(J80,INDIRECT("'"&amp;G80&amp;"'!L16:O18"),2,FALSE),""),IF('Informacion del Cliente'!$F$10:$G$10="Comercial",IF(L80&lt;&gt;"",VLOOKUP(J80,INDIRECT("'"&amp;G80&amp;"'!L16:O18"),3,FALSE),""))),"")</f>
        <v/>
      </c>
      <c r="AQ80" s="4" t="str">
        <f t="shared" ca="1" si="58"/>
        <v>0</v>
      </c>
      <c r="AR80" s="4" t="str">
        <f t="array" aca="1" ref="AR80" ca="1">IF('Informacion del Cliente'!$F$10:$G$10="Residencial",IF(L80&lt;&gt;"",VLOOKUP(J80,INDIRECT("'"&amp;G80&amp;"'!L16:O18"),2,FALSE),""),IF('Informacion del Cliente'!$F$10:$G$10="Comercial",IF(L80&lt;&gt;"",VLOOKUP(J80,INDIRECT("'"&amp;G80&amp;"'!L16:O18"),3,FALSE),"")))</f>
        <v/>
      </c>
      <c r="AS80" s="4" t="str">
        <f t="shared" ca="1" si="59"/>
        <v/>
      </c>
      <c r="AT80" s="4" t="str">
        <f t="shared" ca="1" si="60"/>
        <v/>
      </c>
      <c r="AU80" s="4" t="str">
        <f t="shared" ca="1" si="61"/>
        <v/>
      </c>
      <c r="AV80" s="4" t="str">
        <f t="array" aca="1" ref="AV80" ca="1">IF(G80&lt;&gt;"",(IF(OR(VLOOKUP(O80, INDIRECT("'" &amp; G80 &amp; "'!F23:N25"),3, FALSE)&lt;&gt;"",VLOOKUP(O80, INDIRECT("'" &amp; G80 &amp; "'!F23:N25"),3, FALSE)&lt;&gt;"NA"),(L80-VLOOKUP(O80, INDIRECT("'" &amp; G80 &amp; "'!F23:N25"),3, FALSE)),"")),"")</f>
        <v/>
      </c>
      <c r="AW80" s="4" t="str">
        <f t="shared" ca="1" si="40"/>
        <v/>
      </c>
      <c r="AX80" s="4" t="str">
        <f t="shared" ca="1" si="41"/>
        <v/>
      </c>
      <c r="AY80" s="4" t="str">
        <f t="shared" ca="1" si="42"/>
        <v/>
      </c>
      <c r="AZ80" s="4" t="str">
        <f t="array" aca="1" ref="AZ80" ca="1">IF(O80&lt;&gt;"",IF(VLOOKUP(O80,INDIRECT("'"&amp;G80&amp;"'!F23:K25"),5,FALSE)="NA","NA",L80-VLOOKUP(O80,INDIRECT("'"&amp;G80&amp;"'!F23:K25"),5,FALSE)),"")</f>
        <v/>
      </c>
      <c r="BA80" s="4" t="str">
        <f>IF('Informacion del Cliente'!U92&lt;&gt;"",'Informacion del Cliente'!U92,"")</f>
        <v/>
      </c>
      <c r="BB80" s="4" t="str">
        <f t="array" aca="1" ref="BB80" ca="1">IF(O80&lt;&gt;"",VLOOKUP(O80, INDIRECT("'" &amp; G80 &amp; "'!F23:K25"),6, FALSE),"")</f>
        <v/>
      </c>
      <c r="BC80" s="4" t="str">
        <f t="shared" si="43"/>
        <v/>
      </c>
      <c r="BD80" s="4" t="str">
        <f t="shared" ca="1" si="44"/>
        <v/>
      </c>
      <c r="BE80" s="4" t="str">
        <f t="shared" si="45"/>
        <v/>
      </c>
      <c r="BF80" s="4" t="str">
        <f t="shared" si="46"/>
        <v/>
      </c>
      <c r="BG80" s="4" t="str">
        <f t="shared" si="47"/>
        <v/>
      </c>
      <c r="BJ80" s="4" t="str">
        <f t="shared" ca="1" si="48"/>
        <v/>
      </c>
      <c r="BK80" s="4" t="str">
        <f t="shared" si="49"/>
        <v/>
      </c>
      <c r="BL80" s="4" t="str">
        <f t="shared" ca="1" si="50"/>
        <v/>
      </c>
      <c r="BM80" s="4" t="str">
        <f t="shared" ca="1" si="51"/>
        <v/>
      </c>
    </row>
    <row r="81" spans="1:65" x14ac:dyDescent="0.3">
      <c r="A81" s="4" t="str">
        <f>IF(L81&lt;&gt;"",'Informacion del Cliente'!D93,"")</f>
        <v/>
      </c>
      <c r="B81" s="4" t="str">
        <f>IF(O81&lt;&gt;"",'Informacion del Cliente'!$F$5,"")</f>
        <v/>
      </c>
      <c r="C81" s="4" t="str">
        <f>IF(O81&lt;&gt;"",'Informacion del Cliente'!$F$8,"")</f>
        <v/>
      </c>
      <c r="D81" s="4" t="str">
        <f>IF(O81&lt;&gt;"",'Informacion del Cliente'!$F$7,"")</f>
        <v/>
      </c>
      <c r="E81" s="4" t="str">
        <f>IF(O81&lt;&gt;"",'Informacion del Cliente'!$F$9,"")</f>
        <v/>
      </c>
      <c r="F81" s="4" t="str">
        <f>IF(G81&lt;&gt;"",'Informacion del Cliente'!$F$10:$G$10,"")</f>
        <v/>
      </c>
      <c r="G81" s="4" t="str">
        <f>IF('Informacion del Cliente'!E93&lt;&gt;"",VLOOKUP('Informacion del Cliente'!E93,Productos!$F$6:$G$11,2,FALSE),"")</f>
        <v/>
      </c>
      <c r="H81" s="4" t="str">
        <f>IF('Informacion del Cliente'!G93&lt;&gt;"",'Informacion del Cliente'!G93,"")</f>
        <v/>
      </c>
      <c r="I81" s="4" t="str">
        <f>IF('Informacion del Cliente'!F93&lt;&gt;"",'Informacion del Cliente'!F93,"")</f>
        <v/>
      </c>
      <c r="J81" s="4" t="str">
        <f>IF('Informacion del Cliente'!J93&lt;&gt;"",'Informacion del Cliente'!J93,"")</f>
        <v/>
      </c>
      <c r="K81" s="4" t="str">
        <f>IF('Informacion del Cliente'!N93&lt;&gt;"",'Informacion del Cliente'!N93,"")</f>
        <v/>
      </c>
      <c r="L81" s="4" t="str">
        <f>IF(AND(N81&lt;&gt;"",N81="Inside"),'Informacion del Cliente'!H93-VLOOKUP(N81,Productos!$F$15:$G$16,2,FALSE),IF(N81="Outside",'Informacion del Cliente'!H93,""))</f>
        <v/>
      </c>
      <c r="M81" s="4" t="str">
        <f>IF('Informacion del Cliente'!I93&lt;&gt;"",'Informacion del Cliente'!I93,"")</f>
        <v/>
      </c>
      <c r="N81" s="4" t="str">
        <f>IF('Informacion del Cliente'!K93&lt;&gt;"",'Informacion del Cliente'!K93,"")</f>
        <v/>
      </c>
      <c r="O81" s="4" t="str">
        <f>IF('Informacion del Cliente'!L93&lt;&gt;"",'Informacion del Cliente'!L93,"")</f>
        <v/>
      </c>
      <c r="P81" s="4" t="str">
        <f>IF('Informacion del Cliente'!M93&lt;&gt;"",'Informacion del Cliente'!M93,"")</f>
        <v/>
      </c>
      <c r="Q81" s="4" t="str">
        <f>IF('Informacion del Cliente'!P93&lt;&gt;"",'Informacion del Cliente'!P93,"")</f>
        <v/>
      </c>
      <c r="R81" s="4" t="str">
        <f>IF('Informacion del Cliente'!Q93&lt;&gt;"",'Informacion del Cliente'!Q93,"")</f>
        <v/>
      </c>
      <c r="S81" s="4" t="str">
        <f t="shared" ca="1" si="52"/>
        <v/>
      </c>
      <c r="U81" s="4" t="str">
        <f>IF('Informacion del Cliente'!O93&lt;&gt;"",'Informacion del Cliente'!O93,"")</f>
        <v/>
      </c>
      <c r="V81" s="4" t="str">
        <f>IF('Informacion del Cliente'!R93&lt;&gt;"",'Informacion del Cliente'!R93,"")</f>
        <v/>
      </c>
      <c r="W81" s="4" t="str">
        <f t="shared" ca="1" si="53"/>
        <v/>
      </c>
      <c r="X81" s="4" t="str">
        <f t="shared" si="54"/>
        <v/>
      </c>
      <c r="Y81" s="4" t="str">
        <f t="shared" si="55"/>
        <v/>
      </c>
      <c r="Z81" s="4" t="str">
        <f>IF(G81&lt;&gt;"", IFERROR(VLOOKUP(I81, 'Listado de Telas'!$B$3:$F$129, 5, FALSE), "No encontrado"), "")</f>
        <v/>
      </c>
      <c r="AA81" s="4" t="str">
        <f t="shared" ca="1" si="56"/>
        <v/>
      </c>
      <c r="AB81" s="4" t="str">
        <f t="shared" ca="1" si="31"/>
        <v/>
      </c>
      <c r="AC81" s="4" t="str">
        <f t="shared" ca="1" si="32"/>
        <v/>
      </c>
      <c r="AD81" s="4" t="str">
        <f t="shared" ca="1" si="33"/>
        <v/>
      </c>
      <c r="AE81" s="4" t="str">
        <f t="shared" si="34"/>
        <v/>
      </c>
      <c r="AF81" s="4" t="str">
        <f t="shared" ca="1" si="35"/>
        <v/>
      </c>
      <c r="AG81" s="4" t="str">
        <f t="shared" ca="1" si="36"/>
        <v/>
      </c>
      <c r="AH81" s="4" t="str">
        <f t="shared" ca="1" si="37"/>
        <v/>
      </c>
      <c r="AI81" s="4" t="str">
        <f t="shared" si="57"/>
        <v/>
      </c>
      <c r="AJ81" s="4" t="str">
        <f t="shared" ca="1" si="38"/>
        <v/>
      </c>
      <c r="AK81" s="4" t="str">
        <f t="array" ref="AK81">IF('Informacion del Cliente'!T93="SI",3,IF('Informacion del Cliente'!K93="Outside",2,IF('Informacion del Cliente'!K93="Inside",1,"")))</f>
        <v/>
      </c>
      <c r="AL81" s="140" t="str">
        <f t="shared" ca="1" si="39"/>
        <v/>
      </c>
      <c r="AM81" s="4" t="s">
        <v>132</v>
      </c>
      <c r="AN81" s="4" t="str">
        <f t="array" ref="AN81">IF(O81&lt;&gt;"",(IF(L81&lt;&gt;"",IF('Informacion del Cliente'!$F$10:$G$10="Residencial",VLOOKUP(G81,Productos!$F$19:$G$24,2,FALSE),IF('Informacion del Cliente'!$F$10:$G$10="Comercial",VLOOKUP(G81,Productos!$F$19:$G$24,3,FALSE),"")))),"")</f>
        <v/>
      </c>
      <c r="AO81" s="4" t="str">
        <f t="array" aca="1" ref="AO81" ca="1">IF(O81&lt;&gt;"",(IF(L81&lt;&gt;"",IF(VLOOKUP('Informacion del Cliente'!$F$10:$G$10,INDIRECT("'"&amp;G81&amp;"'!L5:N6"),2,FALSE)="NA","",VLOOKUP('Informacion del Cliente'!$F$10:$G$10,INDIRECT("'"&amp;G81&amp;"'!L5:N6"),2,FALSE)))),"")</f>
        <v/>
      </c>
      <c r="AP81" s="4" t="str">
        <f t="array" aca="1" ref="AP81" ca="1">IF(OR(J81="Privacy",J81="Blackout"),IF('Informacion del Cliente'!$F$10:$G$10="Residencial",IF(L81&lt;&gt;"",VLOOKUP(J81,INDIRECT("'"&amp;G81&amp;"'!L16:O18"),2,FALSE),""),IF('Informacion del Cliente'!$F$10:$G$10="Comercial",IF(L81&lt;&gt;"",VLOOKUP(J81,INDIRECT("'"&amp;G81&amp;"'!L16:O18"),3,FALSE),""))),"")</f>
        <v/>
      </c>
      <c r="AQ81" s="4" t="str">
        <f t="shared" ca="1" si="58"/>
        <v>0</v>
      </c>
      <c r="AR81" s="4" t="str">
        <f t="array" aca="1" ref="AR81" ca="1">IF('Informacion del Cliente'!$F$10:$G$10="Residencial",IF(L81&lt;&gt;"",VLOOKUP(J81,INDIRECT("'"&amp;G81&amp;"'!L16:O18"),2,FALSE),""),IF('Informacion del Cliente'!$F$10:$G$10="Comercial",IF(L81&lt;&gt;"",VLOOKUP(J81,INDIRECT("'"&amp;G81&amp;"'!L16:O18"),3,FALSE),"")))</f>
        <v/>
      </c>
      <c r="AS81" s="4" t="str">
        <f t="shared" ca="1" si="59"/>
        <v/>
      </c>
      <c r="AT81" s="4" t="str">
        <f t="shared" ca="1" si="60"/>
        <v/>
      </c>
      <c r="AU81" s="4" t="str">
        <f t="shared" ca="1" si="61"/>
        <v/>
      </c>
      <c r="AV81" s="4" t="str">
        <f t="array" aca="1" ref="AV81" ca="1">IF(G81&lt;&gt;"",(IF(OR(VLOOKUP(O81, INDIRECT("'" &amp; G81 &amp; "'!F23:N25"),3, FALSE)&lt;&gt;"",VLOOKUP(O81, INDIRECT("'" &amp; G81 &amp; "'!F23:N25"),3, FALSE)&lt;&gt;"NA"),(L81-VLOOKUP(O81, INDIRECT("'" &amp; G81 &amp; "'!F23:N25"),3, FALSE)),"")),"")</f>
        <v/>
      </c>
      <c r="AW81" s="4" t="str">
        <f t="shared" ca="1" si="40"/>
        <v/>
      </c>
      <c r="AX81" s="4" t="str">
        <f t="shared" ca="1" si="41"/>
        <v/>
      </c>
      <c r="AY81" s="4" t="str">
        <f t="shared" ca="1" si="42"/>
        <v/>
      </c>
      <c r="AZ81" s="4" t="str">
        <f t="array" aca="1" ref="AZ81" ca="1">IF(O81&lt;&gt;"",IF(VLOOKUP(O81,INDIRECT("'"&amp;G81&amp;"'!F23:K25"),5,FALSE)="NA","NA",L81-VLOOKUP(O81,INDIRECT("'"&amp;G81&amp;"'!F23:K25"),5,FALSE)),"")</f>
        <v/>
      </c>
      <c r="BA81" s="4" t="str">
        <f>IF('Informacion del Cliente'!U93&lt;&gt;"",'Informacion del Cliente'!U93,"")</f>
        <v/>
      </c>
      <c r="BB81" s="4" t="str">
        <f t="array" aca="1" ref="BB81" ca="1">IF(O81&lt;&gt;"",VLOOKUP(O81, INDIRECT("'" &amp; G81 &amp; "'!F23:K25"),6, FALSE),"")</f>
        <v/>
      </c>
      <c r="BC81" s="4" t="str">
        <f t="shared" si="43"/>
        <v/>
      </c>
      <c r="BD81" s="4" t="str">
        <f t="shared" ca="1" si="44"/>
        <v/>
      </c>
      <c r="BE81" s="4" t="str">
        <f t="shared" si="45"/>
        <v/>
      </c>
      <c r="BF81" s="4" t="str">
        <f t="shared" si="46"/>
        <v/>
      </c>
      <c r="BG81" s="4" t="str">
        <f t="shared" si="47"/>
        <v/>
      </c>
      <c r="BJ81" s="4" t="str">
        <f t="shared" ca="1" si="48"/>
        <v/>
      </c>
      <c r="BK81" s="4" t="str">
        <f t="shared" si="49"/>
        <v/>
      </c>
      <c r="BL81" s="4" t="str">
        <f t="shared" ca="1" si="50"/>
        <v/>
      </c>
      <c r="BM81" s="4" t="str">
        <f t="shared" ca="1" si="51"/>
        <v/>
      </c>
    </row>
    <row r="82" spans="1:65" x14ac:dyDescent="0.3">
      <c r="A82" s="4" t="str">
        <f>IF(L82&lt;&gt;"",'Informacion del Cliente'!D94,"")</f>
        <v/>
      </c>
      <c r="B82" s="4" t="str">
        <f>IF(O82&lt;&gt;"",'Informacion del Cliente'!$F$5,"")</f>
        <v/>
      </c>
      <c r="C82" s="4" t="str">
        <f>IF(O82&lt;&gt;"",'Informacion del Cliente'!$F$8,"")</f>
        <v/>
      </c>
      <c r="D82" s="4" t="str">
        <f>IF(O82&lt;&gt;"",'Informacion del Cliente'!$F$7,"")</f>
        <v/>
      </c>
      <c r="E82" s="4" t="str">
        <f>IF(O82&lt;&gt;"",'Informacion del Cliente'!$F$9,"")</f>
        <v/>
      </c>
      <c r="F82" s="4" t="str">
        <f>IF(G82&lt;&gt;"",'Informacion del Cliente'!$F$10:$G$10,"")</f>
        <v/>
      </c>
      <c r="G82" s="4" t="str">
        <f>IF('Informacion del Cliente'!E94&lt;&gt;"",VLOOKUP('Informacion del Cliente'!E94,Productos!$F$6:$G$11,2,FALSE),"")</f>
        <v/>
      </c>
      <c r="H82" s="4" t="str">
        <f>IF('Informacion del Cliente'!G94&lt;&gt;"",'Informacion del Cliente'!G94,"")</f>
        <v/>
      </c>
      <c r="I82" s="4" t="str">
        <f>IF('Informacion del Cliente'!F94&lt;&gt;"",'Informacion del Cliente'!F94,"")</f>
        <v/>
      </c>
      <c r="J82" s="4" t="str">
        <f>IF('Informacion del Cliente'!J94&lt;&gt;"",'Informacion del Cliente'!J94,"")</f>
        <v/>
      </c>
      <c r="K82" s="4" t="str">
        <f>IF('Informacion del Cliente'!N94&lt;&gt;"",'Informacion del Cliente'!N94,"")</f>
        <v/>
      </c>
      <c r="L82" s="4" t="str">
        <f>IF(AND(N82&lt;&gt;"",N82="Inside"),'Informacion del Cliente'!H94-VLOOKUP(N82,Productos!$F$15:$G$16,2,FALSE),IF(N82="Outside",'Informacion del Cliente'!H94,""))</f>
        <v/>
      </c>
      <c r="M82" s="4" t="str">
        <f>IF('Informacion del Cliente'!I94&lt;&gt;"",'Informacion del Cliente'!I94,"")</f>
        <v/>
      </c>
      <c r="N82" s="4" t="str">
        <f>IF('Informacion del Cliente'!K94&lt;&gt;"",'Informacion del Cliente'!K94,"")</f>
        <v/>
      </c>
      <c r="O82" s="4" t="str">
        <f>IF('Informacion del Cliente'!L94&lt;&gt;"",'Informacion del Cliente'!L94,"")</f>
        <v/>
      </c>
      <c r="P82" s="4" t="str">
        <f>IF('Informacion del Cliente'!M94&lt;&gt;"",'Informacion del Cliente'!M94,"")</f>
        <v/>
      </c>
      <c r="Q82" s="4" t="str">
        <f>IF('Informacion del Cliente'!P94&lt;&gt;"",'Informacion del Cliente'!P94,"")</f>
        <v/>
      </c>
      <c r="R82" s="4" t="str">
        <f>IF('Informacion del Cliente'!Q94&lt;&gt;"",'Informacion del Cliente'!Q94,"")</f>
        <v/>
      </c>
      <c r="S82" s="4" t="str">
        <f t="shared" ca="1" si="52"/>
        <v/>
      </c>
      <c r="U82" s="4" t="str">
        <f>IF('Informacion del Cliente'!O94&lt;&gt;"",'Informacion del Cliente'!O94,"")</f>
        <v/>
      </c>
      <c r="V82" s="4" t="str">
        <f>IF('Informacion del Cliente'!R94&lt;&gt;"",'Informacion del Cliente'!R94,"")</f>
        <v/>
      </c>
      <c r="W82" s="4" t="str">
        <f t="shared" ca="1" si="53"/>
        <v/>
      </c>
      <c r="X82" s="4" t="str">
        <f t="shared" si="54"/>
        <v/>
      </c>
      <c r="Y82" s="4" t="str">
        <f t="shared" si="55"/>
        <v/>
      </c>
      <c r="Z82" s="4" t="str">
        <f>IF(G82&lt;&gt;"", IFERROR(VLOOKUP(I82, 'Listado de Telas'!$B$3:$F$129, 5, FALSE), "No encontrado"), "")</f>
        <v/>
      </c>
      <c r="AA82" s="4" t="str">
        <f t="shared" ca="1" si="56"/>
        <v/>
      </c>
      <c r="AB82" s="4" t="str">
        <f t="shared" ca="1" si="31"/>
        <v/>
      </c>
      <c r="AC82" s="4" t="str">
        <f t="shared" ca="1" si="32"/>
        <v/>
      </c>
      <c r="AD82" s="4" t="str">
        <f t="shared" ca="1" si="33"/>
        <v/>
      </c>
      <c r="AE82" s="4" t="str">
        <f t="shared" si="34"/>
        <v/>
      </c>
      <c r="AF82" s="4" t="str">
        <f t="shared" ca="1" si="35"/>
        <v/>
      </c>
      <c r="AG82" s="4" t="str">
        <f t="shared" ca="1" si="36"/>
        <v/>
      </c>
      <c r="AH82" s="4" t="str">
        <f t="shared" ca="1" si="37"/>
        <v/>
      </c>
      <c r="AI82" s="4" t="str">
        <f t="shared" si="57"/>
        <v/>
      </c>
      <c r="AJ82" s="4" t="str">
        <f t="shared" ca="1" si="38"/>
        <v/>
      </c>
      <c r="AK82" s="4" t="str">
        <f t="array" ref="AK82">IF('Informacion del Cliente'!T94="SI",3,IF('Informacion del Cliente'!K94="Outside",2,IF('Informacion del Cliente'!K94="Inside",1,"")))</f>
        <v/>
      </c>
      <c r="AL82" s="140" t="str">
        <f t="shared" ca="1" si="39"/>
        <v/>
      </c>
      <c r="AM82" s="4" t="s">
        <v>132</v>
      </c>
      <c r="AN82" s="4" t="str">
        <f t="array" ref="AN82">IF(O82&lt;&gt;"",(IF(L82&lt;&gt;"",IF('Informacion del Cliente'!$F$10:$G$10="Residencial",VLOOKUP(G82,Productos!$F$19:$G$24,2,FALSE),IF('Informacion del Cliente'!$F$10:$G$10="Comercial",VLOOKUP(G82,Productos!$F$19:$G$24,3,FALSE),"")))),"")</f>
        <v/>
      </c>
      <c r="AO82" s="4" t="str">
        <f t="array" aca="1" ref="AO82" ca="1">IF(O82&lt;&gt;"",(IF(L82&lt;&gt;"",IF(VLOOKUP('Informacion del Cliente'!$F$10:$G$10,INDIRECT("'"&amp;G82&amp;"'!L5:N6"),2,FALSE)="NA","",VLOOKUP('Informacion del Cliente'!$F$10:$G$10,INDIRECT("'"&amp;G82&amp;"'!L5:N6"),2,FALSE)))),"")</f>
        <v/>
      </c>
      <c r="AP82" s="4" t="str">
        <f t="array" aca="1" ref="AP82" ca="1">IF(OR(J82="Privacy",J82="Blackout"),IF('Informacion del Cliente'!$F$10:$G$10="Residencial",IF(L82&lt;&gt;"",VLOOKUP(J82,INDIRECT("'"&amp;G82&amp;"'!L16:O18"),2,FALSE),""),IF('Informacion del Cliente'!$F$10:$G$10="Comercial",IF(L82&lt;&gt;"",VLOOKUP(J82,INDIRECT("'"&amp;G82&amp;"'!L16:O18"),3,FALSE),""))),"")</f>
        <v/>
      </c>
      <c r="AQ82" s="4" t="str">
        <f t="shared" ca="1" si="58"/>
        <v>0</v>
      </c>
      <c r="AR82" s="4" t="str">
        <f t="array" aca="1" ref="AR82" ca="1">IF('Informacion del Cliente'!$F$10:$G$10="Residencial",IF(L82&lt;&gt;"",VLOOKUP(J82,INDIRECT("'"&amp;G82&amp;"'!L16:O18"),2,FALSE),""),IF('Informacion del Cliente'!$F$10:$G$10="Comercial",IF(L82&lt;&gt;"",VLOOKUP(J82,INDIRECT("'"&amp;G82&amp;"'!L16:O18"),3,FALSE),"")))</f>
        <v/>
      </c>
      <c r="AS82" s="4" t="str">
        <f t="shared" ca="1" si="59"/>
        <v/>
      </c>
      <c r="AT82" s="4" t="str">
        <f t="shared" ca="1" si="60"/>
        <v/>
      </c>
      <c r="AU82" s="4" t="str">
        <f t="shared" ca="1" si="61"/>
        <v/>
      </c>
      <c r="AV82" s="4" t="str">
        <f t="array" aca="1" ref="AV82" ca="1">IF(G82&lt;&gt;"",(IF(OR(VLOOKUP(O82, INDIRECT("'" &amp; G82 &amp; "'!F23:N25"),3, FALSE)&lt;&gt;"",VLOOKUP(O82, INDIRECT("'" &amp; G82 &amp; "'!F23:N25"),3, FALSE)&lt;&gt;"NA"),(L82-VLOOKUP(O82, INDIRECT("'" &amp; G82 &amp; "'!F23:N25"),3, FALSE)),"")),"")</f>
        <v/>
      </c>
      <c r="AW82" s="4" t="str">
        <f t="shared" ca="1" si="40"/>
        <v/>
      </c>
      <c r="AX82" s="4" t="str">
        <f t="shared" ca="1" si="41"/>
        <v/>
      </c>
      <c r="AY82" s="4" t="str">
        <f t="shared" ca="1" si="42"/>
        <v/>
      </c>
      <c r="AZ82" s="4" t="str">
        <f t="array" aca="1" ref="AZ82" ca="1">IF(O82&lt;&gt;"",IF(VLOOKUP(O82,INDIRECT("'"&amp;G82&amp;"'!F23:K25"),5,FALSE)="NA","NA",L82-VLOOKUP(O82,INDIRECT("'"&amp;G82&amp;"'!F23:K25"),5,FALSE)),"")</f>
        <v/>
      </c>
      <c r="BA82" s="4" t="str">
        <f>IF('Informacion del Cliente'!U94&lt;&gt;"",'Informacion del Cliente'!U94,"")</f>
        <v/>
      </c>
      <c r="BB82" s="4" t="str">
        <f t="array" aca="1" ref="BB82" ca="1">IF(O82&lt;&gt;"",VLOOKUP(O82, INDIRECT("'" &amp; G82 &amp; "'!F23:K25"),6, FALSE),"")</f>
        <v/>
      </c>
      <c r="BC82" s="4" t="str">
        <f t="shared" si="43"/>
        <v/>
      </c>
      <c r="BD82" s="4" t="str">
        <f t="shared" ca="1" si="44"/>
        <v/>
      </c>
      <c r="BE82" s="4" t="str">
        <f t="shared" si="45"/>
        <v/>
      </c>
      <c r="BF82" s="4" t="str">
        <f t="shared" si="46"/>
        <v/>
      </c>
      <c r="BG82" s="4" t="str">
        <f t="shared" si="47"/>
        <v/>
      </c>
      <c r="BJ82" s="4" t="str">
        <f t="shared" ca="1" si="48"/>
        <v/>
      </c>
      <c r="BK82" s="4" t="str">
        <f t="shared" si="49"/>
        <v/>
      </c>
      <c r="BL82" s="4" t="str">
        <f t="shared" ca="1" si="50"/>
        <v/>
      </c>
      <c r="BM82" s="4" t="str">
        <f t="shared" ca="1" si="51"/>
        <v/>
      </c>
    </row>
    <row r="83" spans="1:65" x14ac:dyDescent="0.3">
      <c r="A83" s="4" t="str">
        <f>IF(L83&lt;&gt;"",'Informacion del Cliente'!D95,"")</f>
        <v/>
      </c>
      <c r="B83" s="4" t="str">
        <f>IF(O83&lt;&gt;"",'Informacion del Cliente'!$F$5,"")</f>
        <v/>
      </c>
      <c r="C83" s="4" t="str">
        <f>IF(O83&lt;&gt;"",'Informacion del Cliente'!$F$8,"")</f>
        <v/>
      </c>
      <c r="D83" s="4" t="str">
        <f>IF(O83&lt;&gt;"",'Informacion del Cliente'!$F$7,"")</f>
        <v/>
      </c>
      <c r="E83" s="4" t="str">
        <f>IF(O83&lt;&gt;"",'Informacion del Cliente'!$F$9,"")</f>
        <v/>
      </c>
      <c r="F83" s="4" t="str">
        <f>IF(G83&lt;&gt;"",'Informacion del Cliente'!$F$10:$G$10,"")</f>
        <v/>
      </c>
      <c r="G83" s="4" t="str">
        <f>IF('Informacion del Cliente'!E95&lt;&gt;"",VLOOKUP('Informacion del Cliente'!E95,Productos!$F$6:$G$11,2,FALSE),"")</f>
        <v/>
      </c>
      <c r="H83" s="4" t="str">
        <f>IF('Informacion del Cliente'!G95&lt;&gt;"",'Informacion del Cliente'!G95,"")</f>
        <v/>
      </c>
      <c r="I83" s="4" t="str">
        <f>IF('Informacion del Cliente'!F95&lt;&gt;"",'Informacion del Cliente'!F95,"")</f>
        <v/>
      </c>
      <c r="J83" s="4" t="str">
        <f>IF('Informacion del Cliente'!J95&lt;&gt;"",'Informacion del Cliente'!J95,"")</f>
        <v/>
      </c>
      <c r="K83" s="4" t="str">
        <f>IF('Informacion del Cliente'!N95&lt;&gt;"",'Informacion del Cliente'!N95,"")</f>
        <v/>
      </c>
      <c r="L83" s="4" t="str">
        <f>IF(AND(N83&lt;&gt;"",N83="Inside"),'Informacion del Cliente'!H95-VLOOKUP(N83,Productos!$F$15:$G$16,2,FALSE),IF(N83="Outside",'Informacion del Cliente'!H95,""))</f>
        <v/>
      </c>
      <c r="M83" s="4" t="str">
        <f>IF('Informacion del Cliente'!I95&lt;&gt;"",'Informacion del Cliente'!I95,"")</f>
        <v/>
      </c>
      <c r="N83" s="4" t="str">
        <f>IF('Informacion del Cliente'!K95&lt;&gt;"",'Informacion del Cliente'!K95,"")</f>
        <v/>
      </c>
      <c r="O83" s="4" t="str">
        <f>IF('Informacion del Cliente'!L95&lt;&gt;"",'Informacion del Cliente'!L95,"")</f>
        <v/>
      </c>
      <c r="P83" s="4" t="str">
        <f>IF('Informacion del Cliente'!M95&lt;&gt;"",'Informacion del Cliente'!M95,"")</f>
        <v/>
      </c>
      <c r="Q83" s="4" t="str">
        <f>IF('Informacion del Cliente'!P95&lt;&gt;"",'Informacion del Cliente'!P95,"")</f>
        <v/>
      </c>
      <c r="R83" s="4" t="str">
        <f>IF('Informacion del Cliente'!Q95&lt;&gt;"",'Informacion del Cliente'!Q95,"")</f>
        <v/>
      </c>
      <c r="S83" s="4" t="str">
        <f t="shared" ca="1" si="52"/>
        <v/>
      </c>
      <c r="U83" s="4" t="str">
        <f>IF('Informacion del Cliente'!O95&lt;&gt;"",'Informacion del Cliente'!O95,"")</f>
        <v/>
      </c>
      <c r="V83" s="4" t="str">
        <f>IF('Informacion del Cliente'!R95&lt;&gt;"",'Informacion del Cliente'!R95,"")</f>
        <v/>
      </c>
      <c r="W83" s="4" t="str">
        <f t="shared" ca="1" si="53"/>
        <v/>
      </c>
      <c r="X83" s="4" t="str">
        <f t="shared" si="54"/>
        <v/>
      </c>
      <c r="Y83" s="4" t="str">
        <f t="shared" si="55"/>
        <v/>
      </c>
      <c r="Z83" s="4" t="str">
        <f>IF(G83&lt;&gt;"", IFERROR(VLOOKUP(I83, 'Listado de Telas'!$B$3:$F$129, 5, FALSE), "No encontrado"), "")</f>
        <v/>
      </c>
      <c r="AA83" s="4" t="str">
        <f t="shared" ca="1" si="56"/>
        <v/>
      </c>
      <c r="AB83" s="4" t="str">
        <f t="shared" ca="1" si="31"/>
        <v/>
      </c>
      <c r="AC83" s="4" t="str">
        <f t="shared" ca="1" si="32"/>
        <v/>
      </c>
      <c r="AD83" s="4" t="str">
        <f t="shared" ca="1" si="33"/>
        <v/>
      </c>
      <c r="AE83" s="4" t="str">
        <f t="shared" si="34"/>
        <v/>
      </c>
      <c r="AF83" s="4" t="str">
        <f t="shared" ca="1" si="35"/>
        <v/>
      </c>
      <c r="AG83" s="4" t="str">
        <f t="shared" ca="1" si="36"/>
        <v/>
      </c>
      <c r="AH83" s="4" t="str">
        <f t="shared" ca="1" si="37"/>
        <v/>
      </c>
      <c r="AI83" s="4" t="str">
        <f t="shared" si="57"/>
        <v/>
      </c>
      <c r="AJ83" s="4" t="str">
        <f t="shared" ca="1" si="38"/>
        <v/>
      </c>
      <c r="AK83" s="4" t="str">
        <f t="array" ref="AK83">IF('Informacion del Cliente'!T95="SI",3,IF('Informacion del Cliente'!K95="Outside",2,IF('Informacion del Cliente'!K95="Inside",1,"")))</f>
        <v/>
      </c>
      <c r="AL83" s="140" t="str">
        <f t="shared" ca="1" si="39"/>
        <v/>
      </c>
      <c r="AM83" s="4" t="s">
        <v>132</v>
      </c>
      <c r="AN83" s="4" t="str">
        <f t="array" ref="AN83">IF(O83&lt;&gt;"",(IF(L83&lt;&gt;"",IF('Informacion del Cliente'!$F$10:$G$10="Residencial",VLOOKUP(G83,Productos!$F$19:$G$24,2,FALSE),IF('Informacion del Cliente'!$F$10:$G$10="Comercial",VLOOKUP(G83,Productos!$F$19:$G$24,3,FALSE),"")))),"")</f>
        <v/>
      </c>
      <c r="AO83" s="4" t="str">
        <f t="array" aca="1" ref="AO83" ca="1">IF(O83&lt;&gt;"",(IF(L83&lt;&gt;"",IF(VLOOKUP('Informacion del Cliente'!$F$10:$G$10,INDIRECT("'"&amp;G83&amp;"'!L5:N6"),2,FALSE)="NA","",VLOOKUP('Informacion del Cliente'!$F$10:$G$10,INDIRECT("'"&amp;G83&amp;"'!L5:N6"),2,FALSE)))),"")</f>
        <v/>
      </c>
      <c r="AP83" s="4" t="str">
        <f t="array" aca="1" ref="AP83" ca="1">IF(OR(J83="Privacy",J83="Blackout"),IF('Informacion del Cliente'!$F$10:$G$10="Residencial",IF(L83&lt;&gt;"",VLOOKUP(J83,INDIRECT("'"&amp;G83&amp;"'!L16:O18"),2,FALSE),""),IF('Informacion del Cliente'!$F$10:$G$10="Comercial",IF(L83&lt;&gt;"",VLOOKUP(J83,INDIRECT("'"&amp;G83&amp;"'!L16:O18"),3,FALSE),""))),"")</f>
        <v/>
      </c>
      <c r="AQ83" s="4" t="str">
        <f t="shared" ca="1" si="58"/>
        <v>0</v>
      </c>
      <c r="AR83" s="4" t="str">
        <f t="array" aca="1" ref="AR83" ca="1">IF('Informacion del Cliente'!$F$10:$G$10="Residencial",IF(L83&lt;&gt;"",VLOOKUP(J83,INDIRECT("'"&amp;G83&amp;"'!L16:O18"),2,FALSE),""),IF('Informacion del Cliente'!$F$10:$G$10="Comercial",IF(L83&lt;&gt;"",VLOOKUP(J83,INDIRECT("'"&amp;G83&amp;"'!L16:O18"),3,FALSE),"")))</f>
        <v/>
      </c>
      <c r="AS83" s="4" t="str">
        <f t="shared" ca="1" si="59"/>
        <v/>
      </c>
      <c r="AT83" s="4" t="str">
        <f t="shared" ca="1" si="60"/>
        <v/>
      </c>
      <c r="AU83" s="4" t="str">
        <f t="shared" ca="1" si="61"/>
        <v/>
      </c>
      <c r="AV83" s="4" t="str">
        <f t="array" aca="1" ref="AV83" ca="1">IF(G83&lt;&gt;"",(IF(OR(VLOOKUP(O83, INDIRECT("'" &amp; G83 &amp; "'!F23:N25"),3, FALSE)&lt;&gt;"",VLOOKUP(O83, INDIRECT("'" &amp; G83 &amp; "'!F23:N25"),3, FALSE)&lt;&gt;"NA"),(L83-VLOOKUP(O83, INDIRECT("'" &amp; G83 &amp; "'!F23:N25"),3, FALSE)),"")),"")</f>
        <v/>
      </c>
      <c r="AW83" s="4" t="str">
        <f t="shared" ca="1" si="40"/>
        <v/>
      </c>
      <c r="AX83" s="4" t="str">
        <f t="shared" ca="1" si="41"/>
        <v/>
      </c>
      <c r="AY83" s="4" t="str">
        <f t="shared" ca="1" si="42"/>
        <v/>
      </c>
      <c r="AZ83" s="4" t="str">
        <f t="array" aca="1" ref="AZ83" ca="1">IF(O83&lt;&gt;"",IF(VLOOKUP(O83,INDIRECT("'"&amp;G83&amp;"'!F23:K25"),5,FALSE)="NA","NA",L83-VLOOKUP(O83,INDIRECT("'"&amp;G83&amp;"'!F23:K25"),5,FALSE)),"")</f>
        <v/>
      </c>
      <c r="BA83" s="4" t="str">
        <f>IF('Informacion del Cliente'!U95&lt;&gt;"",'Informacion del Cliente'!U95,"")</f>
        <v/>
      </c>
      <c r="BB83" s="4" t="str">
        <f t="array" aca="1" ref="BB83" ca="1">IF(O83&lt;&gt;"",VLOOKUP(O83, INDIRECT("'" &amp; G83 &amp; "'!F23:K25"),6, FALSE),"")</f>
        <v/>
      </c>
      <c r="BC83" s="4" t="str">
        <f t="shared" si="43"/>
        <v/>
      </c>
      <c r="BD83" s="4" t="str">
        <f t="shared" ca="1" si="44"/>
        <v/>
      </c>
      <c r="BE83" s="4" t="str">
        <f t="shared" si="45"/>
        <v/>
      </c>
      <c r="BF83" s="4" t="str">
        <f t="shared" si="46"/>
        <v/>
      </c>
      <c r="BG83" s="4" t="str">
        <f t="shared" si="47"/>
        <v/>
      </c>
      <c r="BJ83" s="4" t="str">
        <f t="shared" ca="1" si="48"/>
        <v/>
      </c>
      <c r="BK83" s="4" t="str">
        <f t="shared" si="49"/>
        <v/>
      </c>
      <c r="BL83" s="4" t="str">
        <f t="shared" ca="1" si="50"/>
        <v/>
      </c>
      <c r="BM83" s="4" t="str">
        <f t="shared" ca="1" si="51"/>
        <v/>
      </c>
    </row>
    <row r="84" spans="1:65" x14ac:dyDescent="0.3">
      <c r="A84" s="4" t="str">
        <f>IF(L84&lt;&gt;"",'Informacion del Cliente'!D96,"")</f>
        <v/>
      </c>
      <c r="B84" s="4" t="str">
        <f>IF(O84&lt;&gt;"",'Informacion del Cliente'!$F$5,"")</f>
        <v/>
      </c>
      <c r="C84" s="4" t="str">
        <f>IF(O84&lt;&gt;"",'Informacion del Cliente'!$F$8,"")</f>
        <v/>
      </c>
      <c r="D84" s="4" t="str">
        <f>IF(O84&lt;&gt;"",'Informacion del Cliente'!$F$7,"")</f>
        <v/>
      </c>
      <c r="E84" s="4" t="str">
        <f>IF(O84&lt;&gt;"",'Informacion del Cliente'!$F$9,"")</f>
        <v/>
      </c>
      <c r="F84" s="4" t="str">
        <f>IF(G84&lt;&gt;"",'Informacion del Cliente'!$F$10:$G$10,"")</f>
        <v/>
      </c>
      <c r="G84" s="4" t="str">
        <f>IF('Informacion del Cliente'!E96&lt;&gt;"",VLOOKUP('Informacion del Cliente'!E96,Productos!$F$6:$G$11,2,FALSE),"")</f>
        <v/>
      </c>
      <c r="H84" s="4" t="str">
        <f>IF('Informacion del Cliente'!G96&lt;&gt;"",'Informacion del Cliente'!G96,"")</f>
        <v/>
      </c>
      <c r="I84" s="4" t="str">
        <f>IF('Informacion del Cliente'!F96&lt;&gt;"",'Informacion del Cliente'!F96,"")</f>
        <v/>
      </c>
      <c r="J84" s="4" t="str">
        <f>IF('Informacion del Cliente'!J96&lt;&gt;"",'Informacion del Cliente'!J96,"")</f>
        <v/>
      </c>
      <c r="K84" s="4" t="str">
        <f>IF('Informacion del Cliente'!N96&lt;&gt;"",'Informacion del Cliente'!N96,"")</f>
        <v/>
      </c>
      <c r="L84" s="4" t="str">
        <f>IF(AND(N84&lt;&gt;"",N84="Inside"),'Informacion del Cliente'!H96-VLOOKUP(N84,Productos!$F$15:$G$16,2,FALSE),IF(N84="Outside",'Informacion del Cliente'!H96,""))</f>
        <v/>
      </c>
      <c r="M84" s="4" t="str">
        <f>IF('Informacion del Cliente'!I96&lt;&gt;"",'Informacion del Cliente'!I96,"")</f>
        <v/>
      </c>
      <c r="N84" s="4" t="str">
        <f>IF('Informacion del Cliente'!K96&lt;&gt;"",'Informacion del Cliente'!K96,"")</f>
        <v/>
      </c>
      <c r="O84" s="4" t="str">
        <f>IF('Informacion del Cliente'!L96&lt;&gt;"",'Informacion del Cliente'!L96,"")</f>
        <v/>
      </c>
      <c r="P84" s="4" t="str">
        <f>IF('Informacion del Cliente'!M96&lt;&gt;"",'Informacion del Cliente'!M96,"")</f>
        <v/>
      </c>
      <c r="Q84" s="4" t="str">
        <f>IF('Informacion del Cliente'!P96&lt;&gt;"",'Informacion del Cliente'!P96,"")</f>
        <v/>
      </c>
      <c r="R84" s="4" t="str">
        <f>IF('Informacion del Cliente'!Q96&lt;&gt;"",'Informacion del Cliente'!Q96,"")</f>
        <v/>
      </c>
      <c r="S84" s="4" t="str">
        <f t="shared" ca="1" si="52"/>
        <v/>
      </c>
      <c r="U84" s="4" t="str">
        <f>IF('Informacion del Cliente'!O96&lt;&gt;"",'Informacion del Cliente'!O96,"")</f>
        <v/>
      </c>
      <c r="V84" s="4" t="str">
        <f>IF('Informacion del Cliente'!R96&lt;&gt;"",'Informacion del Cliente'!R96,"")</f>
        <v/>
      </c>
      <c r="W84" s="4" t="str">
        <f t="shared" ca="1" si="53"/>
        <v/>
      </c>
      <c r="X84" s="4" t="str">
        <f t="shared" si="54"/>
        <v/>
      </c>
      <c r="Y84" s="4" t="str">
        <f t="shared" si="55"/>
        <v/>
      </c>
      <c r="Z84" s="4" t="str">
        <f>IF(G84&lt;&gt;"", IFERROR(VLOOKUP(I84, 'Listado de Telas'!$B$3:$F$129, 5, FALSE), "No encontrado"), "")</f>
        <v/>
      </c>
      <c r="AA84" s="4" t="str">
        <f t="shared" ca="1" si="56"/>
        <v/>
      </c>
      <c r="AB84" s="4" t="str">
        <f t="shared" ca="1" si="31"/>
        <v/>
      </c>
      <c r="AC84" s="4" t="str">
        <f t="shared" ca="1" si="32"/>
        <v/>
      </c>
      <c r="AD84" s="4" t="str">
        <f t="shared" ca="1" si="33"/>
        <v/>
      </c>
      <c r="AE84" s="4" t="str">
        <f t="shared" si="34"/>
        <v/>
      </c>
      <c r="AF84" s="4" t="str">
        <f t="shared" ca="1" si="35"/>
        <v/>
      </c>
      <c r="AG84" s="4" t="str">
        <f t="shared" ca="1" si="36"/>
        <v/>
      </c>
      <c r="AH84" s="4" t="str">
        <f t="shared" ca="1" si="37"/>
        <v/>
      </c>
      <c r="AI84" s="4" t="str">
        <f t="shared" si="57"/>
        <v/>
      </c>
      <c r="AJ84" s="4" t="str">
        <f t="shared" ca="1" si="38"/>
        <v/>
      </c>
      <c r="AK84" s="4" t="str">
        <f t="array" ref="AK84">IF('Informacion del Cliente'!T96="SI",3,IF('Informacion del Cliente'!K96="Outside",2,IF('Informacion del Cliente'!K96="Inside",1,"")))</f>
        <v/>
      </c>
      <c r="AL84" s="140" t="str">
        <f t="shared" ca="1" si="39"/>
        <v/>
      </c>
      <c r="AM84" s="4" t="s">
        <v>132</v>
      </c>
      <c r="AN84" s="4" t="str">
        <f t="array" ref="AN84">IF(O84&lt;&gt;"",(IF(L84&lt;&gt;"",IF('Informacion del Cliente'!$F$10:$G$10="Residencial",VLOOKUP(G84,Productos!$F$19:$G$24,2,FALSE),IF('Informacion del Cliente'!$F$10:$G$10="Comercial",VLOOKUP(G84,Productos!$F$19:$G$24,3,FALSE),"")))),"")</f>
        <v/>
      </c>
      <c r="AO84" s="4" t="str">
        <f t="array" aca="1" ref="AO84" ca="1">IF(O84&lt;&gt;"",(IF(L84&lt;&gt;"",IF(VLOOKUP('Informacion del Cliente'!$F$10:$G$10,INDIRECT("'"&amp;G84&amp;"'!L5:N6"),2,FALSE)="NA","",VLOOKUP('Informacion del Cliente'!$F$10:$G$10,INDIRECT("'"&amp;G84&amp;"'!L5:N6"),2,FALSE)))),"")</f>
        <v/>
      </c>
      <c r="AP84" s="4" t="str">
        <f t="array" aca="1" ref="AP84" ca="1">IF(OR(J84="Privacy",J84="Blackout"),IF('Informacion del Cliente'!$F$10:$G$10="Residencial",IF(L84&lt;&gt;"",VLOOKUP(J84,INDIRECT("'"&amp;G84&amp;"'!L16:O18"),2,FALSE),""),IF('Informacion del Cliente'!$F$10:$G$10="Comercial",IF(L84&lt;&gt;"",VLOOKUP(J84,INDIRECT("'"&amp;G84&amp;"'!L16:O18"),3,FALSE),""))),"")</f>
        <v/>
      </c>
      <c r="AQ84" s="4" t="str">
        <f t="shared" ca="1" si="58"/>
        <v>0</v>
      </c>
      <c r="AR84" s="4" t="str">
        <f t="array" aca="1" ref="AR84" ca="1">IF('Informacion del Cliente'!$F$10:$G$10="Residencial",IF(L84&lt;&gt;"",VLOOKUP(J84,INDIRECT("'"&amp;G84&amp;"'!L16:O18"),2,FALSE),""),IF('Informacion del Cliente'!$F$10:$G$10="Comercial",IF(L84&lt;&gt;"",VLOOKUP(J84,INDIRECT("'"&amp;G84&amp;"'!L16:O18"),3,FALSE),"")))</f>
        <v/>
      </c>
      <c r="AS84" s="4" t="str">
        <f t="shared" ca="1" si="59"/>
        <v/>
      </c>
      <c r="AT84" s="4" t="str">
        <f t="shared" ca="1" si="60"/>
        <v/>
      </c>
      <c r="AU84" s="4" t="str">
        <f t="shared" ca="1" si="61"/>
        <v/>
      </c>
      <c r="AV84" s="4" t="str">
        <f t="array" aca="1" ref="AV84" ca="1">IF(G84&lt;&gt;"",(IF(OR(VLOOKUP(O84, INDIRECT("'" &amp; G84 &amp; "'!F23:N25"),3, FALSE)&lt;&gt;"",VLOOKUP(O84, INDIRECT("'" &amp; G84 &amp; "'!F23:N25"),3, FALSE)&lt;&gt;"NA"),(L84-VLOOKUP(O84, INDIRECT("'" &amp; G84 &amp; "'!F23:N25"),3, FALSE)),"")),"")</f>
        <v/>
      </c>
      <c r="AW84" s="4" t="str">
        <f t="shared" ca="1" si="40"/>
        <v/>
      </c>
      <c r="AX84" s="4" t="str">
        <f t="shared" ca="1" si="41"/>
        <v/>
      </c>
      <c r="AY84" s="4" t="str">
        <f t="shared" ca="1" si="42"/>
        <v/>
      </c>
      <c r="AZ84" s="4" t="str">
        <f t="array" aca="1" ref="AZ84" ca="1">IF(O84&lt;&gt;"",IF(VLOOKUP(O84,INDIRECT("'"&amp;G84&amp;"'!F23:K25"),5,FALSE)="NA","NA",L84-VLOOKUP(O84,INDIRECT("'"&amp;G84&amp;"'!F23:K25"),5,FALSE)),"")</f>
        <v/>
      </c>
      <c r="BA84" s="4" t="str">
        <f>IF('Informacion del Cliente'!U96&lt;&gt;"",'Informacion del Cliente'!U96,"")</f>
        <v/>
      </c>
      <c r="BB84" s="4" t="str">
        <f t="array" aca="1" ref="BB84" ca="1">IF(O84&lt;&gt;"",VLOOKUP(O84, INDIRECT("'" &amp; G84 &amp; "'!F23:K25"),6, FALSE),"")</f>
        <v/>
      </c>
      <c r="BC84" s="4" t="str">
        <f t="shared" si="43"/>
        <v/>
      </c>
      <c r="BD84" s="4" t="str">
        <f t="shared" ca="1" si="44"/>
        <v/>
      </c>
      <c r="BE84" s="4" t="str">
        <f t="shared" si="45"/>
        <v/>
      </c>
      <c r="BF84" s="4" t="str">
        <f t="shared" si="46"/>
        <v/>
      </c>
      <c r="BG84" s="4" t="str">
        <f t="shared" si="47"/>
        <v/>
      </c>
      <c r="BJ84" s="4" t="str">
        <f t="shared" ca="1" si="48"/>
        <v/>
      </c>
      <c r="BK84" s="4" t="str">
        <f t="shared" si="49"/>
        <v/>
      </c>
      <c r="BL84" s="4" t="str">
        <f t="shared" ca="1" si="50"/>
        <v/>
      </c>
      <c r="BM84" s="4" t="str">
        <f t="shared" ca="1" si="51"/>
        <v/>
      </c>
    </row>
    <row r="85" spans="1:65" x14ac:dyDescent="0.3">
      <c r="A85" s="4" t="str">
        <f>IF(L85&lt;&gt;"",'Informacion del Cliente'!D97,"")</f>
        <v/>
      </c>
      <c r="B85" s="4" t="str">
        <f>IF(O85&lt;&gt;"",'Informacion del Cliente'!$F$5,"")</f>
        <v/>
      </c>
      <c r="C85" s="4" t="str">
        <f>IF(O85&lt;&gt;"",'Informacion del Cliente'!$F$8,"")</f>
        <v/>
      </c>
      <c r="D85" s="4" t="str">
        <f>IF(O85&lt;&gt;"",'Informacion del Cliente'!$F$7,"")</f>
        <v/>
      </c>
      <c r="E85" s="4" t="str">
        <f>IF(O85&lt;&gt;"",'Informacion del Cliente'!$F$9,"")</f>
        <v/>
      </c>
      <c r="F85" s="4" t="str">
        <f>IF(G85&lt;&gt;"",'Informacion del Cliente'!$F$10:$G$10,"")</f>
        <v/>
      </c>
      <c r="G85" s="4" t="str">
        <f>IF('Informacion del Cliente'!E97&lt;&gt;"",VLOOKUP('Informacion del Cliente'!E97,Productos!$F$6:$G$11,2,FALSE),"")</f>
        <v/>
      </c>
      <c r="H85" s="4" t="str">
        <f>IF('Informacion del Cliente'!G97&lt;&gt;"",'Informacion del Cliente'!G97,"")</f>
        <v/>
      </c>
      <c r="I85" s="4" t="str">
        <f>IF('Informacion del Cliente'!F97&lt;&gt;"",'Informacion del Cliente'!F97,"")</f>
        <v/>
      </c>
      <c r="J85" s="4" t="str">
        <f>IF('Informacion del Cliente'!J97&lt;&gt;"",'Informacion del Cliente'!J97,"")</f>
        <v/>
      </c>
      <c r="K85" s="4" t="str">
        <f>IF('Informacion del Cliente'!N97&lt;&gt;"",'Informacion del Cliente'!N97,"")</f>
        <v/>
      </c>
      <c r="L85" s="4" t="str">
        <f>IF(AND(N85&lt;&gt;"",N85="Inside"),'Informacion del Cliente'!H97-VLOOKUP(N85,Productos!$F$15:$G$16,2,FALSE),IF(N85="Outside",'Informacion del Cliente'!H97,""))</f>
        <v/>
      </c>
      <c r="M85" s="4" t="str">
        <f>IF('Informacion del Cliente'!I97&lt;&gt;"",'Informacion del Cliente'!I97,"")</f>
        <v/>
      </c>
      <c r="N85" s="4" t="str">
        <f>IF('Informacion del Cliente'!K97&lt;&gt;"",'Informacion del Cliente'!K97,"")</f>
        <v/>
      </c>
      <c r="O85" s="4" t="str">
        <f>IF('Informacion del Cliente'!L97&lt;&gt;"",'Informacion del Cliente'!L97,"")</f>
        <v/>
      </c>
      <c r="P85" s="4" t="str">
        <f>IF('Informacion del Cliente'!M97&lt;&gt;"",'Informacion del Cliente'!M97,"")</f>
        <v/>
      </c>
      <c r="Q85" s="4" t="str">
        <f>IF('Informacion del Cliente'!P97&lt;&gt;"",'Informacion del Cliente'!P97,"")</f>
        <v/>
      </c>
      <c r="R85" s="4" t="str">
        <f>IF('Informacion del Cliente'!Q97&lt;&gt;"",'Informacion del Cliente'!Q97,"")</f>
        <v/>
      </c>
      <c r="S85" s="4" t="str">
        <f t="shared" ca="1" si="52"/>
        <v/>
      </c>
      <c r="U85" s="4" t="str">
        <f>IF('Informacion del Cliente'!O97&lt;&gt;"",'Informacion del Cliente'!O97,"")</f>
        <v/>
      </c>
      <c r="V85" s="4" t="str">
        <f>IF('Informacion del Cliente'!R97&lt;&gt;"",'Informacion del Cliente'!R97,"")</f>
        <v/>
      </c>
      <c r="W85" s="4" t="str">
        <f t="shared" ca="1" si="53"/>
        <v/>
      </c>
      <c r="X85" s="4" t="str">
        <f t="shared" si="54"/>
        <v/>
      </c>
      <c r="Y85" s="4" t="str">
        <f t="shared" si="55"/>
        <v/>
      </c>
      <c r="Z85" s="4" t="str">
        <f>IF(G85&lt;&gt;"", IFERROR(VLOOKUP(I85, 'Listado de Telas'!$B$3:$F$129, 5, FALSE), "No encontrado"), "")</f>
        <v/>
      </c>
      <c r="AA85" s="4" t="str">
        <f t="shared" ca="1" si="56"/>
        <v/>
      </c>
      <c r="AB85" s="4" t="str">
        <f t="shared" ca="1" si="31"/>
        <v/>
      </c>
      <c r="AC85" s="4" t="str">
        <f t="shared" ca="1" si="32"/>
        <v/>
      </c>
      <c r="AD85" s="4" t="str">
        <f t="shared" ca="1" si="33"/>
        <v/>
      </c>
      <c r="AE85" s="4" t="str">
        <f t="shared" si="34"/>
        <v/>
      </c>
      <c r="AF85" s="4" t="str">
        <f t="shared" ca="1" si="35"/>
        <v/>
      </c>
      <c r="AG85" s="4" t="str">
        <f t="shared" ca="1" si="36"/>
        <v/>
      </c>
      <c r="AH85" s="4" t="str">
        <f t="shared" ca="1" si="37"/>
        <v/>
      </c>
      <c r="AI85" s="4" t="str">
        <f t="shared" si="57"/>
        <v/>
      </c>
      <c r="AJ85" s="4" t="str">
        <f t="shared" ca="1" si="38"/>
        <v/>
      </c>
      <c r="AK85" s="4" t="str">
        <f t="array" ref="AK85">IF('Informacion del Cliente'!T97="SI",3,IF('Informacion del Cliente'!K97="Outside",2,IF('Informacion del Cliente'!K97="Inside",1,"")))</f>
        <v/>
      </c>
      <c r="AL85" s="140" t="str">
        <f t="shared" ca="1" si="39"/>
        <v/>
      </c>
      <c r="AM85" s="4" t="s">
        <v>132</v>
      </c>
      <c r="AN85" s="4" t="str">
        <f t="array" ref="AN85">IF(O85&lt;&gt;"",(IF(L85&lt;&gt;"",IF('Informacion del Cliente'!$F$10:$G$10="Residencial",VLOOKUP(G85,Productos!$F$19:$G$24,2,FALSE),IF('Informacion del Cliente'!$F$10:$G$10="Comercial",VLOOKUP(G85,Productos!$F$19:$G$24,3,FALSE),"")))),"")</f>
        <v/>
      </c>
      <c r="AO85" s="4" t="str">
        <f t="array" aca="1" ref="AO85" ca="1">IF(O85&lt;&gt;"",(IF(L85&lt;&gt;"",IF(VLOOKUP('Informacion del Cliente'!$F$10:$G$10,INDIRECT("'"&amp;G85&amp;"'!L5:N6"),2,FALSE)="NA","",VLOOKUP('Informacion del Cliente'!$F$10:$G$10,INDIRECT("'"&amp;G85&amp;"'!L5:N6"),2,FALSE)))),"")</f>
        <v/>
      </c>
      <c r="AP85" s="4" t="str">
        <f t="array" aca="1" ref="AP85" ca="1">IF(OR(J85="Privacy",J85="Blackout"),IF('Informacion del Cliente'!$F$10:$G$10="Residencial",IF(L85&lt;&gt;"",VLOOKUP(J85,INDIRECT("'"&amp;G85&amp;"'!L16:O18"),2,FALSE),""),IF('Informacion del Cliente'!$F$10:$G$10="Comercial",IF(L85&lt;&gt;"",VLOOKUP(J85,INDIRECT("'"&amp;G85&amp;"'!L16:O18"),3,FALSE),""))),"")</f>
        <v/>
      </c>
      <c r="AQ85" s="4" t="str">
        <f t="shared" ca="1" si="58"/>
        <v>0</v>
      </c>
      <c r="AR85" s="4" t="str">
        <f t="array" aca="1" ref="AR85" ca="1">IF('Informacion del Cliente'!$F$10:$G$10="Residencial",IF(L85&lt;&gt;"",VLOOKUP(J85,INDIRECT("'"&amp;G85&amp;"'!L16:O18"),2,FALSE),""),IF('Informacion del Cliente'!$F$10:$G$10="Comercial",IF(L85&lt;&gt;"",VLOOKUP(J85,INDIRECT("'"&amp;G85&amp;"'!L16:O18"),3,FALSE),"")))</f>
        <v/>
      </c>
      <c r="AS85" s="4" t="str">
        <f t="shared" ca="1" si="59"/>
        <v/>
      </c>
      <c r="AT85" s="4" t="str">
        <f t="shared" ca="1" si="60"/>
        <v/>
      </c>
      <c r="AU85" s="4" t="str">
        <f t="shared" ca="1" si="61"/>
        <v/>
      </c>
      <c r="AV85" s="4" t="str">
        <f t="array" aca="1" ref="AV85" ca="1">IF(G85&lt;&gt;"",(IF(OR(VLOOKUP(O85, INDIRECT("'" &amp; G85 &amp; "'!F23:N25"),3, FALSE)&lt;&gt;"",VLOOKUP(O85, INDIRECT("'" &amp; G85 &amp; "'!F23:N25"),3, FALSE)&lt;&gt;"NA"),(L85-VLOOKUP(O85, INDIRECT("'" &amp; G85 &amp; "'!F23:N25"),3, FALSE)),"")),"")</f>
        <v/>
      </c>
      <c r="AW85" s="4" t="str">
        <f t="shared" ca="1" si="40"/>
        <v/>
      </c>
      <c r="AX85" s="4" t="str">
        <f t="shared" ca="1" si="41"/>
        <v/>
      </c>
      <c r="AY85" s="4" t="str">
        <f t="shared" ca="1" si="42"/>
        <v/>
      </c>
      <c r="AZ85" s="4" t="str">
        <f t="array" aca="1" ref="AZ85" ca="1">IF(O85&lt;&gt;"",IF(VLOOKUP(O85,INDIRECT("'"&amp;G85&amp;"'!F23:K25"),5,FALSE)="NA","NA",L85-VLOOKUP(O85,INDIRECT("'"&amp;G85&amp;"'!F23:K25"),5,FALSE)),"")</f>
        <v/>
      </c>
      <c r="BA85" s="4" t="str">
        <f>IF('Informacion del Cliente'!U97&lt;&gt;"",'Informacion del Cliente'!U97,"")</f>
        <v/>
      </c>
      <c r="BB85" s="4" t="str">
        <f t="array" aca="1" ref="BB85" ca="1">IF(O85&lt;&gt;"",VLOOKUP(O85, INDIRECT("'" &amp; G85 &amp; "'!F23:K25"),6, FALSE),"")</f>
        <v/>
      </c>
      <c r="BC85" s="4" t="str">
        <f t="shared" si="43"/>
        <v/>
      </c>
      <c r="BD85" s="4" t="str">
        <f t="shared" ca="1" si="44"/>
        <v/>
      </c>
      <c r="BE85" s="4" t="str">
        <f t="shared" si="45"/>
        <v/>
      </c>
      <c r="BF85" s="4" t="str">
        <f t="shared" si="46"/>
        <v/>
      </c>
      <c r="BG85" s="4" t="str">
        <f t="shared" si="47"/>
        <v/>
      </c>
      <c r="BJ85" s="4" t="str">
        <f t="shared" ca="1" si="48"/>
        <v/>
      </c>
      <c r="BK85" s="4" t="str">
        <f t="shared" si="49"/>
        <v/>
      </c>
      <c r="BL85" s="4" t="str">
        <f t="shared" ca="1" si="50"/>
        <v/>
      </c>
      <c r="BM85" s="4" t="str">
        <f t="shared" ca="1" si="51"/>
        <v/>
      </c>
    </row>
    <row r="86" spans="1:65" x14ac:dyDescent="0.3">
      <c r="A86" s="4" t="str">
        <f>IF(L86&lt;&gt;"",'Informacion del Cliente'!D98,"")</f>
        <v/>
      </c>
      <c r="B86" s="4" t="str">
        <f>IF(O86&lt;&gt;"",'Informacion del Cliente'!$F$5,"")</f>
        <v/>
      </c>
      <c r="C86" s="4" t="str">
        <f>IF(O86&lt;&gt;"",'Informacion del Cliente'!$F$8,"")</f>
        <v/>
      </c>
      <c r="D86" s="4" t="str">
        <f>IF(O86&lt;&gt;"",'Informacion del Cliente'!$F$7,"")</f>
        <v/>
      </c>
      <c r="E86" s="4" t="str">
        <f>IF(O86&lt;&gt;"",'Informacion del Cliente'!$F$9,"")</f>
        <v/>
      </c>
      <c r="F86" s="4" t="str">
        <f>IF(G86&lt;&gt;"",'Informacion del Cliente'!$F$10:$G$10,"")</f>
        <v/>
      </c>
      <c r="G86" s="4" t="str">
        <f>IF('Informacion del Cliente'!E98&lt;&gt;"",VLOOKUP('Informacion del Cliente'!E98,Productos!$F$6:$G$11,2,FALSE),"")</f>
        <v/>
      </c>
      <c r="H86" s="4" t="str">
        <f>IF('Informacion del Cliente'!G98&lt;&gt;"",'Informacion del Cliente'!G98,"")</f>
        <v/>
      </c>
      <c r="I86" s="4" t="str">
        <f>IF('Informacion del Cliente'!F98&lt;&gt;"",'Informacion del Cliente'!F98,"")</f>
        <v/>
      </c>
      <c r="J86" s="4" t="str">
        <f>IF('Informacion del Cliente'!J98&lt;&gt;"",'Informacion del Cliente'!J98,"")</f>
        <v/>
      </c>
      <c r="K86" s="4" t="str">
        <f>IF('Informacion del Cliente'!N98&lt;&gt;"",'Informacion del Cliente'!N98,"")</f>
        <v/>
      </c>
      <c r="L86" s="4" t="str">
        <f>IF(AND(N86&lt;&gt;"",N86="Inside"),'Informacion del Cliente'!H98-VLOOKUP(N86,Productos!$F$15:$G$16,2,FALSE),IF(N86="Outside",'Informacion del Cliente'!H98,""))</f>
        <v/>
      </c>
      <c r="M86" s="4" t="str">
        <f>IF('Informacion del Cliente'!I98&lt;&gt;"",'Informacion del Cliente'!I98,"")</f>
        <v/>
      </c>
      <c r="N86" s="4" t="str">
        <f>IF('Informacion del Cliente'!K98&lt;&gt;"",'Informacion del Cliente'!K98,"")</f>
        <v/>
      </c>
      <c r="O86" s="4" t="str">
        <f>IF('Informacion del Cliente'!L98&lt;&gt;"",'Informacion del Cliente'!L98,"")</f>
        <v/>
      </c>
      <c r="P86" s="4" t="str">
        <f>IF('Informacion del Cliente'!M98&lt;&gt;"",'Informacion del Cliente'!M98,"")</f>
        <v/>
      </c>
      <c r="Q86" s="4" t="str">
        <f>IF('Informacion del Cliente'!P98&lt;&gt;"",'Informacion del Cliente'!P98,"")</f>
        <v/>
      </c>
      <c r="R86" s="4" t="str">
        <f>IF('Informacion del Cliente'!Q98&lt;&gt;"",'Informacion del Cliente'!Q98,"")</f>
        <v/>
      </c>
      <c r="S86" s="4" t="str">
        <f t="shared" ca="1" si="52"/>
        <v/>
      </c>
      <c r="U86" s="4" t="str">
        <f>IF('Informacion del Cliente'!O98&lt;&gt;"",'Informacion del Cliente'!O98,"")</f>
        <v/>
      </c>
      <c r="V86" s="4" t="str">
        <f>IF('Informacion del Cliente'!R98&lt;&gt;"",'Informacion del Cliente'!R98,"")</f>
        <v/>
      </c>
      <c r="W86" s="4" t="str">
        <f t="shared" ca="1" si="53"/>
        <v/>
      </c>
      <c r="X86" s="4" t="str">
        <f t="shared" si="54"/>
        <v/>
      </c>
      <c r="Y86" s="4" t="str">
        <f t="shared" si="55"/>
        <v/>
      </c>
      <c r="Z86" s="4" t="str">
        <f>IF(G86&lt;&gt;"", IFERROR(VLOOKUP(I86, 'Listado de Telas'!$B$3:$F$129, 5, FALSE), "No encontrado"), "")</f>
        <v/>
      </c>
      <c r="AA86" s="4" t="str">
        <f t="shared" ca="1" si="56"/>
        <v/>
      </c>
      <c r="AB86" s="4" t="str">
        <f t="shared" ca="1" si="31"/>
        <v/>
      </c>
      <c r="AC86" s="4" t="str">
        <f t="shared" ca="1" si="32"/>
        <v/>
      </c>
      <c r="AD86" s="4" t="str">
        <f t="shared" ca="1" si="33"/>
        <v/>
      </c>
      <c r="AE86" s="4" t="str">
        <f t="shared" si="34"/>
        <v/>
      </c>
      <c r="AF86" s="4" t="str">
        <f t="shared" ca="1" si="35"/>
        <v/>
      </c>
      <c r="AG86" s="4" t="str">
        <f t="shared" ca="1" si="36"/>
        <v/>
      </c>
      <c r="AH86" s="4" t="str">
        <f t="shared" ca="1" si="37"/>
        <v/>
      </c>
      <c r="AI86" s="4" t="str">
        <f t="shared" si="57"/>
        <v/>
      </c>
      <c r="AJ86" s="4" t="str">
        <f t="shared" ca="1" si="38"/>
        <v/>
      </c>
      <c r="AK86" s="4" t="str">
        <f t="array" ref="AK86">IF('Informacion del Cliente'!T98="SI",3,IF('Informacion del Cliente'!K98="Outside",2,IF('Informacion del Cliente'!K98="Inside",1,"")))</f>
        <v/>
      </c>
      <c r="AL86" s="140" t="str">
        <f t="shared" ca="1" si="39"/>
        <v/>
      </c>
      <c r="AM86" s="4" t="s">
        <v>132</v>
      </c>
      <c r="AN86" s="4" t="str">
        <f t="array" ref="AN86">IF(O86&lt;&gt;"",(IF(L86&lt;&gt;"",IF('Informacion del Cliente'!$F$10:$G$10="Residencial",VLOOKUP(G86,Productos!$F$19:$G$24,2,FALSE),IF('Informacion del Cliente'!$F$10:$G$10="Comercial",VLOOKUP(G86,Productos!$F$19:$G$24,3,FALSE),"")))),"")</f>
        <v/>
      </c>
      <c r="AO86" s="4" t="str">
        <f t="array" aca="1" ref="AO86" ca="1">IF(O86&lt;&gt;"",(IF(L86&lt;&gt;"",IF(VLOOKUP('Informacion del Cliente'!$F$10:$G$10,INDIRECT("'"&amp;G86&amp;"'!L5:N6"),2,FALSE)="NA","",VLOOKUP('Informacion del Cliente'!$F$10:$G$10,INDIRECT("'"&amp;G86&amp;"'!L5:N6"),2,FALSE)))),"")</f>
        <v/>
      </c>
      <c r="AP86" s="4" t="str">
        <f t="array" aca="1" ref="AP86" ca="1">IF(OR(J86="Privacy",J86="Blackout"),IF('Informacion del Cliente'!$F$10:$G$10="Residencial",IF(L86&lt;&gt;"",VLOOKUP(J86,INDIRECT("'"&amp;G86&amp;"'!L16:O18"),2,FALSE),""),IF('Informacion del Cliente'!$F$10:$G$10="Comercial",IF(L86&lt;&gt;"",VLOOKUP(J86,INDIRECT("'"&amp;G86&amp;"'!L16:O18"),3,FALSE),""))),"")</f>
        <v/>
      </c>
      <c r="AQ86" s="4" t="str">
        <f t="shared" ca="1" si="58"/>
        <v>0</v>
      </c>
      <c r="AR86" s="4" t="str">
        <f t="array" aca="1" ref="AR86" ca="1">IF('Informacion del Cliente'!$F$10:$G$10="Residencial",IF(L86&lt;&gt;"",VLOOKUP(J86,INDIRECT("'"&amp;G86&amp;"'!L16:O18"),2,FALSE),""),IF('Informacion del Cliente'!$F$10:$G$10="Comercial",IF(L86&lt;&gt;"",VLOOKUP(J86,INDIRECT("'"&amp;G86&amp;"'!L16:O18"),3,FALSE),"")))</f>
        <v/>
      </c>
      <c r="AS86" s="4" t="str">
        <f t="shared" ca="1" si="59"/>
        <v/>
      </c>
      <c r="AT86" s="4" t="str">
        <f t="shared" ca="1" si="60"/>
        <v/>
      </c>
      <c r="AU86" s="4" t="str">
        <f t="shared" ca="1" si="61"/>
        <v/>
      </c>
      <c r="AV86" s="4" t="str">
        <f t="array" aca="1" ref="AV86" ca="1">IF(G86&lt;&gt;"",(IF(OR(VLOOKUP(O86, INDIRECT("'" &amp; G86 &amp; "'!F23:N25"),3, FALSE)&lt;&gt;"",VLOOKUP(O86, INDIRECT("'" &amp; G86 &amp; "'!F23:N25"),3, FALSE)&lt;&gt;"NA"),(L86-VLOOKUP(O86, INDIRECT("'" &amp; G86 &amp; "'!F23:N25"),3, FALSE)),"")),"")</f>
        <v/>
      </c>
      <c r="AW86" s="4" t="str">
        <f t="shared" ca="1" si="40"/>
        <v/>
      </c>
      <c r="AX86" s="4" t="str">
        <f t="shared" ca="1" si="41"/>
        <v/>
      </c>
      <c r="AY86" s="4" t="str">
        <f t="shared" ca="1" si="42"/>
        <v/>
      </c>
      <c r="AZ86" s="4" t="str">
        <f t="array" aca="1" ref="AZ86" ca="1">IF(O86&lt;&gt;"",IF(VLOOKUP(O86,INDIRECT("'"&amp;G86&amp;"'!F23:K25"),5,FALSE)="NA","NA",L86-VLOOKUP(O86,INDIRECT("'"&amp;G86&amp;"'!F23:K25"),5,FALSE)),"")</f>
        <v/>
      </c>
      <c r="BA86" s="4" t="str">
        <f>IF('Informacion del Cliente'!U98&lt;&gt;"",'Informacion del Cliente'!U98,"")</f>
        <v/>
      </c>
      <c r="BB86" s="4" t="str">
        <f t="array" aca="1" ref="BB86" ca="1">IF(O86&lt;&gt;"",VLOOKUP(O86, INDIRECT("'" &amp; G86 &amp; "'!F23:K25"),6, FALSE),"")</f>
        <v/>
      </c>
      <c r="BC86" s="4" t="str">
        <f t="shared" si="43"/>
        <v/>
      </c>
      <c r="BD86" s="4" t="str">
        <f t="shared" ca="1" si="44"/>
        <v/>
      </c>
      <c r="BE86" s="4" t="str">
        <f t="shared" si="45"/>
        <v/>
      </c>
      <c r="BF86" s="4" t="str">
        <f t="shared" si="46"/>
        <v/>
      </c>
      <c r="BG86" s="4" t="str">
        <f t="shared" si="47"/>
        <v/>
      </c>
      <c r="BJ86" s="4" t="str">
        <f t="shared" ca="1" si="48"/>
        <v/>
      </c>
      <c r="BK86" s="4" t="str">
        <f t="shared" si="49"/>
        <v/>
      </c>
      <c r="BL86" s="4" t="str">
        <f t="shared" ca="1" si="50"/>
        <v/>
      </c>
      <c r="BM86" s="4" t="str">
        <f t="shared" ca="1" si="51"/>
        <v/>
      </c>
    </row>
    <row r="87" spans="1:65" x14ac:dyDescent="0.3">
      <c r="A87" s="4" t="str">
        <f>IF(L87&lt;&gt;"",'Informacion del Cliente'!D99,"")</f>
        <v/>
      </c>
      <c r="B87" s="4" t="str">
        <f>IF(O87&lt;&gt;"",'Informacion del Cliente'!$F$5,"")</f>
        <v/>
      </c>
      <c r="C87" s="4" t="str">
        <f>IF(O87&lt;&gt;"",'Informacion del Cliente'!$F$8,"")</f>
        <v/>
      </c>
      <c r="D87" s="4" t="str">
        <f>IF(O87&lt;&gt;"",'Informacion del Cliente'!$F$7,"")</f>
        <v/>
      </c>
      <c r="E87" s="4" t="str">
        <f>IF(O87&lt;&gt;"",'Informacion del Cliente'!$F$9,"")</f>
        <v/>
      </c>
      <c r="F87" s="4" t="str">
        <f>IF(G87&lt;&gt;"",'Informacion del Cliente'!$F$10:$G$10,"")</f>
        <v/>
      </c>
      <c r="G87" s="4" t="str">
        <f>IF('Informacion del Cliente'!E99&lt;&gt;"",VLOOKUP('Informacion del Cliente'!E99,Productos!$F$6:$G$11,2,FALSE),"")</f>
        <v/>
      </c>
      <c r="H87" s="4" t="str">
        <f>IF('Informacion del Cliente'!G99&lt;&gt;"",'Informacion del Cliente'!G99,"")</f>
        <v/>
      </c>
      <c r="I87" s="4" t="str">
        <f>IF('Informacion del Cliente'!F99&lt;&gt;"",'Informacion del Cliente'!F99,"")</f>
        <v/>
      </c>
      <c r="J87" s="4" t="str">
        <f>IF('Informacion del Cliente'!J99&lt;&gt;"",'Informacion del Cliente'!J99,"")</f>
        <v/>
      </c>
      <c r="K87" s="4" t="str">
        <f>IF('Informacion del Cliente'!N99&lt;&gt;"",'Informacion del Cliente'!N99,"")</f>
        <v/>
      </c>
      <c r="L87" s="4" t="str">
        <f>IF(AND(N87&lt;&gt;"",N87="Inside"),'Informacion del Cliente'!H99-VLOOKUP(N87,Productos!$F$15:$G$16,2,FALSE),IF(N87="Outside",'Informacion del Cliente'!H99,""))</f>
        <v/>
      </c>
      <c r="M87" s="4" t="str">
        <f>IF('Informacion del Cliente'!I99&lt;&gt;"",'Informacion del Cliente'!I99,"")</f>
        <v/>
      </c>
      <c r="N87" s="4" t="str">
        <f>IF('Informacion del Cliente'!K99&lt;&gt;"",'Informacion del Cliente'!K99,"")</f>
        <v/>
      </c>
      <c r="O87" s="4" t="str">
        <f>IF('Informacion del Cliente'!L99&lt;&gt;"",'Informacion del Cliente'!L99,"")</f>
        <v/>
      </c>
      <c r="P87" s="4" t="str">
        <f>IF('Informacion del Cliente'!M99&lt;&gt;"",'Informacion del Cliente'!M99,"")</f>
        <v/>
      </c>
      <c r="Q87" s="4" t="str">
        <f>IF('Informacion del Cliente'!P99&lt;&gt;"",'Informacion del Cliente'!P99,"")</f>
        <v/>
      </c>
      <c r="R87" s="4" t="str">
        <f>IF('Informacion del Cliente'!Q99&lt;&gt;"",'Informacion del Cliente'!Q99,"")</f>
        <v/>
      </c>
      <c r="S87" s="4" t="str">
        <f t="shared" ca="1" si="52"/>
        <v/>
      </c>
      <c r="U87" s="4" t="str">
        <f>IF('Informacion del Cliente'!O99&lt;&gt;"",'Informacion del Cliente'!O99,"")</f>
        <v/>
      </c>
      <c r="V87" s="4" t="str">
        <f>IF('Informacion del Cliente'!R99&lt;&gt;"",'Informacion del Cliente'!R99,"")</f>
        <v/>
      </c>
      <c r="W87" s="4" t="str">
        <f t="shared" ca="1" si="53"/>
        <v/>
      </c>
      <c r="X87" s="4" t="str">
        <f t="shared" si="54"/>
        <v/>
      </c>
      <c r="Y87" s="4" t="str">
        <f t="shared" si="55"/>
        <v/>
      </c>
      <c r="Z87" s="4" t="str">
        <f>IF(G87&lt;&gt;"", IFERROR(VLOOKUP(I87, 'Listado de Telas'!$B$3:$F$129, 5, FALSE), "No encontrado"), "")</f>
        <v/>
      </c>
      <c r="AA87" s="4" t="str">
        <f t="shared" ca="1" si="56"/>
        <v/>
      </c>
      <c r="AB87" s="4" t="str">
        <f t="shared" ca="1" si="31"/>
        <v/>
      </c>
      <c r="AC87" s="4" t="str">
        <f t="shared" ca="1" si="32"/>
        <v/>
      </c>
      <c r="AD87" s="4" t="str">
        <f t="shared" ca="1" si="33"/>
        <v/>
      </c>
      <c r="AE87" s="4" t="str">
        <f t="shared" si="34"/>
        <v/>
      </c>
      <c r="AF87" s="4" t="str">
        <f t="shared" ca="1" si="35"/>
        <v/>
      </c>
      <c r="AG87" s="4" t="str">
        <f t="shared" ca="1" si="36"/>
        <v/>
      </c>
      <c r="AH87" s="4" t="str">
        <f t="shared" ca="1" si="37"/>
        <v/>
      </c>
      <c r="AI87" s="4" t="str">
        <f t="shared" si="57"/>
        <v/>
      </c>
      <c r="AJ87" s="4" t="str">
        <f t="shared" ca="1" si="38"/>
        <v/>
      </c>
      <c r="AK87" s="4" t="str">
        <f t="array" ref="AK87">IF('Informacion del Cliente'!T99="SI",3,IF('Informacion del Cliente'!K99="Outside",2,IF('Informacion del Cliente'!K99="Inside",1,"")))</f>
        <v/>
      </c>
      <c r="AL87" s="140" t="str">
        <f t="shared" ca="1" si="39"/>
        <v/>
      </c>
      <c r="AM87" s="4" t="s">
        <v>132</v>
      </c>
      <c r="AN87" s="4" t="str">
        <f t="array" ref="AN87">IF(O87&lt;&gt;"",(IF(L87&lt;&gt;"",IF('Informacion del Cliente'!$F$10:$G$10="Residencial",VLOOKUP(G87,Productos!$F$19:$G$24,2,FALSE),IF('Informacion del Cliente'!$F$10:$G$10="Comercial",VLOOKUP(G87,Productos!$F$19:$G$24,3,FALSE),"")))),"")</f>
        <v/>
      </c>
      <c r="AO87" s="4" t="str">
        <f t="array" aca="1" ref="AO87" ca="1">IF(O87&lt;&gt;"",(IF(L87&lt;&gt;"",IF(VLOOKUP('Informacion del Cliente'!$F$10:$G$10,INDIRECT("'"&amp;G87&amp;"'!L5:N6"),2,FALSE)="NA","",VLOOKUP('Informacion del Cliente'!$F$10:$G$10,INDIRECT("'"&amp;G87&amp;"'!L5:N6"),2,FALSE)))),"")</f>
        <v/>
      </c>
      <c r="AP87" s="4" t="str">
        <f t="array" aca="1" ref="AP87" ca="1">IF(OR(J87="Privacy",J87="Blackout"),IF('Informacion del Cliente'!$F$10:$G$10="Residencial",IF(L87&lt;&gt;"",VLOOKUP(J87,INDIRECT("'"&amp;G87&amp;"'!L16:O18"),2,FALSE),""),IF('Informacion del Cliente'!$F$10:$G$10="Comercial",IF(L87&lt;&gt;"",VLOOKUP(J87,INDIRECT("'"&amp;G87&amp;"'!L16:O18"),3,FALSE),""))),"")</f>
        <v/>
      </c>
      <c r="AQ87" s="4" t="str">
        <f t="shared" ca="1" si="58"/>
        <v>0</v>
      </c>
      <c r="AR87" s="4" t="str">
        <f t="array" aca="1" ref="AR87" ca="1">IF('Informacion del Cliente'!$F$10:$G$10="Residencial",IF(L87&lt;&gt;"",VLOOKUP(J87,INDIRECT("'"&amp;G87&amp;"'!L16:O18"),2,FALSE),""),IF('Informacion del Cliente'!$F$10:$G$10="Comercial",IF(L87&lt;&gt;"",VLOOKUP(J87,INDIRECT("'"&amp;G87&amp;"'!L16:O18"),3,FALSE),"")))</f>
        <v/>
      </c>
      <c r="AS87" s="4" t="str">
        <f t="shared" ca="1" si="59"/>
        <v/>
      </c>
      <c r="AT87" s="4" t="str">
        <f t="shared" ca="1" si="60"/>
        <v/>
      </c>
      <c r="AU87" s="4" t="str">
        <f t="shared" ca="1" si="61"/>
        <v/>
      </c>
      <c r="AV87" s="4" t="str">
        <f t="array" aca="1" ref="AV87" ca="1">IF(G87&lt;&gt;"",(IF(OR(VLOOKUP(O87, INDIRECT("'" &amp; G87 &amp; "'!F23:N25"),3, FALSE)&lt;&gt;"",VLOOKUP(O87, INDIRECT("'" &amp; G87 &amp; "'!F23:N25"),3, FALSE)&lt;&gt;"NA"),(L87-VLOOKUP(O87, INDIRECT("'" &amp; G87 &amp; "'!F23:N25"),3, FALSE)),"")),"")</f>
        <v/>
      </c>
      <c r="AW87" s="4" t="str">
        <f t="shared" ca="1" si="40"/>
        <v/>
      </c>
      <c r="AX87" s="4" t="str">
        <f t="shared" ca="1" si="41"/>
        <v/>
      </c>
      <c r="AY87" s="4" t="str">
        <f t="shared" ca="1" si="42"/>
        <v/>
      </c>
      <c r="AZ87" s="4" t="str">
        <f t="array" aca="1" ref="AZ87" ca="1">IF(O87&lt;&gt;"",IF(VLOOKUP(O87,INDIRECT("'"&amp;G87&amp;"'!F23:K25"),5,FALSE)="NA","NA",L87-VLOOKUP(O87,INDIRECT("'"&amp;G87&amp;"'!F23:K25"),5,FALSE)),"")</f>
        <v/>
      </c>
      <c r="BA87" s="4" t="str">
        <f>IF('Informacion del Cliente'!U99&lt;&gt;"",'Informacion del Cliente'!U99,"")</f>
        <v/>
      </c>
      <c r="BB87" s="4" t="str">
        <f t="array" aca="1" ref="BB87" ca="1">IF(O87&lt;&gt;"",VLOOKUP(O87, INDIRECT("'" &amp; G87 &amp; "'!F23:K25"),6, FALSE),"")</f>
        <v/>
      </c>
      <c r="BC87" s="4" t="str">
        <f t="shared" si="43"/>
        <v/>
      </c>
      <c r="BD87" s="4" t="str">
        <f t="shared" ca="1" si="44"/>
        <v/>
      </c>
      <c r="BE87" s="4" t="str">
        <f t="shared" si="45"/>
        <v/>
      </c>
      <c r="BF87" s="4" t="str">
        <f t="shared" si="46"/>
        <v/>
      </c>
      <c r="BG87" s="4" t="str">
        <f t="shared" si="47"/>
        <v/>
      </c>
      <c r="BJ87" s="4" t="str">
        <f t="shared" ca="1" si="48"/>
        <v/>
      </c>
      <c r="BK87" s="4" t="str">
        <f t="shared" si="49"/>
        <v/>
      </c>
      <c r="BL87" s="4" t="str">
        <f t="shared" ca="1" si="50"/>
        <v/>
      </c>
      <c r="BM87" s="4" t="str">
        <f t="shared" ca="1" si="51"/>
        <v/>
      </c>
    </row>
    <row r="88" spans="1:65" x14ac:dyDescent="0.3">
      <c r="A88" s="4" t="str">
        <f>IF(L88&lt;&gt;"",'Informacion del Cliente'!D100,"")</f>
        <v/>
      </c>
      <c r="B88" s="4" t="str">
        <f>IF(O88&lt;&gt;"",'Informacion del Cliente'!$F$5,"")</f>
        <v/>
      </c>
      <c r="C88" s="4" t="str">
        <f>IF(O88&lt;&gt;"",'Informacion del Cliente'!$F$8,"")</f>
        <v/>
      </c>
      <c r="D88" s="4" t="str">
        <f>IF(O88&lt;&gt;"",'Informacion del Cliente'!$F$7,"")</f>
        <v/>
      </c>
      <c r="E88" s="4" t="str">
        <f>IF(O88&lt;&gt;"",'Informacion del Cliente'!$F$9,"")</f>
        <v/>
      </c>
      <c r="F88" s="4" t="str">
        <f>IF(G88&lt;&gt;"",'Informacion del Cliente'!$F$10:$G$10,"")</f>
        <v/>
      </c>
      <c r="G88" s="4" t="str">
        <f>IF('Informacion del Cliente'!E100&lt;&gt;"",VLOOKUP('Informacion del Cliente'!E100,Productos!$F$6:$G$11,2,FALSE),"")</f>
        <v/>
      </c>
      <c r="H88" s="4" t="str">
        <f>IF('Informacion del Cliente'!G100&lt;&gt;"",'Informacion del Cliente'!G100,"")</f>
        <v/>
      </c>
      <c r="I88" s="4" t="str">
        <f>IF('Informacion del Cliente'!F100&lt;&gt;"",'Informacion del Cliente'!F100,"")</f>
        <v/>
      </c>
      <c r="J88" s="4" t="str">
        <f>IF('Informacion del Cliente'!J100&lt;&gt;"",'Informacion del Cliente'!J100,"")</f>
        <v/>
      </c>
      <c r="K88" s="4" t="str">
        <f>IF('Informacion del Cliente'!N100&lt;&gt;"",'Informacion del Cliente'!N100,"")</f>
        <v/>
      </c>
      <c r="L88" s="4" t="str">
        <f>IF(AND(N88&lt;&gt;"",N88="Inside"),'Informacion del Cliente'!H100-VLOOKUP(N88,Productos!$F$15:$G$16,2,FALSE),IF(N88="Outside",'Informacion del Cliente'!H100,""))</f>
        <v/>
      </c>
      <c r="M88" s="4" t="str">
        <f>IF('Informacion del Cliente'!I100&lt;&gt;"",'Informacion del Cliente'!I100,"")</f>
        <v/>
      </c>
      <c r="N88" s="4" t="str">
        <f>IF('Informacion del Cliente'!K100&lt;&gt;"",'Informacion del Cliente'!K100,"")</f>
        <v/>
      </c>
      <c r="O88" s="4" t="str">
        <f>IF('Informacion del Cliente'!L100&lt;&gt;"",'Informacion del Cliente'!L100,"")</f>
        <v/>
      </c>
      <c r="P88" s="4" t="str">
        <f>IF('Informacion del Cliente'!M100&lt;&gt;"",'Informacion del Cliente'!M100,"")</f>
        <v/>
      </c>
      <c r="Q88" s="4" t="str">
        <f>IF('Informacion del Cliente'!P100&lt;&gt;"",'Informacion del Cliente'!P100,"")</f>
        <v/>
      </c>
      <c r="R88" s="4" t="str">
        <f>IF('Informacion del Cliente'!Q100&lt;&gt;"",'Informacion del Cliente'!Q100,"")</f>
        <v/>
      </c>
      <c r="S88" s="4" t="str">
        <f t="shared" ca="1" si="52"/>
        <v/>
      </c>
      <c r="U88" s="4" t="str">
        <f>IF('Informacion del Cliente'!O100&lt;&gt;"",'Informacion del Cliente'!O100,"")</f>
        <v/>
      </c>
      <c r="V88" s="4" t="str">
        <f>IF('Informacion del Cliente'!R100&lt;&gt;"",'Informacion del Cliente'!R100,"")</f>
        <v/>
      </c>
      <c r="W88" s="4" t="str">
        <f t="shared" ca="1" si="53"/>
        <v/>
      </c>
      <c r="X88" s="4" t="str">
        <f t="shared" si="54"/>
        <v/>
      </c>
      <c r="Y88" s="4" t="str">
        <f t="shared" si="55"/>
        <v/>
      </c>
      <c r="Z88" s="4" t="str">
        <f>IF(G88&lt;&gt;"", IFERROR(VLOOKUP(I88, 'Listado de Telas'!$B$3:$F$129, 5, FALSE), "No encontrado"), "")</f>
        <v/>
      </c>
      <c r="AA88" s="4" t="str">
        <f t="shared" ca="1" si="56"/>
        <v/>
      </c>
      <c r="AB88" s="4" t="str">
        <f t="shared" ca="1" si="31"/>
        <v/>
      </c>
      <c r="AC88" s="4" t="str">
        <f t="shared" ca="1" si="32"/>
        <v/>
      </c>
      <c r="AD88" s="4" t="str">
        <f t="shared" ca="1" si="33"/>
        <v/>
      </c>
      <c r="AE88" s="4" t="str">
        <f t="shared" si="34"/>
        <v/>
      </c>
      <c r="AF88" s="4" t="str">
        <f t="shared" ca="1" si="35"/>
        <v/>
      </c>
      <c r="AG88" s="4" t="str">
        <f t="shared" ca="1" si="36"/>
        <v/>
      </c>
      <c r="AH88" s="4" t="str">
        <f t="shared" ca="1" si="37"/>
        <v/>
      </c>
      <c r="AI88" s="4" t="str">
        <f t="shared" si="57"/>
        <v/>
      </c>
      <c r="AJ88" s="4" t="str">
        <f t="shared" ca="1" si="38"/>
        <v/>
      </c>
      <c r="AK88" s="4" t="str">
        <f t="array" ref="AK88">IF('Informacion del Cliente'!T100="SI",3,IF('Informacion del Cliente'!K100="Outside",2,IF('Informacion del Cliente'!K100="Inside",1,"")))</f>
        <v/>
      </c>
      <c r="AL88" s="140" t="str">
        <f t="shared" ca="1" si="39"/>
        <v/>
      </c>
      <c r="AM88" s="4" t="s">
        <v>132</v>
      </c>
      <c r="AN88" s="4" t="str">
        <f t="array" ref="AN88">IF(O88&lt;&gt;"",(IF(L88&lt;&gt;"",IF('Informacion del Cliente'!$F$10:$G$10="Residencial",VLOOKUP(G88,Productos!$F$19:$G$24,2,FALSE),IF('Informacion del Cliente'!$F$10:$G$10="Comercial",VLOOKUP(G88,Productos!$F$19:$G$24,3,FALSE),"")))),"")</f>
        <v/>
      </c>
      <c r="AO88" s="4" t="str">
        <f t="array" aca="1" ref="AO88" ca="1">IF(O88&lt;&gt;"",(IF(L88&lt;&gt;"",IF(VLOOKUP('Informacion del Cliente'!$F$10:$G$10,INDIRECT("'"&amp;G88&amp;"'!L5:N6"),2,FALSE)="NA","",VLOOKUP('Informacion del Cliente'!$F$10:$G$10,INDIRECT("'"&amp;G88&amp;"'!L5:N6"),2,FALSE)))),"")</f>
        <v/>
      </c>
      <c r="AP88" s="4" t="str">
        <f t="array" aca="1" ref="AP88" ca="1">IF(OR(J88="Privacy",J88="Blackout"),IF('Informacion del Cliente'!$F$10:$G$10="Residencial",IF(L88&lt;&gt;"",VLOOKUP(J88,INDIRECT("'"&amp;G88&amp;"'!L16:O18"),2,FALSE),""),IF('Informacion del Cliente'!$F$10:$G$10="Comercial",IF(L88&lt;&gt;"",VLOOKUP(J88,INDIRECT("'"&amp;G88&amp;"'!L16:O18"),3,FALSE),""))),"")</f>
        <v/>
      </c>
      <c r="AQ88" s="4" t="str">
        <f t="shared" ca="1" si="58"/>
        <v>0</v>
      </c>
      <c r="AR88" s="4" t="str">
        <f t="array" aca="1" ref="AR88" ca="1">IF('Informacion del Cliente'!$F$10:$G$10="Residencial",IF(L88&lt;&gt;"",VLOOKUP(J88,INDIRECT("'"&amp;G88&amp;"'!L16:O18"),2,FALSE),""),IF('Informacion del Cliente'!$F$10:$G$10="Comercial",IF(L88&lt;&gt;"",VLOOKUP(J88,INDIRECT("'"&amp;G88&amp;"'!L16:O18"),3,FALSE),"")))</f>
        <v/>
      </c>
      <c r="AS88" s="4" t="str">
        <f t="shared" ca="1" si="59"/>
        <v/>
      </c>
      <c r="AT88" s="4" t="str">
        <f t="shared" ca="1" si="60"/>
        <v/>
      </c>
      <c r="AU88" s="4" t="str">
        <f t="shared" ca="1" si="61"/>
        <v/>
      </c>
      <c r="AV88" s="4" t="str">
        <f t="array" aca="1" ref="AV88" ca="1">IF(G88&lt;&gt;"",(IF(OR(VLOOKUP(O88, INDIRECT("'" &amp; G88 &amp; "'!F23:N25"),3, FALSE)&lt;&gt;"",VLOOKUP(O88, INDIRECT("'" &amp; G88 &amp; "'!F23:N25"),3, FALSE)&lt;&gt;"NA"),(L88-VLOOKUP(O88, INDIRECT("'" &amp; G88 &amp; "'!F23:N25"),3, FALSE)),"")),"")</f>
        <v/>
      </c>
      <c r="AW88" s="4" t="str">
        <f t="shared" ca="1" si="40"/>
        <v/>
      </c>
      <c r="AX88" s="4" t="str">
        <f t="shared" ca="1" si="41"/>
        <v/>
      </c>
      <c r="AY88" s="4" t="str">
        <f t="shared" ca="1" si="42"/>
        <v/>
      </c>
      <c r="AZ88" s="4" t="str">
        <f t="array" aca="1" ref="AZ88" ca="1">IF(O88&lt;&gt;"",IF(VLOOKUP(O88,INDIRECT("'"&amp;G88&amp;"'!F23:K25"),5,FALSE)="NA","NA",L88-VLOOKUP(O88,INDIRECT("'"&amp;G88&amp;"'!F23:K25"),5,FALSE)),"")</f>
        <v/>
      </c>
      <c r="BA88" s="4" t="str">
        <f>IF('Informacion del Cliente'!U100&lt;&gt;"",'Informacion del Cliente'!U100,"")</f>
        <v/>
      </c>
      <c r="BB88" s="4" t="str">
        <f t="array" aca="1" ref="BB88" ca="1">IF(O88&lt;&gt;"",VLOOKUP(O88, INDIRECT("'" &amp; G88 &amp; "'!F23:K25"),6, FALSE),"")</f>
        <v/>
      </c>
      <c r="BC88" s="4" t="str">
        <f t="shared" si="43"/>
        <v/>
      </c>
      <c r="BD88" s="4" t="str">
        <f t="shared" ca="1" si="44"/>
        <v/>
      </c>
      <c r="BE88" s="4" t="str">
        <f t="shared" si="45"/>
        <v/>
      </c>
      <c r="BF88" s="4" t="str">
        <f t="shared" si="46"/>
        <v/>
      </c>
      <c r="BG88" s="4" t="str">
        <f t="shared" si="47"/>
        <v/>
      </c>
      <c r="BJ88" s="4" t="str">
        <f t="shared" ca="1" si="48"/>
        <v/>
      </c>
      <c r="BK88" s="4" t="str">
        <f t="shared" si="49"/>
        <v/>
      </c>
      <c r="BL88" s="4" t="str">
        <f t="shared" ca="1" si="50"/>
        <v/>
      </c>
      <c r="BM88" s="4" t="str">
        <f t="shared" ca="1" si="51"/>
        <v/>
      </c>
    </row>
    <row r="89" spans="1:65" x14ac:dyDescent="0.3">
      <c r="A89" s="4" t="str">
        <f>IF(L89&lt;&gt;"",'Informacion del Cliente'!D101,"")</f>
        <v/>
      </c>
      <c r="B89" s="4" t="str">
        <f>IF(O89&lt;&gt;"",'Informacion del Cliente'!$F$5,"")</f>
        <v/>
      </c>
      <c r="C89" s="4" t="str">
        <f>IF(O89&lt;&gt;"",'Informacion del Cliente'!$F$8,"")</f>
        <v/>
      </c>
      <c r="D89" s="4" t="str">
        <f>IF(O89&lt;&gt;"",'Informacion del Cliente'!$F$7,"")</f>
        <v/>
      </c>
      <c r="E89" s="4" t="str">
        <f>IF(O89&lt;&gt;"",'Informacion del Cliente'!$F$9,"")</f>
        <v/>
      </c>
      <c r="F89" s="4" t="str">
        <f>IF(G89&lt;&gt;"",'Informacion del Cliente'!$F$10:$G$10,"")</f>
        <v/>
      </c>
      <c r="G89" s="4" t="str">
        <f>IF('Informacion del Cliente'!E101&lt;&gt;"",VLOOKUP('Informacion del Cliente'!E101,Productos!$F$6:$G$11,2,FALSE),"")</f>
        <v/>
      </c>
      <c r="H89" s="4" t="str">
        <f>IF('Informacion del Cliente'!G101&lt;&gt;"",'Informacion del Cliente'!G101,"")</f>
        <v/>
      </c>
      <c r="I89" s="4" t="str">
        <f>IF('Informacion del Cliente'!F101&lt;&gt;"",'Informacion del Cliente'!F101,"")</f>
        <v/>
      </c>
      <c r="J89" s="4" t="str">
        <f>IF('Informacion del Cliente'!J101&lt;&gt;"",'Informacion del Cliente'!J101,"")</f>
        <v/>
      </c>
      <c r="K89" s="4" t="str">
        <f>IF('Informacion del Cliente'!N101&lt;&gt;"",'Informacion del Cliente'!N101,"")</f>
        <v/>
      </c>
      <c r="L89" s="4" t="str">
        <f>IF(AND(N89&lt;&gt;"",N89="Inside"),'Informacion del Cliente'!H101-VLOOKUP(N89,Productos!$F$15:$G$16,2,FALSE),IF(N89="Outside",'Informacion del Cliente'!H101,""))</f>
        <v/>
      </c>
      <c r="M89" s="4" t="str">
        <f>IF('Informacion del Cliente'!I101&lt;&gt;"",'Informacion del Cliente'!I101,"")</f>
        <v/>
      </c>
      <c r="N89" s="4" t="str">
        <f>IF('Informacion del Cliente'!K101&lt;&gt;"",'Informacion del Cliente'!K101,"")</f>
        <v/>
      </c>
      <c r="O89" s="4" t="str">
        <f>IF('Informacion del Cliente'!L101&lt;&gt;"",'Informacion del Cliente'!L101,"")</f>
        <v/>
      </c>
      <c r="P89" s="4" t="str">
        <f>IF('Informacion del Cliente'!M101&lt;&gt;"",'Informacion del Cliente'!M101,"")</f>
        <v/>
      </c>
      <c r="Q89" s="4" t="str">
        <f>IF('Informacion del Cliente'!P101&lt;&gt;"",'Informacion del Cliente'!P101,"")</f>
        <v/>
      </c>
      <c r="R89" s="4" t="str">
        <f>IF('Informacion del Cliente'!Q101&lt;&gt;"",'Informacion del Cliente'!Q101,"")</f>
        <v/>
      </c>
      <c r="S89" s="4" t="str">
        <f t="shared" ca="1" si="52"/>
        <v/>
      </c>
      <c r="U89" s="4" t="str">
        <f>IF('Informacion del Cliente'!O101&lt;&gt;"",'Informacion del Cliente'!O101,"")</f>
        <v/>
      </c>
      <c r="V89" s="4" t="str">
        <f>IF('Informacion del Cliente'!R101&lt;&gt;"",'Informacion del Cliente'!R101,"")</f>
        <v/>
      </c>
      <c r="W89" s="4" t="str">
        <f t="shared" ca="1" si="53"/>
        <v/>
      </c>
      <c r="X89" s="4" t="str">
        <f t="shared" si="54"/>
        <v/>
      </c>
      <c r="Y89" s="4" t="str">
        <f t="shared" si="55"/>
        <v/>
      </c>
      <c r="Z89" s="4" t="str">
        <f>IF(G89&lt;&gt;"", IFERROR(VLOOKUP(I89, 'Listado de Telas'!$B$3:$F$129, 5, FALSE), "No encontrado"), "")</f>
        <v/>
      </c>
      <c r="AA89" s="4" t="str">
        <f t="shared" ca="1" si="56"/>
        <v/>
      </c>
      <c r="AB89" s="4" t="str">
        <f t="shared" ca="1" si="31"/>
        <v/>
      </c>
      <c r="AC89" s="4" t="str">
        <f t="shared" ca="1" si="32"/>
        <v/>
      </c>
      <c r="AD89" s="4" t="str">
        <f t="shared" ca="1" si="33"/>
        <v/>
      </c>
      <c r="AE89" s="4" t="str">
        <f t="shared" si="34"/>
        <v/>
      </c>
      <c r="AF89" s="4" t="str">
        <f t="shared" ca="1" si="35"/>
        <v/>
      </c>
      <c r="AG89" s="4" t="str">
        <f t="shared" ca="1" si="36"/>
        <v/>
      </c>
      <c r="AH89" s="4" t="str">
        <f t="shared" ca="1" si="37"/>
        <v/>
      </c>
      <c r="AI89" s="4" t="str">
        <f t="shared" si="57"/>
        <v/>
      </c>
      <c r="AJ89" s="4" t="str">
        <f t="shared" ca="1" si="38"/>
        <v/>
      </c>
      <c r="AK89" s="4" t="str">
        <f t="array" ref="AK89">IF('Informacion del Cliente'!T101="SI",3,IF('Informacion del Cliente'!K101="Outside",2,IF('Informacion del Cliente'!K101="Inside",1,"")))</f>
        <v/>
      </c>
      <c r="AL89" s="140" t="str">
        <f t="shared" ca="1" si="39"/>
        <v/>
      </c>
      <c r="AM89" s="4" t="s">
        <v>132</v>
      </c>
      <c r="AN89" s="4" t="str">
        <f t="array" ref="AN89">IF(O89&lt;&gt;"",(IF(L89&lt;&gt;"",IF('Informacion del Cliente'!$F$10:$G$10="Residencial",VLOOKUP(G89,Productos!$F$19:$G$24,2,FALSE),IF('Informacion del Cliente'!$F$10:$G$10="Comercial",VLOOKUP(G89,Productos!$F$19:$G$24,3,FALSE),"")))),"")</f>
        <v/>
      </c>
      <c r="AO89" s="4" t="str">
        <f t="array" aca="1" ref="AO89" ca="1">IF(O89&lt;&gt;"",(IF(L89&lt;&gt;"",IF(VLOOKUP('Informacion del Cliente'!$F$10:$G$10,INDIRECT("'"&amp;G89&amp;"'!L5:N6"),2,FALSE)="NA","",VLOOKUP('Informacion del Cliente'!$F$10:$G$10,INDIRECT("'"&amp;G89&amp;"'!L5:N6"),2,FALSE)))),"")</f>
        <v/>
      </c>
      <c r="AP89" s="4" t="str">
        <f t="array" aca="1" ref="AP89" ca="1">IF(OR(J89="Privacy",J89="Blackout"),IF('Informacion del Cliente'!$F$10:$G$10="Residencial",IF(L89&lt;&gt;"",VLOOKUP(J89,INDIRECT("'"&amp;G89&amp;"'!L16:O18"),2,FALSE),""),IF('Informacion del Cliente'!$F$10:$G$10="Comercial",IF(L89&lt;&gt;"",VLOOKUP(J89,INDIRECT("'"&amp;G89&amp;"'!L16:O18"),3,FALSE),""))),"")</f>
        <v/>
      </c>
      <c r="AQ89" s="4" t="str">
        <f t="shared" ca="1" si="58"/>
        <v>0</v>
      </c>
      <c r="AR89" s="4" t="str">
        <f t="array" aca="1" ref="AR89" ca="1">IF('Informacion del Cliente'!$F$10:$G$10="Residencial",IF(L89&lt;&gt;"",VLOOKUP(J89,INDIRECT("'"&amp;G89&amp;"'!L16:O18"),2,FALSE),""),IF('Informacion del Cliente'!$F$10:$G$10="Comercial",IF(L89&lt;&gt;"",VLOOKUP(J89,INDIRECT("'"&amp;G89&amp;"'!L16:O18"),3,FALSE),"")))</f>
        <v/>
      </c>
      <c r="AS89" s="4" t="str">
        <f t="shared" ca="1" si="59"/>
        <v/>
      </c>
      <c r="AT89" s="4" t="str">
        <f t="shared" ca="1" si="60"/>
        <v/>
      </c>
      <c r="AU89" s="4" t="str">
        <f t="shared" ca="1" si="61"/>
        <v/>
      </c>
      <c r="AV89" s="4" t="str">
        <f t="array" aca="1" ref="AV89" ca="1">IF(G89&lt;&gt;"",(IF(OR(VLOOKUP(O89, INDIRECT("'" &amp; G89 &amp; "'!F23:N25"),3, FALSE)&lt;&gt;"",VLOOKUP(O89, INDIRECT("'" &amp; G89 &amp; "'!F23:N25"),3, FALSE)&lt;&gt;"NA"),(L89-VLOOKUP(O89, INDIRECT("'" &amp; G89 &amp; "'!F23:N25"),3, FALSE)),"")),"")</f>
        <v/>
      </c>
      <c r="AW89" s="4" t="str">
        <f t="shared" ca="1" si="40"/>
        <v/>
      </c>
      <c r="AX89" s="4" t="str">
        <f t="shared" ca="1" si="41"/>
        <v/>
      </c>
      <c r="AY89" s="4" t="str">
        <f t="shared" ca="1" si="42"/>
        <v/>
      </c>
      <c r="AZ89" s="4" t="str">
        <f t="array" aca="1" ref="AZ89" ca="1">IF(O89&lt;&gt;"",IF(VLOOKUP(O89,INDIRECT("'"&amp;G89&amp;"'!F23:K25"),5,FALSE)="NA","NA",L89-VLOOKUP(O89,INDIRECT("'"&amp;G89&amp;"'!F23:K25"),5,FALSE)),"")</f>
        <v/>
      </c>
      <c r="BA89" s="4" t="str">
        <f>IF('Informacion del Cliente'!U101&lt;&gt;"",'Informacion del Cliente'!U101,"")</f>
        <v/>
      </c>
      <c r="BB89" s="4" t="str">
        <f t="array" aca="1" ref="BB89" ca="1">IF(O89&lt;&gt;"",VLOOKUP(O89, INDIRECT("'" &amp; G89 &amp; "'!F23:K25"),6, FALSE),"")</f>
        <v/>
      </c>
      <c r="BC89" s="4" t="str">
        <f t="shared" si="43"/>
        <v/>
      </c>
      <c r="BD89" s="4" t="str">
        <f t="shared" ca="1" si="44"/>
        <v/>
      </c>
      <c r="BE89" s="4" t="str">
        <f t="shared" si="45"/>
        <v/>
      </c>
      <c r="BF89" s="4" t="str">
        <f t="shared" si="46"/>
        <v/>
      </c>
      <c r="BG89" s="4" t="str">
        <f t="shared" si="47"/>
        <v/>
      </c>
      <c r="BJ89" s="4" t="str">
        <f t="shared" ca="1" si="48"/>
        <v/>
      </c>
      <c r="BK89" s="4" t="str">
        <f t="shared" si="49"/>
        <v/>
      </c>
      <c r="BL89" s="4" t="str">
        <f t="shared" ca="1" si="50"/>
        <v/>
      </c>
      <c r="BM89" s="4" t="str">
        <f t="shared" ca="1" si="51"/>
        <v/>
      </c>
    </row>
    <row r="90" spans="1:65" x14ac:dyDescent="0.3">
      <c r="A90" s="4" t="str">
        <f>IF(L90&lt;&gt;"",'Informacion del Cliente'!D102,"")</f>
        <v/>
      </c>
      <c r="B90" s="4" t="str">
        <f>IF(O90&lt;&gt;"",'Informacion del Cliente'!$F$5,"")</f>
        <v/>
      </c>
      <c r="C90" s="4" t="str">
        <f>IF(O90&lt;&gt;"",'Informacion del Cliente'!$F$8,"")</f>
        <v/>
      </c>
      <c r="D90" s="4" t="str">
        <f>IF(O90&lt;&gt;"",'Informacion del Cliente'!$F$7,"")</f>
        <v/>
      </c>
      <c r="E90" s="4" t="str">
        <f>IF(O90&lt;&gt;"",'Informacion del Cliente'!$F$9,"")</f>
        <v/>
      </c>
      <c r="F90" s="4" t="str">
        <f>IF(G90&lt;&gt;"",'Informacion del Cliente'!$F$10:$G$10,"")</f>
        <v/>
      </c>
      <c r="G90" s="4" t="str">
        <f>IF('Informacion del Cliente'!E102&lt;&gt;"",VLOOKUP('Informacion del Cliente'!E102,Productos!$F$6:$G$11,2,FALSE),"")</f>
        <v/>
      </c>
      <c r="H90" s="4" t="str">
        <f>IF('Informacion del Cliente'!G102&lt;&gt;"",'Informacion del Cliente'!G102,"")</f>
        <v/>
      </c>
      <c r="I90" s="4" t="str">
        <f>IF('Informacion del Cliente'!F102&lt;&gt;"",'Informacion del Cliente'!F102,"")</f>
        <v/>
      </c>
      <c r="J90" s="4" t="str">
        <f>IF('Informacion del Cliente'!J102&lt;&gt;"",'Informacion del Cliente'!J102,"")</f>
        <v/>
      </c>
      <c r="K90" s="4" t="str">
        <f>IF('Informacion del Cliente'!N102&lt;&gt;"",'Informacion del Cliente'!N102,"")</f>
        <v/>
      </c>
      <c r="L90" s="4" t="str">
        <f>IF(AND(N90&lt;&gt;"",N90="Inside"),'Informacion del Cliente'!H102-VLOOKUP(N90,Productos!$F$15:$G$16,2,FALSE),IF(N90="Outside",'Informacion del Cliente'!H102,""))</f>
        <v/>
      </c>
      <c r="M90" s="4" t="str">
        <f>IF('Informacion del Cliente'!I102&lt;&gt;"",'Informacion del Cliente'!I102,"")</f>
        <v/>
      </c>
      <c r="N90" s="4" t="str">
        <f>IF('Informacion del Cliente'!K102&lt;&gt;"",'Informacion del Cliente'!K102,"")</f>
        <v/>
      </c>
      <c r="O90" s="4" t="str">
        <f>IF('Informacion del Cliente'!L102&lt;&gt;"",'Informacion del Cliente'!L102,"")</f>
        <v/>
      </c>
      <c r="P90" s="4" t="str">
        <f>IF('Informacion del Cliente'!M102&lt;&gt;"",'Informacion del Cliente'!M102,"")</f>
        <v/>
      </c>
      <c r="Q90" s="4" t="str">
        <f>IF('Informacion del Cliente'!P102&lt;&gt;"",'Informacion del Cliente'!P102,"")</f>
        <v/>
      </c>
      <c r="R90" s="4" t="str">
        <f>IF('Informacion del Cliente'!Q102&lt;&gt;"",'Informacion del Cliente'!Q102,"")</f>
        <v/>
      </c>
      <c r="S90" s="4" t="str">
        <f t="shared" ca="1" si="52"/>
        <v/>
      </c>
      <c r="U90" s="4" t="str">
        <f>IF('Informacion del Cliente'!O102&lt;&gt;"",'Informacion del Cliente'!O102,"")</f>
        <v/>
      </c>
      <c r="V90" s="4" t="str">
        <f>IF('Informacion del Cliente'!R102&lt;&gt;"",'Informacion del Cliente'!R102,"")</f>
        <v/>
      </c>
      <c r="W90" s="4" t="str">
        <f t="shared" ca="1" si="53"/>
        <v/>
      </c>
      <c r="X90" s="4" t="str">
        <f t="shared" si="54"/>
        <v/>
      </c>
      <c r="Y90" s="4" t="str">
        <f t="shared" si="55"/>
        <v/>
      </c>
      <c r="Z90" s="4" t="str">
        <f>IF(G90&lt;&gt;"", IFERROR(VLOOKUP(I90, 'Listado de Telas'!$B$3:$F$129, 5, FALSE), "No encontrado"), "")</f>
        <v/>
      </c>
      <c r="AA90" s="4" t="str">
        <f t="shared" ca="1" si="56"/>
        <v/>
      </c>
      <c r="AB90" s="4" t="str">
        <f t="shared" ca="1" si="31"/>
        <v/>
      </c>
      <c r="AC90" s="4" t="str">
        <f t="shared" ca="1" si="32"/>
        <v/>
      </c>
      <c r="AD90" s="4" t="str">
        <f t="shared" ca="1" si="33"/>
        <v/>
      </c>
      <c r="AE90" s="4" t="str">
        <f t="shared" si="34"/>
        <v/>
      </c>
      <c r="AF90" s="4" t="str">
        <f t="shared" ca="1" si="35"/>
        <v/>
      </c>
      <c r="AG90" s="4" t="str">
        <f t="shared" ca="1" si="36"/>
        <v/>
      </c>
      <c r="AH90" s="4" t="str">
        <f t="shared" ca="1" si="37"/>
        <v/>
      </c>
      <c r="AI90" s="4" t="str">
        <f t="shared" si="57"/>
        <v/>
      </c>
      <c r="AJ90" s="4" t="str">
        <f t="shared" ca="1" si="38"/>
        <v/>
      </c>
      <c r="AK90" s="4" t="str">
        <f t="array" ref="AK90">IF('Informacion del Cliente'!T102="SI",3,IF('Informacion del Cliente'!K102="Outside",2,IF('Informacion del Cliente'!K102="Inside",1,"")))</f>
        <v/>
      </c>
      <c r="AL90" s="140" t="str">
        <f t="shared" ca="1" si="39"/>
        <v/>
      </c>
      <c r="AM90" s="4" t="s">
        <v>132</v>
      </c>
      <c r="AN90" s="4" t="str">
        <f t="array" ref="AN90">IF(O90&lt;&gt;"",(IF(L90&lt;&gt;"",IF('Informacion del Cliente'!$F$10:$G$10="Residencial",VLOOKUP(G90,Productos!$F$19:$G$24,2,FALSE),IF('Informacion del Cliente'!$F$10:$G$10="Comercial",VLOOKUP(G90,Productos!$F$19:$G$24,3,FALSE),"")))),"")</f>
        <v/>
      </c>
      <c r="AO90" s="4" t="str">
        <f t="array" aca="1" ref="AO90" ca="1">IF(O90&lt;&gt;"",(IF(L90&lt;&gt;"",IF(VLOOKUP('Informacion del Cliente'!$F$10:$G$10,INDIRECT("'"&amp;G90&amp;"'!L5:N6"),2,FALSE)="NA","",VLOOKUP('Informacion del Cliente'!$F$10:$G$10,INDIRECT("'"&amp;G90&amp;"'!L5:N6"),2,FALSE)))),"")</f>
        <v/>
      </c>
      <c r="AP90" s="4" t="str">
        <f t="array" aca="1" ref="AP90" ca="1">IF(OR(J90="Privacy",J90="Blackout"),IF('Informacion del Cliente'!$F$10:$G$10="Residencial",IF(L90&lt;&gt;"",VLOOKUP(J90,INDIRECT("'"&amp;G90&amp;"'!L16:O18"),2,FALSE),""),IF('Informacion del Cliente'!$F$10:$G$10="Comercial",IF(L90&lt;&gt;"",VLOOKUP(J90,INDIRECT("'"&amp;G90&amp;"'!L16:O18"),3,FALSE),""))),"")</f>
        <v/>
      </c>
      <c r="AQ90" s="4" t="str">
        <f t="shared" ca="1" si="58"/>
        <v>0</v>
      </c>
      <c r="AR90" s="4" t="str">
        <f t="array" aca="1" ref="AR90" ca="1">IF('Informacion del Cliente'!$F$10:$G$10="Residencial",IF(L90&lt;&gt;"",VLOOKUP(J90,INDIRECT("'"&amp;G90&amp;"'!L16:O18"),2,FALSE),""),IF('Informacion del Cliente'!$F$10:$G$10="Comercial",IF(L90&lt;&gt;"",VLOOKUP(J90,INDIRECT("'"&amp;G90&amp;"'!L16:O18"),3,FALSE),"")))</f>
        <v/>
      </c>
      <c r="AS90" s="4" t="str">
        <f t="shared" ca="1" si="59"/>
        <v/>
      </c>
      <c r="AT90" s="4" t="str">
        <f t="shared" ca="1" si="60"/>
        <v/>
      </c>
      <c r="AU90" s="4" t="str">
        <f t="shared" ca="1" si="61"/>
        <v/>
      </c>
      <c r="AV90" s="4" t="str">
        <f t="array" aca="1" ref="AV90" ca="1">IF(G90&lt;&gt;"",(IF(OR(VLOOKUP(O90, INDIRECT("'" &amp; G90 &amp; "'!F23:N25"),3, FALSE)&lt;&gt;"",VLOOKUP(O90, INDIRECT("'" &amp; G90 &amp; "'!F23:N25"),3, FALSE)&lt;&gt;"NA"),(L90-VLOOKUP(O90, INDIRECT("'" &amp; G90 &amp; "'!F23:N25"),3, FALSE)),"")),"")</f>
        <v/>
      </c>
      <c r="AW90" s="4" t="str">
        <f t="shared" ca="1" si="40"/>
        <v/>
      </c>
      <c r="AX90" s="4" t="str">
        <f t="shared" ca="1" si="41"/>
        <v/>
      </c>
      <c r="AY90" s="4" t="str">
        <f t="shared" ca="1" si="42"/>
        <v/>
      </c>
      <c r="AZ90" s="4" t="str">
        <f t="array" aca="1" ref="AZ90" ca="1">IF(O90&lt;&gt;"",IF(VLOOKUP(O90,INDIRECT("'"&amp;G90&amp;"'!F23:K25"),5,FALSE)="NA","NA",L90-VLOOKUP(O90,INDIRECT("'"&amp;G90&amp;"'!F23:K25"),5,FALSE)),"")</f>
        <v/>
      </c>
      <c r="BA90" s="4" t="str">
        <f>IF('Informacion del Cliente'!U102&lt;&gt;"",'Informacion del Cliente'!U102,"")</f>
        <v/>
      </c>
      <c r="BB90" s="4" t="str">
        <f t="array" aca="1" ref="BB90" ca="1">IF(O90&lt;&gt;"",VLOOKUP(O90, INDIRECT("'" &amp; G90 &amp; "'!F23:K25"),6, FALSE),"")</f>
        <v/>
      </c>
      <c r="BC90" s="4" t="str">
        <f t="shared" si="43"/>
        <v/>
      </c>
      <c r="BD90" s="4" t="str">
        <f t="shared" ca="1" si="44"/>
        <v/>
      </c>
      <c r="BE90" s="4" t="str">
        <f t="shared" si="45"/>
        <v/>
      </c>
      <c r="BF90" s="4" t="str">
        <f t="shared" si="46"/>
        <v/>
      </c>
      <c r="BG90" s="4" t="str">
        <f t="shared" si="47"/>
        <v/>
      </c>
      <c r="BJ90" s="4" t="str">
        <f t="shared" ca="1" si="48"/>
        <v/>
      </c>
      <c r="BK90" s="4" t="str">
        <f t="shared" si="49"/>
        <v/>
      </c>
      <c r="BL90" s="4" t="str">
        <f t="shared" ca="1" si="50"/>
        <v/>
      </c>
      <c r="BM90" s="4" t="str">
        <f t="shared" ca="1" si="51"/>
        <v/>
      </c>
    </row>
    <row r="91" spans="1:65" x14ac:dyDescent="0.3">
      <c r="A91" s="4" t="str">
        <f>IF(L91&lt;&gt;"",'Informacion del Cliente'!D103,"")</f>
        <v/>
      </c>
      <c r="B91" s="4" t="str">
        <f>IF(O91&lt;&gt;"",'Informacion del Cliente'!$F$5,"")</f>
        <v/>
      </c>
      <c r="C91" s="4" t="str">
        <f>IF(O91&lt;&gt;"",'Informacion del Cliente'!$F$8,"")</f>
        <v/>
      </c>
      <c r="D91" s="4" t="str">
        <f>IF(O91&lt;&gt;"",'Informacion del Cliente'!$F$7,"")</f>
        <v/>
      </c>
      <c r="E91" s="4" t="str">
        <f>IF(O91&lt;&gt;"",'Informacion del Cliente'!$F$9,"")</f>
        <v/>
      </c>
      <c r="F91" s="4" t="str">
        <f>IF(G91&lt;&gt;"",'Informacion del Cliente'!$F$10:$G$10,"")</f>
        <v/>
      </c>
      <c r="G91" s="4" t="str">
        <f>IF('Informacion del Cliente'!E103&lt;&gt;"",VLOOKUP('Informacion del Cliente'!E103,Productos!$F$6:$G$11,2,FALSE),"")</f>
        <v/>
      </c>
      <c r="H91" s="4" t="str">
        <f>IF('Informacion del Cliente'!G103&lt;&gt;"",'Informacion del Cliente'!G103,"")</f>
        <v/>
      </c>
      <c r="I91" s="4" t="str">
        <f>IF('Informacion del Cliente'!F103&lt;&gt;"",'Informacion del Cliente'!F103,"")</f>
        <v/>
      </c>
      <c r="J91" s="4" t="str">
        <f>IF('Informacion del Cliente'!J103&lt;&gt;"",'Informacion del Cliente'!J103,"")</f>
        <v/>
      </c>
      <c r="K91" s="4" t="str">
        <f>IF('Informacion del Cliente'!N103&lt;&gt;"",'Informacion del Cliente'!N103,"")</f>
        <v/>
      </c>
      <c r="L91" s="4" t="str">
        <f>IF(AND(N91&lt;&gt;"",N91="Inside"),'Informacion del Cliente'!H103-VLOOKUP(N91,Productos!$F$15:$G$16,2,FALSE),IF(N91="Outside",'Informacion del Cliente'!H103,""))</f>
        <v/>
      </c>
      <c r="M91" s="4" t="str">
        <f>IF('Informacion del Cliente'!I103&lt;&gt;"",'Informacion del Cliente'!I103,"")</f>
        <v/>
      </c>
      <c r="N91" s="4" t="str">
        <f>IF('Informacion del Cliente'!K103&lt;&gt;"",'Informacion del Cliente'!K103,"")</f>
        <v/>
      </c>
      <c r="O91" s="4" t="str">
        <f>IF('Informacion del Cliente'!L103&lt;&gt;"",'Informacion del Cliente'!L103,"")</f>
        <v/>
      </c>
      <c r="P91" s="4" t="str">
        <f>IF('Informacion del Cliente'!M103&lt;&gt;"",'Informacion del Cliente'!M103,"")</f>
        <v/>
      </c>
      <c r="Q91" s="4" t="str">
        <f>IF('Informacion del Cliente'!P103&lt;&gt;"",'Informacion del Cliente'!P103,"")</f>
        <v/>
      </c>
      <c r="R91" s="4" t="str">
        <f>IF('Informacion del Cliente'!Q103&lt;&gt;"",'Informacion del Cliente'!Q103,"")</f>
        <v/>
      </c>
      <c r="S91" s="4" t="str">
        <f t="shared" ca="1" si="52"/>
        <v/>
      </c>
      <c r="U91" s="4" t="str">
        <f>IF('Informacion del Cliente'!O103&lt;&gt;"",'Informacion del Cliente'!O103,"")</f>
        <v/>
      </c>
      <c r="V91" s="4" t="str">
        <f>IF('Informacion del Cliente'!R103&lt;&gt;"",'Informacion del Cliente'!R103,"")</f>
        <v/>
      </c>
      <c r="W91" s="4" t="str">
        <f t="shared" ca="1" si="53"/>
        <v/>
      </c>
      <c r="X91" s="4" t="str">
        <f t="shared" si="54"/>
        <v/>
      </c>
      <c r="Y91" s="4" t="str">
        <f t="shared" si="55"/>
        <v/>
      </c>
      <c r="Z91" s="4" t="str">
        <f>IF(G91&lt;&gt;"", IFERROR(VLOOKUP(I91, 'Listado de Telas'!$B$3:$F$129, 5, FALSE), "No encontrado"), "")</f>
        <v/>
      </c>
      <c r="AA91" s="4" t="str">
        <f t="shared" ca="1" si="56"/>
        <v/>
      </c>
      <c r="AB91" s="4" t="str">
        <f t="shared" ca="1" si="31"/>
        <v/>
      </c>
      <c r="AC91" s="4" t="str">
        <f t="shared" ca="1" si="32"/>
        <v/>
      </c>
      <c r="AD91" s="4" t="str">
        <f t="shared" ca="1" si="33"/>
        <v/>
      </c>
      <c r="AE91" s="4" t="str">
        <f t="shared" si="34"/>
        <v/>
      </c>
      <c r="AF91" s="4" t="str">
        <f t="shared" ca="1" si="35"/>
        <v/>
      </c>
      <c r="AG91" s="4" t="str">
        <f t="shared" ca="1" si="36"/>
        <v/>
      </c>
      <c r="AH91" s="4" t="str">
        <f t="shared" ca="1" si="37"/>
        <v/>
      </c>
      <c r="AI91" s="4" t="str">
        <f t="shared" si="57"/>
        <v/>
      </c>
      <c r="AJ91" s="4" t="str">
        <f t="shared" ca="1" si="38"/>
        <v/>
      </c>
      <c r="AK91" s="4" t="str">
        <f t="array" ref="AK91">IF('Informacion del Cliente'!T103="SI",3,IF('Informacion del Cliente'!K103="Outside",2,IF('Informacion del Cliente'!K103="Inside",1,"")))</f>
        <v/>
      </c>
      <c r="AL91" s="140" t="str">
        <f t="shared" ca="1" si="39"/>
        <v/>
      </c>
      <c r="AM91" s="4" t="s">
        <v>132</v>
      </c>
      <c r="AN91" s="4" t="str">
        <f t="array" ref="AN91">IF(O91&lt;&gt;"",(IF(L91&lt;&gt;"",IF('Informacion del Cliente'!$F$10:$G$10="Residencial",VLOOKUP(G91,Productos!$F$19:$G$24,2,FALSE),IF('Informacion del Cliente'!$F$10:$G$10="Comercial",VLOOKUP(G91,Productos!$F$19:$G$24,3,FALSE),"")))),"")</f>
        <v/>
      </c>
      <c r="AO91" s="4" t="str">
        <f t="array" aca="1" ref="AO91" ca="1">IF(O91&lt;&gt;"",(IF(L91&lt;&gt;"",IF(VLOOKUP('Informacion del Cliente'!$F$10:$G$10,INDIRECT("'"&amp;G91&amp;"'!L5:N6"),2,FALSE)="NA","",VLOOKUP('Informacion del Cliente'!$F$10:$G$10,INDIRECT("'"&amp;G91&amp;"'!L5:N6"),2,FALSE)))),"")</f>
        <v/>
      </c>
      <c r="AP91" s="4" t="str">
        <f t="array" aca="1" ref="AP91" ca="1">IF(OR(J91="Privacy",J91="Blackout"),IF('Informacion del Cliente'!$F$10:$G$10="Residencial",IF(L91&lt;&gt;"",VLOOKUP(J91,INDIRECT("'"&amp;G91&amp;"'!L16:O18"),2,FALSE),""),IF('Informacion del Cliente'!$F$10:$G$10="Comercial",IF(L91&lt;&gt;"",VLOOKUP(J91,INDIRECT("'"&amp;G91&amp;"'!L16:O18"),3,FALSE),""))),"")</f>
        <v/>
      </c>
      <c r="AQ91" s="4" t="str">
        <f t="shared" ca="1" si="58"/>
        <v>0</v>
      </c>
      <c r="AR91" s="4" t="str">
        <f t="array" aca="1" ref="AR91" ca="1">IF('Informacion del Cliente'!$F$10:$G$10="Residencial",IF(L91&lt;&gt;"",VLOOKUP(J91,INDIRECT("'"&amp;G91&amp;"'!L16:O18"),2,FALSE),""),IF('Informacion del Cliente'!$F$10:$G$10="Comercial",IF(L91&lt;&gt;"",VLOOKUP(J91,INDIRECT("'"&amp;G91&amp;"'!L16:O18"),3,FALSE),"")))</f>
        <v/>
      </c>
      <c r="AS91" s="4" t="str">
        <f t="shared" ca="1" si="59"/>
        <v/>
      </c>
      <c r="AT91" s="4" t="str">
        <f t="shared" ca="1" si="60"/>
        <v/>
      </c>
      <c r="AU91" s="4" t="str">
        <f t="shared" ca="1" si="61"/>
        <v/>
      </c>
      <c r="AV91" s="4" t="str">
        <f t="array" aca="1" ref="AV91" ca="1">IF(G91&lt;&gt;"",(IF(OR(VLOOKUP(O91, INDIRECT("'" &amp; G91 &amp; "'!F23:N25"),3, FALSE)&lt;&gt;"",VLOOKUP(O91, INDIRECT("'" &amp; G91 &amp; "'!F23:N25"),3, FALSE)&lt;&gt;"NA"),(L91-VLOOKUP(O91, INDIRECT("'" &amp; G91 &amp; "'!F23:N25"),3, FALSE)),"")),"")</f>
        <v/>
      </c>
      <c r="AW91" s="4" t="str">
        <f t="shared" ca="1" si="40"/>
        <v/>
      </c>
      <c r="AX91" s="4" t="str">
        <f t="shared" ca="1" si="41"/>
        <v/>
      </c>
      <c r="AY91" s="4" t="str">
        <f t="shared" ca="1" si="42"/>
        <v/>
      </c>
      <c r="AZ91" s="4" t="str">
        <f t="array" aca="1" ref="AZ91" ca="1">IF(O91&lt;&gt;"",IF(VLOOKUP(O91,INDIRECT("'"&amp;G91&amp;"'!F23:K25"),5,FALSE)="NA","NA",L91-VLOOKUP(O91,INDIRECT("'"&amp;G91&amp;"'!F23:K25"),5,FALSE)),"")</f>
        <v/>
      </c>
      <c r="BA91" s="4" t="str">
        <f>IF('Informacion del Cliente'!U103&lt;&gt;"",'Informacion del Cliente'!U103,"")</f>
        <v/>
      </c>
      <c r="BB91" s="4" t="str">
        <f t="array" aca="1" ref="BB91" ca="1">IF(O91&lt;&gt;"",VLOOKUP(O91, INDIRECT("'" &amp; G91 &amp; "'!F23:K25"),6, FALSE),"")</f>
        <v/>
      </c>
      <c r="BC91" s="4" t="str">
        <f t="shared" si="43"/>
        <v/>
      </c>
      <c r="BD91" s="4" t="str">
        <f t="shared" ca="1" si="44"/>
        <v/>
      </c>
      <c r="BE91" s="4" t="str">
        <f t="shared" si="45"/>
        <v/>
      </c>
      <c r="BF91" s="4" t="str">
        <f t="shared" si="46"/>
        <v/>
      </c>
      <c r="BG91" s="4" t="str">
        <f t="shared" si="47"/>
        <v/>
      </c>
      <c r="BJ91" s="4" t="str">
        <f t="shared" ca="1" si="48"/>
        <v/>
      </c>
      <c r="BK91" s="4" t="str">
        <f t="shared" si="49"/>
        <v/>
      </c>
      <c r="BL91" s="4" t="str">
        <f t="shared" ca="1" si="50"/>
        <v/>
      </c>
      <c r="BM91" s="4" t="str">
        <f t="shared" ca="1" si="51"/>
        <v/>
      </c>
    </row>
    <row r="92" spans="1:65" x14ac:dyDescent="0.3">
      <c r="A92" s="4" t="str">
        <f>IF(L92&lt;&gt;"",'Informacion del Cliente'!D104,"")</f>
        <v/>
      </c>
      <c r="B92" s="4" t="str">
        <f>IF(O92&lt;&gt;"",'Informacion del Cliente'!$F$5,"")</f>
        <v/>
      </c>
      <c r="C92" s="4" t="str">
        <f>IF(O92&lt;&gt;"",'Informacion del Cliente'!$F$8,"")</f>
        <v/>
      </c>
      <c r="D92" s="4" t="str">
        <f>IF(O92&lt;&gt;"",'Informacion del Cliente'!$F$7,"")</f>
        <v/>
      </c>
      <c r="E92" s="4" t="str">
        <f>IF(O92&lt;&gt;"",'Informacion del Cliente'!$F$9,"")</f>
        <v/>
      </c>
      <c r="F92" s="4" t="str">
        <f>IF(G92&lt;&gt;"",'Informacion del Cliente'!$F$10:$G$10,"")</f>
        <v/>
      </c>
      <c r="G92" s="4" t="str">
        <f>IF('Informacion del Cliente'!E104&lt;&gt;"",VLOOKUP('Informacion del Cliente'!E104,Productos!$F$6:$G$11,2,FALSE),"")</f>
        <v/>
      </c>
      <c r="H92" s="4" t="str">
        <f>IF('Informacion del Cliente'!G104&lt;&gt;"",'Informacion del Cliente'!G104,"")</f>
        <v/>
      </c>
      <c r="I92" s="4" t="str">
        <f>IF('Informacion del Cliente'!F104&lt;&gt;"",'Informacion del Cliente'!F104,"")</f>
        <v/>
      </c>
      <c r="J92" s="4" t="str">
        <f>IF('Informacion del Cliente'!J104&lt;&gt;"",'Informacion del Cliente'!J104,"")</f>
        <v/>
      </c>
      <c r="K92" s="4" t="str">
        <f>IF('Informacion del Cliente'!N104&lt;&gt;"",'Informacion del Cliente'!N104,"")</f>
        <v/>
      </c>
      <c r="L92" s="4" t="str">
        <f>IF(AND(N92&lt;&gt;"",N92="Inside"),'Informacion del Cliente'!H104-VLOOKUP(N92,Productos!$F$15:$G$16,2,FALSE),IF(N92="Outside",'Informacion del Cliente'!H104,""))</f>
        <v/>
      </c>
      <c r="M92" s="4" t="str">
        <f>IF('Informacion del Cliente'!I104&lt;&gt;"",'Informacion del Cliente'!I104,"")</f>
        <v/>
      </c>
      <c r="N92" s="4" t="str">
        <f>IF('Informacion del Cliente'!K104&lt;&gt;"",'Informacion del Cliente'!K104,"")</f>
        <v/>
      </c>
      <c r="O92" s="4" t="str">
        <f>IF('Informacion del Cliente'!L104&lt;&gt;"",'Informacion del Cliente'!L104,"")</f>
        <v/>
      </c>
      <c r="P92" s="4" t="str">
        <f>IF('Informacion del Cliente'!M104&lt;&gt;"",'Informacion del Cliente'!M104,"")</f>
        <v/>
      </c>
      <c r="Q92" s="4" t="str">
        <f>IF('Informacion del Cliente'!P104&lt;&gt;"",'Informacion del Cliente'!P104,"")</f>
        <v/>
      </c>
      <c r="R92" s="4" t="str">
        <f>IF('Informacion del Cliente'!Q104&lt;&gt;"",'Informacion del Cliente'!Q104,"")</f>
        <v/>
      </c>
      <c r="S92" s="4" t="str">
        <f t="shared" ca="1" si="52"/>
        <v/>
      </c>
      <c r="U92" s="4" t="str">
        <f>IF('Informacion del Cliente'!O104&lt;&gt;"",'Informacion del Cliente'!O104,"")</f>
        <v/>
      </c>
      <c r="V92" s="4" t="str">
        <f>IF('Informacion del Cliente'!R104&lt;&gt;"",'Informacion del Cliente'!R104,"")</f>
        <v/>
      </c>
      <c r="W92" s="4" t="str">
        <f t="shared" ca="1" si="53"/>
        <v/>
      </c>
      <c r="X92" s="4" t="str">
        <f t="shared" si="54"/>
        <v/>
      </c>
      <c r="Y92" s="4" t="str">
        <f t="shared" si="55"/>
        <v/>
      </c>
      <c r="Z92" s="4" t="str">
        <f>IF(G92&lt;&gt;"", IFERROR(VLOOKUP(I92, 'Listado de Telas'!$B$3:$F$129, 5, FALSE), "No encontrado"), "")</f>
        <v/>
      </c>
      <c r="AA92" s="4" t="str">
        <f t="shared" ca="1" si="56"/>
        <v/>
      </c>
      <c r="AB92" s="4" t="str">
        <f t="shared" ca="1" si="31"/>
        <v/>
      </c>
      <c r="AC92" s="4" t="str">
        <f t="shared" ca="1" si="32"/>
        <v/>
      </c>
      <c r="AD92" s="4" t="str">
        <f t="shared" ca="1" si="33"/>
        <v/>
      </c>
      <c r="AE92" s="4" t="str">
        <f t="shared" si="34"/>
        <v/>
      </c>
      <c r="AF92" s="4" t="str">
        <f t="shared" ca="1" si="35"/>
        <v/>
      </c>
      <c r="AG92" s="4" t="str">
        <f t="shared" ca="1" si="36"/>
        <v/>
      </c>
      <c r="AH92" s="4" t="str">
        <f t="shared" ca="1" si="37"/>
        <v/>
      </c>
      <c r="AI92" s="4" t="str">
        <f t="shared" si="57"/>
        <v/>
      </c>
      <c r="AJ92" s="4" t="str">
        <f t="shared" ca="1" si="38"/>
        <v/>
      </c>
      <c r="AK92" s="4" t="str">
        <f t="array" ref="AK92">IF('Informacion del Cliente'!T104="SI",3,IF('Informacion del Cliente'!K104="Outside",2,IF('Informacion del Cliente'!K104="Inside",1,"")))</f>
        <v/>
      </c>
      <c r="AL92" s="140" t="str">
        <f t="shared" ca="1" si="39"/>
        <v/>
      </c>
      <c r="AM92" s="4" t="s">
        <v>132</v>
      </c>
      <c r="AN92" s="4" t="str">
        <f t="array" ref="AN92">IF(O92&lt;&gt;"",(IF(L92&lt;&gt;"",IF('Informacion del Cliente'!$F$10:$G$10="Residencial",VLOOKUP(G92,Productos!$F$19:$G$24,2,FALSE),IF('Informacion del Cliente'!$F$10:$G$10="Comercial",VLOOKUP(G92,Productos!$F$19:$G$24,3,FALSE),"")))),"")</f>
        <v/>
      </c>
      <c r="AO92" s="4" t="str">
        <f t="array" aca="1" ref="AO92" ca="1">IF(O92&lt;&gt;"",(IF(L92&lt;&gt;"",IF(VLOOKUP('Informacion del Cliente'!$F$10:$G$10,INDIRECT("'"&amp;G92&amp;"'!L5:N6"),2,FALSE)="NA","",VLOOKUP('Informacion del Cliente'!$F$10:$G$10,INDIRECT("'"&amp;G92&amp;"'!L5:N6"),2,FALSE)))),"")</f>
        <v/>
      </c>
      <c r="AP92" s="4" t="str">
        <f t="array" aca="1" ref="AP92" ca="1">IF(OR(J92="Privacy",J92="Blackout"),IF('Informacion del Cliente'!$F$10:$G$10="Residencial",IF(L92&lt;&gt;"",VLOOKUP(J92,INDIRECT("'"&amp;G92&amp;"'!L16:O18"),2,FALSE),""),IF('Informacion del Cliente'!$F$10:$G$10="Comercial",IF(L92&lt;&gt;"",VLOOKUP(J92,INDIRECT("'"&amp;G92&amp;"'!L16:O18"),3,FALSE),""))),"")</f>
        <v/>
      </c>
      <c r="AQ92" s="4" t="str">
        <f t="shared" ca="1" si="58"/>
        <v>0</v>
      </c>
      <c r="AR92" s="4" t="str">
        <f t="array" aca="1" ref="AR92" ca="1">IF('Informacion del Cliente'!$F$10:$G$10="Residencial",IF(L92&lt;&gt;"",VLOOKUP(J92,INDIRECT("'"&amp;G92&amp;"'!L16:O18"),2,FALSE),""),IF('Informacion del Cliente'!$F$10:$G$10="Comercial",IF(L92&lt;&gt;"",VLOOKUP(J92,INDIRECT("'"&amp;G92&amp;"'!L16:O18"),3,FALSE),"")))</f>
        <v/>
      </c>
      <c r="AS92" s="4" t="str">
        <f t="shared" ca="1" si="59"/>
        <v/>
      </c>
      <c r="AT92" s="4" t="str">
        <f t="shared" ca="1" si="60"/>
        <v/>
      </c>
      <c r="AU92" s="4" t="str">
        <f t="shared" ca="1" si="61"/>
        <v/>
      </c>
      <c r="AV92" s="4" t="str">
        <f t="array" aca="1" ref="AV92" ca="1">IF(G92&lt;&gt;"",(IF(OR(VLOOKUP(O92, INDIRECT("'" &amp; G92 &amp; "'!F23:N25"),3, FALSE)&lt;&gt;"",VLOOKUP(O92, INDIRECT("'" &amp; G92 &amp; "'!F23:N25"),3, FALSE)&lt;&gt;"NA"),(L92-VLOOKUP(O92, INDIRECT("'" &amp; G92 &amp; "'!F23:N25"),3, FALSE)),"")),"")</f>
        <v/>
      </c>
      <c r="AW92" s="4" t="str">
        <f t="shared" ca="1" si="40"/>
        <v/>
      </c>
      <c r="AX92" s="4" t="str">
        <f t="shared" ca="1" si="41"/>
        <v/>
      </c>
      <c r="AY92" s="4" t="str">
        <f t="shared" ca="1" si="42"/>
        <v/>
      </c>
      <c r="AZ92" s="4" t="str">
        <f t="array" aca="1" ref="AZ92" ca="1">IF(O92&lt;&gt;"",IF(VLOOKUP(O92,INDIRECT("'"&amp;G92&amp;"'!F23:K25"),5,FALSE)="NA","NA",L92-VLOOKUP(O92,INDIRECT("'"&amp;G92&amp;"'!F23:K25"),5,FALSE)),"")</f>
        <v/>
      </c>
      <c r="BA92" s="4" t="str">
        <f>IF('Informacion del Cliente'!U104&lt;&gt;"",'Informacion del Cliente'!U104,"")</f>
        <v/>
      </c>
      <c r="BB92" s="4" t="str">
        <f t="array" aca="1" ref="BB92" ca="1">IF(O92&lt;&gt;"",VLOOKUP(O92, INDIRECT("'" &amp; G92 &amp; "'!F23:K25"),6, FALSE),"")</f>
        <v/>
      </c>
      <c r="BC92" s="4" t="str">
        <f t="shared" si="43"/>
        <v/>
      </c>
      <c r="BD92" s="4" t="str">
        <f t="shared" ca="1" si="44"/>
        <v/>
      </c>
      <c r="BE92" s="4" t="str">
        <f t="shared" si="45"/>
        <v/>
      </c>
      <c r="BF92" s="4" t="str">
        <f t="shared" si="46"/>
        <v/>
      </c>
      <c r="BG92" s="4" t="str">
        <f t="shared" si="47"/>
        <v/>
      </c>
      <c r="BJ92" s="4" t="str">
        <f t="shared" ca="1" si="48"/>
        <v/>
      </c>
      <c r="BK92" s="4" t="str">
        <f t="shared" si="49"/>
        <v/>
      </c>
      <c r="BL92" s="4" t="str">
        <f t="shared" ca="1" si="50"/>
        <v/>
      </c>
      <c r="BM92" s="4" t="str">
        <f t="shared" ca="1" si="51"/>
        <v/>
      </c>
    </row>
    <row r="93" spans="1:65" x14ac:dyDescent="0.3">
      <c r="A93" s="4" t="str">
        <f>IF(L93&lt;&gt;"",'Informacion del Cliente'!D105,"")</f>
        <v/>
      </c>
      <c r="B93" s="4" t="str">
        <f>IF(O93&lt;&gt;"",'Informacion del Cliente'!$F$5,"")</f>
        <v/>
      </c>
      <c r="C93" s="4" t="str">
        <f>IF(O93&lt;&gt;"",'Informacion del Cliente'!$F$8,"")</f>
        <v/>
      </c>
      <c r="D93" s="4" t="str">
        <f>IF(O93&lt;&gt;"",'Informacion del Cliente'!$F$7,"")</f>
        <v/>
      </c>
      <c r="E93" s="4" t="str">
        <f>IF(O93&lt;&gt;"",'Informacion del Cliente'!$F$9,"")</f>
        <v/>
      </c>
      <c r="F93" s="4" t="str">
        <f>IF(G93&lt;&gt;"",'Informacion del Cliente'!$F$10:$G$10,"")</f>
        <v/>
      </c>
      <c r="G93" s="4" t="str">
        <f>IF('Informacion del Cliente'!E105&lt;&gt;"",VLOOKUP('Informacion del Cliente'!E105,Productos!$F$6:$G$11,2,FALSE),"")</f>
        <v/>
      </c>
      <c r="H93" s="4" t="str">
        <f>IF('Informacion del Cliente'!G105&lt;&gt;"",'Informacion del Cliente'!G105,"")</f>
        <v/>
      </c>
      <c r="I93" s="4" t="str">
        <f>IF('Informacion del Cliente'!F105&lt;&gt;"",'Informacion del Cliente'!F105,"")</f>
        <v/>
      </c>
      <c r="J93" s="4" t="str">
        <f>IF('Informacion del Cliente'!J105&lt;&gt;"",'Informacion del Cliente'!J105,"")</f>
        <v/>
      </c>
      <c r="K93" s="4" t="str">
        <f>IF('Informacion del Cliente'!N105&lt;&gt;"",'Informacion del Cliente'!N105,"")</f>
        <v/>
      </c>
      <c r="L93" s="4" t="str">
        <f>IF(AND(N93&lt;&gt;"",N93="Inside"),'Informacion del Cliente'!H105-VLOOKUP(N93,Productos!$F$15:$G$16,2,FALSE),IF(N93="Outside",'Informacion del Cliente'!H105,""))</f>
        <v/>
      </c>
      <c r="M93" s="4" t="str">
        <f>IF('Informacion del Cliente'!I105&lt;&gt;"",'Informacion del Cliente'!I105,"")</f>
        <v/>
      </c>
      <c r="N93" s="4" t="str">
        <f>IF('Informacion del Cliente'!K105&lt;&gt;"",'Informacion del Cliente'!K105,"")</f>
        <v/>
      </c>
      <c r="O93" s="4" t="str">
        <f>IF('Informacion del Cliente'!L105&lt;&gt;"",'Informacion del Cliente'!L105,"")</f>
        <v/>
      </c>
      <c r="P93" s="4" t="str">
        <f>IF('Informacion del Cliente'!M105&lt;&gt;"",'Informacion del Cliente'!M105,"")</f>
        <v/>
      </c>
      <c r="Q93" s="4" t="str">
        <f>IF('Informacion del Cliente'!P105&lt;&gt;"",'Informacion del Cliente'!P105,"")</f>
        <v/>
      </c>
      <c r="R93" s="4" t="str">
        <f>IF('Informacion del Cliente'!Q105&lt;&gt;"",'Informacion del Cliente'!Q105,"")</f>
        <v/>
      </c>
      <c r="S93" s="4" t="str">
        <f t="shared" ca="1" si="52"/>
        <v/>
      </c>
      <c r="U93" s="4" t="str">
        <f>IF('Informacion del Cliente'!O105&lt;&gt;"",'Informacion del Cliente'!O105,"")</f>
        <v/>
      </c>
      <c r="V93" s="4" t="str">
        <f>IF('Informacion del Cliente'!R105&lt;&gt;"",'Informacion del Cliente'!R105,"")</f>
        <v/>
      </c>
      <c r="W93" s="4" t="str">
        <f t="shared" ca="1" si="53"/>
        <v/>
      </c>
      <c r="X93" s="4" t="str">
        <f t="shared" si="54"/>
        <v/>
      </c>
      <c r="Y93" s="4" t="str">
        <f t="shared" si="55"/>
        <v/>
      </c>
      <c r="Z93" s="4" t="str">
        <f>IF(G93&lt;&gt;"", IFERROR(VLOOKUP(I93, 'Listado de Telas'!$B$3:$F$129, 5, FALSE), "No encontrado"), "")</f>
        <v/>
      </c>
      <c r="AA93" s="4" t="str">
        <f t="shared" ca="1" si="56"/>
        <v/>
      </c>
      <c r="AB93" s="4" t="str">
        <f t="shared" ca="1" si="31"/>
        <v/>
      </c>
      <c r="AC93" s="4" t="str">
        <f t="shared" ca="1" si="32"/>
        <v/>
      </c>
      <c r="AD93" s="4" t="str">
        <f t="shared" ca="1" si="33"/>
        <v/>
      </c>
      <c r="AE93" s="4" t="str">
        <f t="shared" si="34"/>
        <v/>
      </c>
      <c r="AF93" s="4" t="str">
        <f t="shared" ca="1" si="35"/>
        <v/>
      </c>
      <c r="AG93" s="4" t="str">
        <f t="shared" ca="1" si="36"/>
        <v/>
      </c>
      <c r="AH93" s="4" t="str">
        <f t="shared" ca="1" si="37"/>
        <v/>
      </c>
      <c r="AI93" s="4" t="str">
        <f t="shared" si="57"/>
        <v/>
      </c>
      <c r="AJ93" s="4" t="str">
        <f t="shared" ca="1" si="38"/>
        <v/>
      </c>
      <c r="AK93" s="4" t="str">
        <f t="array" ref="AK93">IF('Informacion del Cliente'!T105="SI",3,IF('Informacion del Cliente'!K105="Outside",2,IF('Informacion del Cliente'!K105="Inside",1,"")))</f>
        <v/>
      </c>
      <c r="AL93" s="140" t="str">
        <f t="shared" ca="1" si="39"/>
        <v/>
      </c>
      <c r="AM93" s="4" t="s">
        <v>132</v>
      </c>
      <c r="AN93" s="4" t="str">
        <f t="array" ref="AN93">IF(O93&lt;&gt;"",(IF(L93&lt;&gt;"",IF('Informacion del Cliente'!$F$10:$G$10="Residencial",VLOOKUP(G93,Productos!$F$19:$G$24,2,FALSE),IF('Informacion del Cliente'!$F$10:$G$10="Comercial",VLOOKUP(G93,Productos!$F$19:$G$24,3,FALSE),"")))),"")</f>
        <v/>
      </c>
      <c r="AO93" s="4" t="str">
        <f t="array" aca="1" ref="AO93" ca="1">IF(O93&lt;&gt;"",(IF(L93&lt;&gt;"",IF(VLOOKUP('Informacion del Cliente'!$F$10:$G$10,INDIRECT("'"&amp;G93&amp;"'!L5:N6"),2,FALSE)="NA","",VLOOKUP('Informacion del Cliente'!$F$10:$G$10,INDIRECT("'"&amp;G93&amp;"'!L5:N6"),2,FALSE)))),"")</f>
        <v/>
      </c>
      <c r="AP93" s="4" t="str">
        <f t="array" aca="1" ref="AP93" ca="1">IF(OR(J93="Privacy",J93="Blackout"),IF('Informacion del Cliente'!$F$10:$G$10="Residencial",IF(L93&lt;&gt;"",VLOOKUP(J93,INDIRECT("'"&amp;G93&amp;"'!L16:O18"),2,FALSE),""),IF('Informacion del Cliente'!$F$10:$G$10="Comercial",IF(L93&lt;&gt;"",VLOOKUP(J93,INDIRECT("'"&amp;G93&amp;"'!L16:O18"),3,FALSE),""))),"")</f>
        <v/>
      </c>
      <c r="AQ93" s="4" t="str">
        <f t="shared" ca="1" si="58"/>
        <v>0</v>
      </c>
      <c r="AR93" s="4" t="str">
        <f t="array" aca="1" ref="AR93" ca="1">IF('Informacion del Cliente'!$F$10:$G$10="Residencial",IF(L93&lt;&gt;"",VLOOKUP(J93,INDIRECT("'"&amp;G93&amp;"'!L16:O18"),2,FALSE),""),IF('Informacion del Cliente'!$F$10:$G$10="Comercial",IF(L93&lt;&gt;"",VLOOKUP(J93,INDIRECT("'"&amp;G93&amp;"'!L16:O18"),3,FALSE),"")))</f>
        <v/>
      </c>
      <c r="AS93" s="4" t="str">
        <f t="shared" ca="1" si="59"/>
        <v/>
      </c>
      <c r="AT93" s="4" t="str">
        <f t="shared" ca="1" si="60"/>
        <v/>
      </c>
      <c r="AU93" s="4" t="str">
        <f t="shared" ca="1" si="61"/>
        <v/>
      </c>
      <c r="AV93" s="4" t="str">
        <f t="array" aca="1" ref="AV93" ca="1">IF(G93&lt;&gt;"",(IF(OR(VLOOKUP(O93, INDIRECT("'" &amp; G93 &amp; "'!F23:N25"),3, FALSE)&lt;&gt;"",VLOOKUP(O93, INDIRECT("'" &amp; G93 &amp; "'!F23:N25"),3, FALSE)&lt;&gt;"NA"),(L93-VLOOKUP(O93, INDIRECT("'" &amp; G93 &amp; "'!F23:N25"),3, FALSE)),"")),"")</f>
        <v/>
      </c>
      <c r="AW93" s="4" t="str">
        <f t="shared" ca="1" si="40"/>
        <v/>
      </c>
      <c r="AX93" s="4" t="str">
        <f t="shared" ca="1" si="41"/>
        <v/>
      </c>
      <c r="AY93" s="4" t="str">
        <f t="shared" ca="1" si="42"/>
        <v/>
      </c>
      <c r="AZ93" s="4" t="str">
        <f t="array" aca="1" ref="AZ93" ca="1">IF(O93&lt;&gt;"",IF(VLOOKUP(O93,INDIRECT("'"&amp;G93&amp;"'!F23:K25"),5,FALSE)="NA","NA",L93-VLOOKUP(O93,INDIRECT("'"&amp;G93&amp;"'!F23:K25"),5,FALSE)),"")</f>
        <v/>
      </c>
      <c r="BA93" s="4" t="str">
        <f>IF('Informacion del Cliente'!U105&lt;&gt;"",'Informacion del Cliente'!U105,"")</f>
        <v/>
      </c>
      <c r="BB93" s="4" t="str">
        <f t="array" aca="1" ref="BB93" ca="1">IF(O93&lt;&gt;"",VLOOKUP(O93, INDIRECT("'" &amp; G93 &amp; "'!F23:K25"),6, FALSE),"")</f>
        <v/>
      </c>
      <c r="BC93" s="4" t="str">
        <f t="shared" si="43"/>
        <v/>
      </c>
      <c r="BD93" s="4" t="str">
        <f t="shared" ca="1" si="44"/>
        <v/>
      </c>
      <c r="BE93" s="4" t="str">
        <f t="shared" si="45"/>
        <v/>
      </c>
      <c r="BF93" s="4" t="str">
        <f t="shared" si="46"/>
        <v/>
      </c>
      <c r="BG93" s="4" t="str">
        <f t="shared" si="47"/>
        <v/>
      </c>
      <c r="BJ93" s="4" t="str">
        <f t="shared" ca="1" si="48"/>
        <v/>
      </c>
      <c r="BK93" s="4" t="str">
        <f t="shared" si="49"/>
        <v/>
      </c>
      <c r="BL93" s="4" t="str">
        <f t="shared" ca="1" si="50"/>
        <v/>
      </c>
      <c r="BM93" s="4" t="str">
        <f t="shared" ca="1" si="51"/>
        <v/>
      </c>
    </row>
    <row r="94" spans="1:65" x14ac:dyDescent="0.3">
      <c r="A94" s="4" t="str">
        <f>IF(L94&lt;&gt;"",'Informacion del Cliente'!D106,"")</f>
        <v/>
      </c>
      <c r="B94" s="4" t="str">
        <f>IF(O94&lt;&gt;"",'Informacion del Cliente'!$F$5,"")</f>
        <v/>
      </c>
      <c r="C94" s="4" t="str">
        <f>IF(O94&lt;&gt;"",'Informacion del Cliente'!$F$8,"")</f>
        <v/>
      </c>
      <c r="D94" s="4" t="str">
        <f>IF(O94&lt;&gt;"",'Informacion del Cliente'!$F$7,"")</f>
        <v/>
      </c>
      <c r="E94" s="4" t="str">
        <f>IF(O94&lt;&gt;"",'Informacion del Cliente'!$F$9,"")</f>
        <v/>
      </c>
      <c r="F94" s="4" t="str">
        <f>IF(G94&lt;&gt;"",'Informacion del Cliente'!$F$10:$G$10,"")</f>
        <v/>
      </c>
      <c r="G94" s="4" t="str">
        <f>IF('Informacion del Cliente'!E106&lt;&gt;"",VLOOKUP('Informacion del Cliente'!E106,Productos!$F$6:$G$11,2,FALSE),"")</f>
        <v/>
      </c>
      <c r="H94" s="4" t="str">
        <f>IF('Informacion del Cliente'!G106&lt;&gt;"",'Informacion del Cliente'!G106,"")</f>
        <v/>
      </c>
      <c r="I94" s="4" t="str">
        <f>IF('Informacion del Cliente'!F106&lt;&gt;"",'Informacion del Cliente'!F106,"")</f>
        <v/>
      </c>
      <c r="J94" s="4" t="str">
        <f>IF('Informacion del Cliente'!J106&lt;&gt;"",'Informacion del Cliente'!J106,"")</f>
        <v/>
      </c>
      <c r="K94" s="4" t="str">
        <f>IF('Informacion del Cliente'!N106&lt;&gt;"",'Informacion del Cliente'!N106,"")</f>
        <v/>
      </c>
      <c r="L94" s="4" t="str">
        <f>IF(AND(N94&lt;&gt;"",N94="Inside"),'Informacion del Cliente'!H106-VLOOKUP(N94,Productos!$F$15:$G$16,2,FALSE),IF(N94="Outside",'Informacion del Cliente'!H106,""))</f>
        <v/>
      </c>
      <c r="M94" s="4" t="str">
        <f>IF('Informacion del Cliente'!I106&lt;&gt;"",'Informacion del Cliente'!I106,"")</f>
        <v/>
      </c>
      <c r="N94" s="4" t="str">
        <f>IF('Informacion del Cliente'!K106&lt;&gt;"",'Informacion del Cliente'!K106,"")</f>
        <v/>
      </c>
      <c r="O94" s="4" t="str">
        <f>IF('Informacion del Cliente'!L106&lt;&gt;"",'Informacion del Cliente'!L106,"")</f>
        <v/>
      </c>
      <c r="P94" s="4" t="str">
        <f>IF('Informacion del Cliente'!M106&lt;&gt;"",'Informacion del Cliente'!M106,"")</f>
        <v/>
      </c>
      <c r="Q94" s="4" t="str">
        <f>IF('Informacion del Cliente'!P106&lt;&gt;"",'Informacion del Cliente'!P106,"")</f>
        <v/>
      </c>
      <c r="R94" s="4" t="str">
        <f>IF('Informacion del Cliente'!Q106&lt;&gt;"",'Informacion del Cliente'!Q106,"")</f>
        <v/>
      </c>
      <c r="S94" s="4" t="str">
        <f t="shared" ca="1" si="52"/>
        <v/>
      </c>
      <c r="U94" s="4" t="str">
        <f>IF('Informacion del Cliente'!O106&lt;&gt;"",'Informacion del Cliente'!O106,"")</f>
        <v/>
      </c>
      <c r="V94" s="4" t="str">
        <f>IF('Informacion del Cliente'!R106&lt;&gt;"",'Informacion del Cliente'!R106,"")</f>
        <v/>
      </c>
      <c r="W94" s="4" t="str">
        <f t="shared" ca="1" si="53"/>
        <v/>
      </c>
      <c r="X94" s="4" t="str">
        <f t="shared" si="54"/>
        <v/>
      </c>
      <c r="Y94" s="4" t="str">
        <f t="shared" si="55"/>
        <v/>
      </c>
      <c r="Z94" s="4" t="str">
        <f>IF(G94&lt;&gt;"", IFERROR(VLOOKUP(I94, 'Listado de Telas'!$B$3:$F$129, 5, FALSE), "No encontrado"), "")</f>
        <v/>
      </c>
      <c r="AA94" s="4" t="str">
        <f t="shared" ca="1" si="56"/>
        <v/>
      </c>
      <c r="AB94" s="4" t="str">
        <f t="shared" ca="1" si="31"/>
        <v/>
      </c>
      <c r="AC94" s="4" t="str">
        <f t="shared" ca="1" si="32"/>
        <v/>
      </c>
      <c r="AD94" s="4" t="str">
        <f t="shared" ca="1" si="33"/>
        <v/>
      </c>
      <c r="AE94" s="4" t="str">
        <f t="shared" si="34"/>
        <v/>
      </c>
      <c r="AF94" s="4" t="str">
        <f t="shared" ca="1" si="35"/>
        <v/>
      </c>
      <c r="AG94" s="4" t="str">
        <f t="shared" ca="1" si="36"/>
        <v/>
      </c>
      <c r="AH94" s="4" t="str">
        <f t="shared" ca="1" si="37"/>
        <v/>
      </c>
      <c r="AI94" s="4" t="str">
        <f t="shared" si="57"/>
        <v/>
      </c>
      <c r="AJ94" s="4" t="str">
        <f t="shared" ca="1" si="38"/>
        <v/>
      </c>
      <c r="AK94" s="4" t="str">
        <f t="array" ref="AK94">IF('Informacion del Cliente'!T106="SI",3,IF('Informacion del Cliente'!K106="Outside",2,IF('Informacion del Cliente'!K106="Inside",1,"")))</f>
        <v/>
      </c>
      <c r="AL94" s="140" t="str">
        <f t="shared" ca="1" si="39"/>
        <v/>
      </c>
      <c r="AM94" s="4" t="s">
        <v>132</v>
      </c>
      <c r="AN94" s="4" t="str">
        <f t="array" ref="AN94">IF(O94&lt;&gt;"",(IF(L94&lt;&gt;"",IF('Informacion del Cliente'!$F$10:$G$10="Residencial",VLOOKUP(G94,Productos!$F$19:$G$24,2,FALSE),IF('Informacion del Cliente'!$F$10:$G$10="Comercial",VLOOKUP(G94,Productos!$F$19:$G$24,3,FALSE),"")))),"")</f>
        <v/>
      </c>
      <c r="AO94" s="4" t="str">
        <f t="array" aca="1" ref="AO94" ca="1">IF(O94&lt;&gt;"",(IF(L94&lt;&gt;"",IF(VLOOKUP('Informacion del Cliente'!$F$10:$G$10,INDIRECT("'"&amp;G94&amp;"'!L5:N6"),2,FALSE)="NA","",VLOOKUP('Informacion del Cliente'!$F$10:$G$10,INDIRECT("'"&amp;G94&amp;"'!L5:N6"),2,FALSE)))),"")</f>
        <v/>
      </c>
      <c r="AP94" s="4" t="str">
        <f t="array" aca="1" ref="AP94" ca="1">IF(OR(J94="Privacy",J94="Blackout"),IF('Informacion del Cliente'!$F$10:$G$10="Residencial",IF(L94&lt;&gt;"",VLOOKUP(J94,INDIRECT("'"&amp;G94&amp;"'!L16:O18"),2,FALSE),""),IF('Informacion del Cliente'!$F$10:$G$10="Comercial",IF(L94&lt;&gt;"",VLOOKUP(J94,INDIRECT("'"&amp;G94&amp;"'!L16:O18"),3,FALSE),""))),"")</f>
        <v/>
      </c>
      <c r="AQ94" s="4" t="str">
        <f t="shared" ca="1" si="58"/>
        <v>0</v>
      </c>
      <c r="AR94" s="4" t="str">
        <f t="array" aca="1" ref="AR94" ca="1">IF('Informacion del Cliente'!$F$10:$G$10="Residencial",IF(L94&lt;&gt;"",VLOOKUP(J94,INDIRECT("'"&amp;G94&amp;"'!L16:O18"),2,FALSE),""),IF('Informacion del Cliente'!$F$10:$G$10="Comercial",IF(L94&lt;&gt;"",VLOOKUP(J94,INDIRECT("'"&amp;G94&amp;"'!L16:O18"),3,FALSE),"")))</f>
        <v/>
      </c>
      <c r="AS94" s="4" t="str">
        <f t="shared" ca="1" si="59"/>
        <v/>
      </c>
      <c r="AT94" s="4" t="str">
        <f t="shared" ca="1" si="60"/>
        <v/>
      </c>
      <c r="AU94" s="4" t="str">
        <f t="shared" ca="1" si="61"/>
        <v/>
      </c>
      <c r="AV94" s="4" t="str">
        <f t="array" aca="1" ref="AV94" ca="1">IF(G94&lt;&gt;"",(IF(OR(VLOOKUP(O94, INDIRECT("'" &amp; G94 &amp; "'!F23:N25"),3, FALSE)&lt;&gt;"",VLOOKUP(O94, INDIRECT("'" &amp; G94 &amp; "'!F23:N25"),3, FALSE)&lt;&gt;"NA"),(L94-VLOOKUP(O94, INDIRECT("'" &amp; G94 &amp; "'!F23:N25"),3, FALSE)),"")),"")</f>
        <v/>
      </c>
      <c r="AW94" s="4" t="str">
        <f t="shared" ca="1" si="40"/>
        <v/>
      </c>
      <c r="AX94" s="4" t="str">
        <f t="shared" ca="1" si="41"/>
        <v/>
      </c>
      <c r="AY94" s="4" t="str">
        <f t="shared" ca="1" si="42"/>
        <v/>
      </c>
      <c r="AZ94" s="4" t="str">
        <f t="array" aca="1" ref="AZ94" ca="1">IF(O94&lt;&gt;"",IF(VLOOKUP(O94,INDIRECT("'"&amp;G94&amp;"'!F23:K25"),5,FALSE)="NA","NA",L94-VLOOKUP(O94,INDIRECT("'"&amp;G94&amp;"'!F23:K25"),5,FALSE)),"")</f>
        <v/>
      </c>
      <c r="BA94" s="4" t="str">
        <f>IF('Informacion del Cliente'!U106&lt;&gt;"",'Informacion del Cliente'!U106,"")</f>
        <v/>
      </c>
      <c r="BB94" s="4" t="str">
        <f t="array" aca="1" ref="BB94" ca="1">IF(O94&lt;&gt;"",VLOOKUP(O94, INDIRECT("'" &amp; G94 &amp; "'!F23:K25"),6, FALSE),"")</f>
        <v/>
      </c>
      <c r="BC94" s="4" t="str">
        <f t="shared" si="43"/>
        <v/>
      </c>
      <c r="BD94" s="4" t="str">
        <f t="shared" ca="1" si="44"/>
        <v/>
      </c>
      <c r="BE94" s="4" t="str">
        <f t="shared" si="45"/>
        <v/>
      </c>
      <c r="BF94" s="4" t="str">
        <f t="shared" si="46"/>
        <v/>
      </c>
      <c r="BG94" s="4" t="str">
        <f t="shared" si="47"/>
        <v/>
      </c>
      <c r="BJ94" s="4" t="str">
        <f t="shared" ca="1" si="48"/>
        <v/>
      </c>
      <c r="BK94" s="4" t="str">
        <f t="shared" si="49"/>
        <v/>
      </c>
      <c r="BL94" s="4" t="str">
        <f t="shared" ca="1" si="50"/>
        <v/>
      </c>
      <c r="BM94" s="4" t="str">
        <f t="shared" ca="1" si="51"/>
        <v/>
      </c>
    </row>
    <row r="95" spans="1:65" x14ac:dyDescent="0.3">
      <c r="A95" s="4" t="str">
        <f>IF(L95&lt;&gt;"",'Informacion del Cliente'!D107,"")</f>
        <v/>
      </c>
      <c r="B95" s="4" t="str">
        <f>IF(O95&lt;&gt;"",'Informacion del Cliente'!$F$5,"")</f>
        <v/>
      </c>
      <c r="C95" s="4" t="str">
        <f>IF(O95&lt;&gt;"",'Informacion del Cliente'!$F$8,"")</f>
        <v/>
      </c>
      <c r="D95" s="4" t="str">
        <f>IF(O95&lt;&gt;"",'Informacion del Cliente'!$F$7,"")</f>
        <v/>
      </c>
      <c r="E95" s="4" t="str">
        <f>IF(O95&lt;&gt;"",'Informacion del Cliente'!$F$9,"")</f>
        <v/>
      </c>
      <c r="F95" s="4" t="str">
        <f>IF(G95&lt;&gt;"",'Informacion del Cliente'!$F$10:$G$10,"")</f>
        <v/>
      </c>
      <c r="G95" s="4" t="str">
        <f>IF('Informacion del Cliente'!E107&lt;&gt;"",VLOOKUP('Informacion del Cliente'!E107,Productos!$F$6:$G$11,2,FALSE),"")</f>
        <v/>
      </c>
      <c r="H95" s="4" t="str">
        <f>IF('Informacion del Cliente'!G107&lt;&gt;"",'Informacion del Cliente'!G107,"")</f>
        <v/>
      </c>
      <c r="I95" s="4" t="str">
        <f>IF('Informacion del Cliente'!F107&lt;&gt;"",'Informacion del Cliente'!F107,"")</f>
        <v/>
      </c>
      <c r="J95" s="4" t="str">
        <f>IF('Informacion del Cliente'!J107&lt;&gt;"",'Informacion del Cliente'!J107,"")</f>
        <v/>
      </c>
      <c r="K95" s="4" t="str">
        <f>IF('Informacion del Cliente'!N107&lt;&gt;"",'Informacion del Cliente'!N107,"")</f>
        <v/>
      </c>
      <c r="L95" s="4" t="str">
        <f>IF(AND(N95&lt;&gt;"",N95="Inside"),'Informacion del Cliente'!H107-VLOOKUP(N95,Productos!$F$15:$G$16,2,FALSE),IF(N95="Outside",'Informacion del Cliente'!H107,""))</f>
        <v/>
      </c>
      <c r="M95" s="4" t="str">
        <f>IF('Informacion del Cliente'!I107&lt;&gt;"",'Informacion del Cliente'!I107,"")</f>
        <v/>
      </c>
      <c r="N95" s="4" t="str">
        <f>IF('Informacion del Cliente'!K107&lt;&gt;"",'Informacion del Cliente'!K107,"")</f>
        <v/>
      </c>
      <c r="O95" s="4" t="str">
        <f>IF('Informacion del Cliente'!L107&lt;&gt;"",'Informacion del Cliente'!L107,"")</f>
        <v/>
      </c>
      <c r="P95" s="4" t="str">
        <f>IF('Informacion del Cliente'!M107&lt;&gt;"",'Informacion del Cliente'!M107,"")</f>
        <v/>
      </c>
      <c r="Q95" s="4" t="str">
        <f>IF('Informacion del Cliente'!P107&lt;&gt;"",'Informacion del Cliente'!P107,"")</f>
        <v/>
      </c>
      <c r="R95" s="4" t="str">
        <f>IF('Informacion del Cliente'!Q107&lt;&gt;"",'Informacion del Cliente'!Q107,"")</f>
        <v/>
      </c>
      <c r="S95" s="4" t="str">
        <f t="shared" ca="1" si="52"/>
        <v/>
      </c>
      <c r="U95" s="4" t="str">
        <f>IF('Informacion del Cliente'!O107&lt;&gt;"",'Informacion del Cliente'!O107,"")</f>
        <v/>
      </c>
      <c r="V95" s="4" t="str">
        <f>IF('Informacion del Cliente'!R107&lt;&gt;"",'Informacion del Cliente'!R107,"")</f>
        <v/>
      </c>
      <c r="W95" s="4" t="str">
        <f t="shared" ca="1" si="53"/>
        <v/>
      </c>
      <c r="X95" s="4" t="str">
        <f t="shared" si="54"/>
        <v/>
      </c>
      <c r="Y95" s="4" t="str">
        <f t="shared" si="55"/>
        <v/>
      </c>
      <c r="Z95" s="4" t="str">
        <f>IF(G95&lt;&gt;"", IFERROR(VLOOKUP(I95, 'Listado de Telas'!$B$3:$F$129, 5, FALSE), "No encontrado"), "")</f>
        <v/>
      </c>
      <c r="AA95" s="4" t="str">
        <f t="shared" ca="1" si="56"/>
        <v/>
      </c>
      <c r="AB95" s="4" t="str">
        <f t="shared" ca="1" si="31"/>
        <v/>
      </c>
      <c r="AC95" s="4" t="str">
        <f t="shared" ca="1" si="32"/>
        <v/>
      </c>
      <c r="AD95" s="4" t="str">
        <f t="shared" ca="1" si="33"/>
        <v/>
      </c>
      <c r="AE95" s="4" t="str">
        <f t="shared" si="34"/>
        <v/>
      </c>
      <c r="AF95" s="4" t="str">
        <f t="shared" ca="1" si="35"/>
        <v/>
      </c>
      <c r="AG95" s="4" t="str">
        <f t="shared" ca="1" si="36"/>
        <v/>
      </c>
      <c r="AH95" s="4" t="str">
        <f t="shared" ca="1" si="37"/>
        <v/>
      </c>
      <c r="AI95" s="4" t="str">
        <f t="shared" si="57"/>
        <v/>
      </c>
      <c r="AJ95" s="4" t="str">
        <f t="shared" ca="1" si="38"/>
        <v/>
      </c>
      <c r="AK95" s="4" t="str">
        <f t="array" ref="AK95">IF('Informacion del Cliente'!T107="SI",3,IF('Informacion del Cliente'!K107="Outside",2,IF('Informacion del Cliente'!K107="Inside",1,"")))</f>
        <v/>
      </c>
      <c r="AL95" s="140" t="str">
        <f t="shared" ca="1" si="39"/>
        <v/>
      </c>
      <c r="AM95" s="4" t="s">
        <v>132</v>
      </c>
      <c r="AN95" s="4" t="str">
        <f t="array" ref="AN95">IF(O95&lt;&gt;"",(IF(L95&lt;&gt;"",IF('Informacion del Cliente'!$F$10:$G$10="Residencial",VLOOKUP(G95,Productos!$F$19:$G$24,2,FALSE),IF('Informacion del Cliente'!$F$10:$G$10="Comercial",VLOOKUP(G95,Productos!$F$19:$G$24,3,FALSE),"")))),"")</f>
        <v/>
      </c>
      <c r="AO95" s="4" t="str">
        <f t="array" aca="1" ref="AO95" ca="1">IF(O95&lt;&gt;"",(IF(L95&lt;&gt;"",IF(VLOOKUP('Informacion del Cliente'!$F$10:$G$10,INDIRECT("'"&amp;G95&amp;"'!L5:N6"),2,FALSE)="NA","",VLOOKUP('Informacion del Cliente'!$F$10:$G$10,INDIRECT("'"&amp;G95&amp;"'!L5:N6"),2,FALSE)))),"")</f>
        <v/>
      </c>
      <c r="AP95" s="4" t="str">
        <f t="array" aca="1" ref="AP95" ca="1">IF(OR(J95="Privacy",J95="Blackout"),IF('Informacion del Cliente'!$F$10:$G$10="Residencial",IF(L95&lt;&gt;"",VLOOKUP(J95,INDIRECT("'"&amp;G95&amp;"'!L16:O18"),2,FALSE),""),IF('Informacion del Cliente'!$F$10:$G$10="Comercial",IF(L95&lt;&gt;"",VLOOKUP(J95,INDIRECT("'"&amp;G95&amp;"'!L16:O18"),3,FALSE),""))),"")</f>
        <v/>
      </c>
      <c r="AQ95" s="4" t="str">
        <f t="shared" ca="1" si="58"/>
        <v>0</v>
      </c>
      <c r="AR95" s="4" t="str">
        <f t="array" aca="1" ref="AR95" ca="1">IF('Informacion del Cliente'!$F$10:$G$10="Residencial",IF(L95&lt;&gt;"",VLOOKUP(J95,INDIRECT("'"&amp;G95&amp;"'!L16:O18"),2,FALSE),""),IF('Informacion del Cliente'!$F$10:$G$10="Comercial",IF(L95&lt;&gt;"",VLOOKUP(J95,INDIRECT("'"&amp;G95&amp;"'!L16:O18"),3,FALSE),"")))</f>
        <v/>
      </c>
      <c r="AS95" s="4" t="str">
        <f t="shared" ca="1" si="59"/>
        <v/>
      </c>
      <c r="AT95" s="4" t="str">
        <f t="shared" ca="1" si="60"/>
        <v/>
      </c>
      <c r="AU95" s="4" t="str">
        <f t="shared" ca="1" si="61"/>
        <v/>
      </c>
      <c r="AV95" s="4" t="str">
        <f t="array" aca="1" ref="AV95" ca="1">IF(G95&lt;&gt;"",(IF(OR(VLOOKUP(O95, INDIRECT("'" &amp; G95 &amp; "'!F23:N25"),3, FALSE)&lt;&gt;"",VLOOKUP(O95, INDIRECT("'" &amp; G95 &amp; "'!F23:N25"),3, FALSE)&lt;&gt;"NA"),(L95-VLOOKUP(O95, INDIRECT("'" &amp; G95 &amp; "'!F23:N25"),3, FALSE)),"")),"")</f>
        <v/>
      </c>
      <c r="AW95" s="4" t="str">
        <f t="shared" ca="1" si="40"/>
        <v/>
      </c>
      <c r="AX95" s="4" t="str">
        <f t="shared" ca="1" si="41"/>
        <v/>
      </c>
      <c r="AY95" s="4" t="str">
        <f t="shared" ca="1" si="42"/>
        <v/>
      </c>
      <c r="AZ95" s="4" t="str">
        <f t="array" aca="1" ref="AZ95" ca="1">IF(O95&lt;&gt;"",IF(VLOOKUP(O95,INDIRECT("'"&amp;G95&amp;"'!F23:K25"),5,FALSE)="NA","NA",L95-VLOOKUP(O95,INDIRECT("'"&amp;G95&amp;"'!F23:K25"),5,FALSE)),"")</f>
        <v/>
      </c>
      <c r="BA95" s="4" t="str">
        <f>IF('Informacion del Cliente'!U107&lt;&gt;"",'Informacion del Cliente'!U107,"")</f>
        <v/>
      </c>
      <c r="BB95" s="4" t="str">
        <f t="array" aca="1" ref="BB95" ca="1">IF(O95&lt;&gt;"",VLOOKUP(O95, INDIRECT("'" &amp; G95 &amp; "'!F23:K25"),6, FALSE),"")</f>
        <v/>
      </c>
      <c r="BC95" s="4" t="str">
        <f t="shared" si="43"/>
        <v/>
      </c>
      <c r="BD95" s="4" t="str">
        <f t="shared" ca="1" si="44"/>
        <v/>
      </c>
      <c r="BE95" s="4" t="str">
        <f t="shared" si="45"/>
        <v/>
      </c>
      <c r="BF95" s="4" t="str">
        <f t="shared" si="46"/>
        <v/>
      </c>
      <c r="BG95" s="4" t="str">
        <f t="shared" si="47"/>
        <v/>
      </c>
      <c r="BJ95" s="4" t="str">
        <f t="shared" ca="1" si="48"/>
        <v/>
      </c>
      <c r="BK95" s="4" t="str">
        <f t="shared" si="49"/>
        <v/>
      </c>
      <c r="BL95" s="4" t="str">
        <f t="shared" ca="1" si="50"/>
        <v/>
      </c>
      <c r="BM95" s="4" t="str">
        <f t="shared" ca="1" si="51"/>
        <v/>
      </c>
    </row>
    <row r="96" spans="1:65" x14ac:dyDescent="0.3">
      <c r="A96" s="4" t="str">
        <f>IF(L96&lt;&gt;"",'Informacion del Cliente'!D108,"")</f>
        <v/>
      </c>
      <c r="B96" s="4" t="str">
        <f>IF(O96&lt;&gt;"",'Informacion del Cliente'!$F$5,"")</f>
        <v/>
      </c>
      <c r="C96" s="4" t="str">
        <f>IF(O96&lt;&gt;"",'Informacion del Cliente'!$F$8,"")</f>
        <v/>
      </c>
      <c r="D96" s="4" t="str">
        <f>IF(O96&lt;&gt;"",'Informacion del Cliente'!$F$7,"")</f>
        <v/>
      </c>
      <c r="E96" s="4" t="str">
        <f>IF(O96&lt;&gt;"",'Informacion del Cliente'!$F$9,"")</f>
        <v/>
      </c>
      <c r="F96" s="4" t="str">
        <f>IF(G96&lt;&gt;"",'Informacion del Cliente'!$F$10:$G$10,"")</f>
        <v/>
      </c>
      <c r="G96" s="4" t="str">
        <f>IF('Informacion del Cliente'!E108&lt;&gt;"",VLOOKUP('Informacion del Cliente'!E108,Productos!$F$6:$G$11,2,FALSE),"")</f>
        <v/>
      </c>
      <c r="H96" s="4" t="str">
        <f>IF('Informacion del Cliente'!G108&lt;&gt;"",'Informacion del Cliente'!G108,"")</f>
        <v/>
      </c>
      <c r="I96" s="4" t="str">
        <f>IF('Informacion del Cliente'!F108&lt;&gt;"",'Informacion del Cliente'!F108,"")</f>
        <v/>
      </c>
      <c r="J96" s="4" t="str">
        <f>IF('Informacion del Cliente'!J108&lt;&gt;"",'Informacion del Cliente'!J108,"")</f>
        <v/>
      </c>
      <c r="K96" s="4" t="str">
        <f>IF('Informacion del Cliente'!N108&lt;&gt;"",'Informacion del Cliente'!N108,"")</f>
        <v/>
      </c>
      <c r="L96" s="4" t="str">
        <f>IF(AND(N96&lt;&gt;"",N96="Inside"),'Informacion del Cliente'!H108-VLOOKUP(N96,Productos!$F$15:$G$16,2,FALSE),IF(N96="Outside",'Informacion del Cliente'!H108,""))</f>
        <v/>
      </c>
      <c r="M96" s="4" t="str">
        <f>IF('Informacion del Cliente'!I108&lt;&gt;"",'Informacion del Cliente'!I108,"")</f>
        <v/>
      </c>
      <c r="N96" s="4" t="str">
        <f>IF('Informacion del Cliente'!K108&lt;&gt;"",'Informacion del Cliente'!K108,"")</f>
        <v/>
      </c>
      <c r="O96" s="4" t="str">
        <f>IF('Informacion del Cliente'!L108&lt;&gt;"",'Informacion del Cliente'!L108,"")</f>
        <v/>
      </c>
      <c r="P96" s="4" t="str">
        <f>IF('Informacion del Cliente'!M108&lt;&gt;"",'Informacion del Cliente'!M108,"")</f>
        <v/>
      </c>
      <c r="Q96" s="4" t="str">
        <f>IF('Informacion del Cliente'!P108&lt;&gt;"",'Informacion del Cliente'!P108,"")</f>
        <v/>
      </c>
      <c r="R96" s="4" t="str">
        <f>IF('Informacion del Cliente'!Q108&lt;&gt;"",'Informacion del Cliente'!Q108,"")</f>
        <v/>
      </c>
      <c r="S96" s="4" t="str">
        <f t="shared" ca="1" si="52"/>
        <v/>
      </c>
      <c r="U96" s="4" t="str">
        <f>IF('Informacion del Cliente'!O108&lt;&gt;"",'Informacion del Cliente'!O108,"")</f>
        <v/>
      </c>
      <c r="V96" s="4" t="str">
        <f>IF('Informacion del Cliente'!R108&lt;&gt;"",'Informacion del Cliente'!R108,"")</f>
        <v/>
      </c>
      <c r="W96" s="4" t="str">
        <f t="shared" ca="1" si="53"/>
        <v/>
      </c>
      <c r="X96" s="4" t="str">
        <f t="shared" si="54"/>
        <v/>
      </c>
      <c r="Y96" s="4" t="str">
        <f t="shared" si="55"/>
        <v/>
      </c>
      <c r="Z96" s="4" t="str">
        <f>IF(G96&lt;&gt;"", IFERROR(VLOOKUP(I96, 'Listado de Telas'!$B$3:$F$129, 5, FALSE), "No encontrado"), "")</f>
        <v/>
      </c>
      <c r="AA96" s="4" t="str">
        <f t="shared" ca="1" si="56"/>
        <v/>
      </c>
      <c r="AB96" s="4" t="str">
        <f t="shared" ca="1" si="31"/>
        <v/>
      </c>
      <c r="AC96" s="4" t="str">
        <f t="shared" ca="1" si="32"/>
        <v/>
      </c>
      <c r="AD96" s="4" t="str">
        <f t="shared" ca="1" si="33"/>
        <v/>
      </c>
      <c r="AE96" s="4" t="str">
        <f t="shared" si="34"/>
        <v/>
      </c>
      <c r="AF96" s="4" t="str">
        <f t="shared" ca="1" si="35"/>
        <v/>
      </c>
      <c r="AG96" s="4" t="str">
        <f t="shared" ca="1" si="36"/>
        <v/>
      </c>
      <c r="AH96" s="4" t="str">
        <f t="shared" ca="1" si="37"/>
        <v/>
      </c>
      <c r="AI96" s="4" t="str">
        <f t="shared" si="57"/>
        <v/>
      </c>
      <c r="AJ96" s="4" t="str">
        <f t="shared" ca="1" si="38"/>
        <v/>
      </c>
      <c r="AK96" s="4" t="str">
        <f t="array" ref="AK96">IF('Informacion del Cliente'!T108="SI",3,IF('Informacion del Cliente'!K108="Outside",2,IF('Informacion del Cliente'!K108="Inside",1,"")))</f>
        <v/>
      </c>
      <c r="AL96" s="140" t="str">
        <f t="shared" ca="1" si="39"/>
        <v/>
      </c>
      <c r="AM96" s="4" t="s">
        <v>132</v>
      </c>
      <c r="AN96" s="4" t="str">
        <f t="array" ref="AN96">IF(O96&lt;&gt;"",(IF(L96&lt;&gt;"",IF('Informacion del Cliente'!$F$10:$G$10="Residencial",VLOOKUP(G96,Productos!$F$19:$G$24,2,FALSE),IF('Informacion del Cliente'!$F$10:$G$10="Comercial",VLOOKUP(G96,Productos!$F$19:$G$24,3,FALSE),"")))),"")</f>
        <v/>
      </c>
      <c r="AO96" s="4" t="str">
        <f t="array" aca="1" ref="AO96" ca="1">IF(O96&lt;&gt;"",(IF(L96&lt;&gt;"",IF(VLOOKUP('Informacion del Cliente'!$F$10:$G$10,INDIRECT("'"&amp;G96&amp;"'!L5:N6"),2,FALSE)="NA","",VLOOKUP('Informacion del Cliente'!$F$10:$G$10,INDIRECT("'"&amp;G96&amp;"'!L5:N6"),2,FALSE)))),"")</f>
        <v/>
      </c>
      <c r="AP96" s="4" t="str">
        <f t="array" aca="1" ref="AP96" ca="1">IF(OR(J96="Privacy",J96="Blackout"),IF('Informacion del Cliente'!$F$10:$G$10="Residencial",IF(L96&lt;&gt;"",VLOOKUP(J96,INDIRECT("'"&amp;G96&amp;"'!L16:O18"),2,FALSE),""),IF('Informacion del Cliente'!$F$10:$G$10="Comercial",IF(L96&lt;&gt;"",VLOOKUP(J96,INDIRECT("'"&amp;G96&amp;"'!L16:O18"),3,FALSE),""))),"")</f>
        <v/>
      </c>
      <c r="AQ96" s="4" t="str">
        <f t="shared" ca="1" si="58"/>
        <v>0</v>
      </c>
      <c r="AR96" s="4" t="str">
        <f t="array" aca="1" ref="AR96" ca="1">IF('Informacion del Cliente'!$F$10:$G$10="Residencial",IF(L96&lt;&gt;"",VLOOKUP(J96,INDIRECT("'"&amp;G96&amp;"'!L16:O18"),2,FALSE),""),IF('Informacion del Cliente'!$F$10:$G$10="Comercial",IF(L96&lt;&gt;"",VLOOKUP(J96,INDIRECT("'"&amp;G96&amp;"'!L16:O18"),3,FALSE),"")))</f>
        <v/>
      </c>
      <c r="AS96" s="4" t="str">
        <f t="shared" ca="1" si="59"/>
        <v/>
      </c>
      <c r="AT96" s="4" t="str">
        <f t="shared" ca="1" si="60"/>
        <v/>
      </c>
      <c r="AU96" s="4" t="str">
        <f t="shared" ca="1" si="61"/>
        <v/>
      </c>
      <c r="AV96" s="4" t="str">
        <f t="array" aca="1" ref="AV96" ca="1">IF(G96&lt;&gt;"",(IF(OR(VLOOKUP(O96, INDIRECT("'" &amp; G96 &amp; "'!F23:N25"),3, FALSE)&lt;&gt;"",VLOOKUP(O96, INDIRECT("'" &amp; G96 &amp; "'!F23:N25"),3, FALSE)&lt;&gt;"NA"),(L96-VLOOKUP(O96, INDIRECT("'" &amp; G96 &amp; "'!F23:N25"),3, FALSE)),"")),"")</f>
        <v/>
      </c>
      <c r="AW96" s="4" t="str">
        <f t="shared" ca="1" si="40"/>
        <v/>
      </c>
      <c r="AX96" s="4" t="str">
        <f t="shared" ca="1" si="41"/>
        <v/>
      </c>
      <c r="AY96" s="4" t="str">
        <f t="shared" ca="1" si="42"/>
        <v/>
      </c>
      <c r="AZ96" s="4" t="str">
        <f t="array" aca="1" ref="AZ96" ca="1">IF(O96&lt;&gt;"",IF(VLOOKUP(O96,INDIRECT("'"&amp;G96&amp;"'!F23:K25"),5,FALSE)="NA","NA",L96-VLOOKUP(O96,INDIRECT("'"&amp;G96&amp;"'!F23:K25"),5,FALSE)),"")</f>
        <v/>
      </c>
      <c r="BA96" s="4" t="str">
        <f>IF('Informacion del Cliente'!U108&lt;&gt;"",'Informacion del Cliente'!U108,"")</f>
        <v/>
      </c>
      <c r="BB96" s="4" t="str">
        <f t="array" aca="1" ref="BB96" ca="1">IF(O96&lt;&gt;"",VLOOKUP(O96, INDIRECT("'" &amp; G96 &amp; "'!F23:K25"),6, FALSE),"")</f>
        <v/>
      </c>
      <c r="BC96" s="4" t="str">
        <f t="shared" si="43"/>
        <v/>
      </c>
      <c r="BD96" s="4" t="str">
        <f t="shared" ca="1" si="44"/>
        <v/>
      </c>
      <c r="BE96" s="4" t="str">
        <f t="shared" si="45"/>
        <v/>
      </c>
      <c r="BF96" s="4" t="str">
        <f t="shared" si="46"/>
        <v/>
      </c>
      <c r="BG96" s="4" t="str">
        <f t="shared" si="47"/>
        <v/>
      </c>
      <c r="BJ96" s="4" t="str">
        <f t="shared" ca="1" si="48"/>
        <v/>
      </c>
      <c r="BK96" s="4" t="str">
        <f t="shared" si="49"/>
        <v/>
      </c>
      <c r="BL96" s="4" t="str">
        <f t="shared" ca="1" si="50"/>
        <v/>
      </c>
      <c r="BM96" s="4" t="str">
        <f t="shared" ca="1" si="51"/>
        <v/>
      </c>
    </row>
    <row r="97" spans="1:65" x14ac:dyDescent="0.3">
      <c r="A97" s="4" t="str">
        <f>IF(L97&lt;&gt;"",'Informacion del Cliente'!D109,"")</f>
        <v/>
      </c>
      <c r="B97" s="4" t="str">
        <f>IF(O97&lt;&gt;"",'Informacion del Cliente'!$F$5,"")</f>
        <v/>
      </c>
      <c r="C97" s="4" t="str">
        <f>IF(O97&lt;&gt;"",'Informacion del Cliente'!$F$8,"")</f>
        <v/>
      </c>
      <c r="D97" s="4" t="str">
        <f>IF(O97&lt;&gt;"",'Informacion del Cliente'!$F$7,"")</f>
        <v/>
      </c>
      <c r="E97" s="4" t="str">
        <f>IF(O97&lt;&gt;"",'Informacion del Cliente'!$F$9,"")</f>
        <v/>
      </c>
      <c r="F97" s="4" t="str">
        <f>IF(G97&lt;&gt;"",'Informacion del Cliente'!$F$10:$G$10,"")</f>
        <v/>
      </c>
      <c r="G97" s="4" t="str">
        <f>IF('Informacion del Cliente'!E109&lt;&gt;"",VLOOKUP('Informacion del Cliente'!E109,Productos!$F$6:$G$11,2,FALSE),"")</f>
        <v/>
      </c>
      <c r="H97" s="4" t="str">
        <f>IF('Informacion del Cliente'!G109&lt;&gt;"",'Informacion del Cliente'!G109,"")</f>
        <v/>
      </c>
      <c r="I97" s="4" t="str">
        <f>IF('Informacion del Cliente'!F109&lt;&gt;"",'Informacion del Cliente'!F109,"")</f>
        <v/>
      </c>
      <c r="J97" s="4" t="str">
        <f>IF('Informacion del Cliente'!J109&lt;&gt;"",'Informacion del Cliente'!J109,"")</f>
        <v/>
      </c>
      <c r="K97" s="4" t="str">
        <f>IF('Informacion del Cliente'!N109&lt;&gt;"",'Informacion del Cliente'!N109,"")</f>
        <v/>
      </c>
      <c r="L97" s="4" t="str">
        <f>IF(AND(N97&lt;&gt;"",N97="Inside"),'Informacion del Cliente'!H109-VLOOKUP(N97,Productos!$F$15:$G$16,2,FALSE),IF(N97="Outside",'Informacion del Cliente'!H109,""))</f>
        <v/>
      </c>
      <c r="M97" s="4" t="str">
        <f>IF('Informacion del Cliente'!I109&lt;&gt;"",'Informacion del Cliente'!I109,"")</f>
        <v/>
      </c>
      <c r="N97" s="4" t="str">
        <f>IF('Informacion del Cliente'!K109&lt;&gt;"",'Informacion del Cliente'!K109,"")</f>
        <v/>
      </c>
      <c r="O97" s="4" t="str">
        <f>IF('Informacion del Cliente'!L109&lt;&gt;"",'Informacion del Cliente'!L109,"")</f>
        <v/>
      </c>
      <c r="P97" s="4" t="str">
        <f>IF('Informacion del Cliente'!M109&lt;&gt;"",'Informacion del Cliente'!M109,"")</f>
        <v/>
      </c>
      <c r="Q97" s="4" t="str">
        <f>IF('Informacion del Cliente'!P109&lt;&gt;"",'Informacion del Cliente'!P109,"")</f>
        <v/>
      </c>
      <c r="R97" s="4" t="str">
        <f>IF('Informacion del Cliente'!Q109&lt;&gt;"",'Informacion del Cliente'!Q109,"")</f>
        <v/>
      </c>
      <c r="S97" s="4" t="str">
        <f t="shared" ca="1" si="52"/>
        <v/>
      </c>
      <c r="U97" s="4" t="str">
        <f>IF('Informacion del Cliente'!O109&lt;&gt;"",'Informacion del Cliente'!O109,"")</f>
        <v/>
      </c>
      <c r="V97" s="4" t="str">
        <f>IF('Informacion del Cliente'!R109&lt;&gt;"",'Informacion del Cliente'!R109,"")</f>
        <v/>
      </c>
      <c r="W97" s="4" t="str">
        <f t="shared" ca="1" si="53"/>
        <v/>
      </c>
      <c r="X97" s="4" t="str">
        <f t="shared" si="54"/>
        <v/>
      </c>
      <c r="Y97" s="4" t="str">
        <f t="shared" si="55"/>
        <v/>
      </c>
      <c r="Z97" s="4" t="str">
        <f>IF(G97&lt;&gt;"", IFERROR(VLOOKUP(I97, 'Listado de Telas'!$B$3:$F$129, 5, FALSE), "No encontrado"), "")</f>
        <v/>
      </c>
      <c r="AA97" s="4" t="str">
        <f t="shared" ca="1" si="56"/>
        <v/>
      </c>
      <c r="AB97" s="4" t="str">
        <f t="shared" ca="1" si="31"/>
        <v/>
      </c>
      <c r="AC97" s="4" t="str">
        <f t="shared" ca="1" si="32"/>
        <v/>
      </c>
      <c r="AD97" s="4" t="str">
        <f t="shared" ca="1" si="33"/>
        <v/>
      </c>
      <c r="AE97" s="4" t="str">
        <f t="shared" si="34"/>
        <v/>
      </c>
      <c r="AF97" s="4" t="str">
        <f t="shared" ca="1" si="35"/>
        <v/>
      </c>
      <c r="AG97" s="4" t="str">
        <f t="shared" ca="1" si="36"/>
        <v/>
      </c>
      <c r="AH97" s="4" t="str">
        <f t="shared" ca="1" si="37"/>
        <v/>
      </c>
      <c r="AI97" s="4" t="str">
        <f t="shared" si="57"/>
        <v/>
      </c>
      <c r="AJ97" s="4" t="str">
        <f t="shared" ca="1" si="38"/>
        <v/>
      </c>
      <c r="AK97" s="4" t="str">
        <f t="array" ref="AK97">IF('Informacion del Cliente'!T109="SI",3,IF('Informacion del Cliente'!K109="Outside",2,IF('Informacion del Cliente'!K109="Inside",1,"")))</f>
        <v/>
      </c>
      <c r="AL97" s="140" t="str">
        <f t="shared" ca="1" si="39"/>
        <v/>
      </c>
      <c r="AM97" s="4" t="s">
        <v>132</v>
      </c>
      <c r="AN97" s="4" t="str">
        <f t="array" ref="AN97">IF(O97&lt;&gt;"",(IF(L97&lt;&gt;"",IF('Informacion del Cliente'!$F$10:$G$10="Residencial",VLOOKUP(G97,Productos!$F$19:$G$24,2,FALSE),IF('Informacion del Cliente'!$F$10:$G$10="Comercial",VLOOKUP(G97,Productos!$F$19:$G$24,3,FALSE),"")))),"")</f>
        <v/>
      </c>
      <c r="AO97" s="4" t="str">
        <f t="array" aca="1" ref="AO97" ca="1">IF(O97&lt;&gt;"",(IF(L97&lt;&gt;"",IF(VLOOKUP('Informacion del Cliente'!$F$10:$G$10,INDIRECT("'"&amp;G97&amp;"'!L5:N6"),2,FALSE)="NA","",VLOOKUP('Informacion del Cliente'!$F$10:$G$10,INDIRECT("'"&amp;G97&amp;"'!L5:N6"),2,FALSE)))),"")</f>
        <v/>
      </c>
      <c r="AP97" s="4" t="str">
        <f t="array" aca="1" ref="AP97" ca="1">IF(OR(J97="Privacy",J97="Blackout"),IF('Informacion del Cliente'!$F$10:$G$10="Residencial",IF(L97&lt;&gt;"",VLOOKUP(J97,INDIRECT("'"&amp;G97&amp;"'!L16:O18"),2,FALSE),""),IF('Informacion del Cliente'!$F$10:$G$10="Comercial",IF(L97&lt;&gt;"",VLOOKUP(J97,INDIRECT("'"&amp;G97&amp;"'!L16:O18"),3,FALSE),""))),"")</f>
        <v/>
      </c>
      <c r="AQ97" s="4" t="str">
        <f t="shared" ca="1" si="58"/>
        <v>0</v>
      </c>
      <c r="AR97" s="4" t="str">
        <f t="array" aca="1" ref="AR97" ca="1">IF('Informacion del Cliente'!$F$10:$G$10="Residencial",IF(L97&lt;&gt;"",VLOOKUP(J97,INDIRECT("'"&amp;G97&amp;"'!L16:O18"),2,FALSE),""),IF('Informacion del Cliente'!$F$10:$G$10="Comercial",IF(L97&lt;&gt;"",VLOOKUP(J97,INDIRECT("'"&amp;G97&amp;"'!L16:O18"),3,FALSE),"")))</f>
        <v/>
      </c>
      <c r="AS97" s="4" t="str">
        <f t="shared" ca="1" si="59"/>
        <v/>
      </c>
      <c r="AT97" s="4" t="str">
        <f t="shared" ca="1" si="60"/>
        <v/>
      </c>
      <c r="AU97" s="4" t="str">
        <f t="shared" ca="1" si="61"/>
        <v/>
      </c>
      <c r="AV97" s="4" t="str">
        <f t="array" aca="1" ref="AV97" ca="1">IF(G97&lt;&gt;"",(IF(OR(VLOOKUP(O97, INDIRECT("'" &amp; G97 &amp; "'!F23:N25"),3, FALSE)&lt;&gt;"",VLOOKUP(O97, INDIRECT("'" &amp; G97 &amp; "'!F23:N25"),3, FALSE)&lt;&gt;"NA"),(L97-VLOOKUP(O97, INDIRECT("'" &amp; G97 &amp; "'!F23:N25"),3, FALSE)),"")),"")</f>
        <v/>
      </c>
      <c r="AW97" s="4" t="str">
        <f t="shared" ca="1" si="40"/>
        <v/>
      </c>
      <c r="AX97" s="4" t="str">
        <f t="shared" ca="1" si="41"/>
        <v/>
      </c>
      <c r="AY97" s="4" t="str">
        <f t="shared" ca="1" si="42"/>
        <v/>
      </c>
      <c r="AZ97" s="4" t="str">
        <f t="array" aca="1" ref="AZ97" ca="1">IF(O97&lt;&gt;"",IF(VLOOKUP(O97,INDIRECT("'"&amp;G97&amp;"'!F23:K25"),5,FALSE)="NA","NA",L97-VLOOKUP(O97,INDIRECT("'"&amp;G97&amp;"'!F23:K25"),5,FALSE)),"")</f>
        <v/>
      </c>
      <c r="BA97" s="4" t="str">
        <f>IF('Informacion del Cliente'!U109&lt;&gt;"",'Informacion del Cliente'!U109,"")</f>
        <v/>
      </c>
      <c r="BB97" s="4" t="str">
        <f t="array" aca="1" ref="BB97" ca="1">IF(O97&lt;&gt;"",VLOOKUP(O97, INDIRECT("'" &amp; G97 &amp; "'!F23:K25"),6, FALSE),"")</f>
        <v/>
      </c>
      <c r="BC97" s="4" t="str">
        <f t="shared" si="43"/>
        <v/>
      </c>
      <c r="BD97" s="4" t="str">
        <f t="shared" ca="1" si="44"/>
        <v/>
      </c>
      <c r="BE97" s="4" t="str">
        <f t="shared" si="45"/>
        <v/>
      </c>
      <c r="BF97" s="4" t="str">
        <f t="shared" si="46"/>
        <v/>
      </c>
      <c r="BG97" s="4" t="str">
        <f t="shared" si="47"/>
        <v/>
      </c>
      <c r="BJ97" s="4" t="str">
        <f t="shared" ca="1" si="48"/>
        <v/>
      </c>
      <c r="BK97" s="4" t="str">
        <f t="shared" si="49"/>
        <v/>
      </c>
      <c r="BL97" s="4" t="str">
        <f t="shared" ca="1" si="50"/>
        <v/>
      </c>
      <c r="BM97" s="4" t="str">
        <f t="shared" ca="1" si="51"/>
        <v/>
      </c>
    </row>
    <row r="98" spans="1:65" x14ac:dyDescent="0.3">
      <c r="A98" s="4" t="str">
        <f>IF(L98&lt;&gt;"",'Informacion del Cliente'!D110,"")</f>
        <v/>
      </c>
      <c r="B98" s="4" t="str">
        <f>IF(O98&lt;&gt;"",'Informacion del Cliente'!$F$5,"")</f>
        <v/>
      </c>
      <c r="C98" s="4" t="str">
        <f>IF(O98&lt;&gt;"",'Informacion del Cliente'!$F$8,"")</f>
        <v/>
      </c>
      <c r="D98" s="4" t="str">
        <f>IF(O98&lt;&gt;"",'Informacion del Cliente'!$F$7,"")</f>
        <v/>
      </c>
      <c r="E98" s="4" t="str">
        <f>IF(O98&lt;&gt;"",'Informacion del Cliente'!$F$9,"")</f>
        <v/>
      </c>
      <c r="F98" s="4" t="str">
        <f>IF(G98&lt;&gt;"",'Informacion del Cliente'!$F$10:$G$10,"")</f>
        <v/>
      </c>
      <c r="G98" s="4" t="str">
        <f>IF('Informacion del Cliente'!E110&lt;&gt;"",VLOOKUP('Informacion del Cliente'!E110,Productos!$F$6:$G$11,2,FALSE),"")</f>
        <v/>
      </c>
      <c r="H98" s="4" t="str">
        <f>IF('Informacion del Cliente'!G110&lt;&gt;"",'Informacion del Cliente'!G110,"")</f>
        <v/>
      </c>
      <c r="I98" s="4" t="str">
        <f>IF('Informacion del Cliente'!F110&lt;&gt;"",'Informacion del Cliente'!F110,"")</f>
        <v/>
      </c>
      <c r="J98" s="4" t="str">
        <f>IF('Informacion del Cliente'!J110&lt;&gt;"",'Informacion del Cliente'!J110,"")</f>
        <v/>
      </c>
      <c r="K98" s="4" t="str">
        <f>IF('Informacion del Cliente'!N110&lt;&gt;"",'Informacion del Cliente'!N110,"")</f>
        <v/>
      </c>
      <c r="L98" s="4" t="str">
        <f>IF(AND(N98&lt;&gt;"",N98="Inside"),'Informacion del Cliente'!H110-VLOOKUP(N98,Productos!$F$15:$G$16,2,FALSE),IF(N98="Outside",'Informacion del Cliente'!H110,""))</f>
        <v/>
      </c>
      <c r="M98" s="4" t="str">
        <f>IF('Informacion del Cliente'!I110&lt;&gt;"",'Informacion del Cliente'!I110,"")</f>
        <v/>
      </c>
      <c r="N98" s="4" t="str">
        <f>IF('Informacion del Cliente'!K110&lt;&gt;"",'Informacion del Cliente'!K110,"")</f>
        <v/>
      </c>
      <c r="O98" s="4" t="str">
        <f>IF('Informacion del Cliente'!L110&lt;&gt;"",'Informacion del Cliente'!L110,"")</f>
        <v/>
      </c>
      <c r="P98" s="4" t="str">
        <f>IF('Informacion del Cliente'!M110&lt;&gt;"",'Informacion del Cliente'!M110,"")</f>
        <v/>
      </c>
      <c r="Q98" s="4" t="str">
        <f>IF('Informacion del Cliente'!P110&lt;&gt;"",'Informacion del Cliente'!P110,"")</f>
        <v/>
      </c>
      <c r="R98" s="4" t="str">
        <f>IF('Informacion del Cliente'!Q110&lt;&gt;"",'Informacion del Cliente'!Q110,"")</f>
        <v/>
      </c>
      <c r="S98" s="4" t="str">
        <f t="shared" ca="1" si="52"/>
        <v/>
      </c>
      <c r="U98" s="4" t="str">
        <f>IF('Informacion del Cliente'!O110&lt;&gt;"",'Informacion del Cliente'!O110,"")</f>
        <v/>
      </c>
      <c r="V98" s="4" t="str">
        <f>IF('Informacion del Cliente'!R110&lt;&gt;"",'Informacion del Cliente'!R110,"")</f>
        <v/>
      </c>
      <c r="W98" s="4" t="str">
        <f t="shared" ca="1" si="53"/>
        <v/>
      </c>
      <c r="X98" s="4" t="str">
        <f t="shared" si="54"/>
        <v/>
      </c>
      <c r="Y98" s="4" t="str">
        <f t="shared" si="55"/>
        <v/>
      </c>
      <c r="Z98" s="4" t="str">
        <f>IF(G98&lt;&gt;"", IFERROR(VLOOKUP(I98, 'Listado de Telas'!$B$3:$F$129, 5, FALSE), "No encontrado"), "")</f>
        <v/>
      </c>
      <c r="AA98" s="4" t="str">
        <f t="shared" ca="1" si="56"/>
        <v/>
      </c>
      <c r="AB98" s="4" t="str">
        <f t="shared" ca="1" si="31"/>
        <v/>
      </c>
      <c r="AC98" s="4" t="str">
        <f t="shared" ca="1" si="32"/>
        <v/>
      </c>
      <c r="AD98" s="4" t="str">
        <f t="shared" ca="1" si="33"/>
        <v/>
      </c>
      <c r="AE98" s="4" t="str">
        <f t="shared" si="34"/>
        <v/>
      </c>
      <c r="AF98" s="4" t="str">
        <f t="shared" ca="1" si="35"/>
        <v/>
      </c>
      <c r="AG98" s="4" t="str">
        <f t="shared" ca="1" si="36"/>
        <v/>
      </c>
      <c r="AH98" s="4" t="str">
        <f t="shared" ca="1" si="37"/>
        <v/>
      </c>
      <c r="AI98" s="4" t="str">
        <f t="shared" si="57"/>
        <v/>
      </c>
      <c r="AJ98" s="4" t="str">
        <f t="shared" ca="1" si="38"/>
        <v/>
      </c>
      <c r="AK98" s="4" t="str">
        <f t="array" ref="AK98">IF('Informacion del Cliente'!T110="SI",3,IF('Informacion del Cliente'!K110="Outside",2,IF('Informacion del Cliente'!K110="Inside",1,"")))</f>
        <v/>
      </c>
      <c r="AL98" s="140" t="str">
        <f t="shared" ca="1" si="39"/>
        <v/>
      </c>
      <c r="AM98" s="4" t="s">
        <v>132</v>
      </c>
      <c r="AN98" s="4" t="str">
        <f t="array" ref="AN98">IF(O98&lt;&gt;"",(IF(L98&lt;&gt;"",IF('Informacion del Cliente'!$F$10:$G$10="Residencial",VLOOKUP(G98,Productos!$F$19:$G$24,2,FALSE),IF('Informacion del Cliente'!$F$10:$G$10="Comercial",VLOOKUP(G98,Productos!$F$19:$G$24,3,FALSE),"")))),"")</f>
        <v/>
      </c>
      <c r="AO98" s="4" t="str">
        <f t="array" aca="1" ref="AO98" ca="1">IF(O98&lt;&gt;"",(IF(L98&lt;&gt;"",IF(VLOOKUP('Informacion del Cliente'!$F$10:$G$10,INDIRECT("'"&amp;G98&amp;"'!L5:N6"),2,FALSE)="NA","",VLOOKUP('Informacion del Cliente'!$F$10:$G$10,INDIRECT("'"&amp;G98&amp;"'!L5:N6"),2,FALSE)))),"")</f>
        <v/>
      </c>
      <c r="AP98" s="4" t="str">
        <f t="array" aca="1" ref="AP98" ca="1">IF(OR(J98="Privacy",J98="Blackout"),IF('Informacion del Cliente'!$F$10:$G$10="Residencial",IF(L98&lt;&gt;"",VLOOKUP(J98,INDIRECT("'"&amp;G98&amp;"'!L16:O18"),2,FALSE),""),IF('Informacion del Cliente'!$F$10:$G$10="Comercial",IF(L98&lt;&gt;"",VLOOKUP(J98,INDIRECT("'"&amp;G98&amp;"'!L16:O18"),3,FALSE),""))),"")</f>
        <v/>
      </c>
      <c r="AQ98" s="4" t="str">
        <f t="shared" ca="1" si="58"/>
        <v>0</v>
      </c>
      <c r="AR98" s="4" t="str">
        <f t="array" aca="1" ref="AR98" ca="1">IF('Informacion del Cliente'!$F$10:$G$10="Residencial",IF(L98&lt;&gt;"",VLOOKUP(J98,INDIRECT("'"&amp;G98&amp;"'!L16:O18"),2,FALSE),""),IF('Informacion del Cliente'!$F$10:$G$10="Comercial",IF(L98&lt;&gt;"",VLOOKUP(J98,INDIRECT("'"&amp;G98&amp;"'!L16:O18"),3,FALSE),"")))</f>
        <v/>
      </c>
      <c r="AS98" s="4" t="str">
        <f t="shared" ca="1" si="59"/>
        <v/>
      </c>
      <c r="AT98" s="4" t="str">
        <f t="shared" ca="1" si="60"/>
        <v/>
      </c>
      <c r="AU98" s="4" t="str">
        <f t="shared" ca="1" si="61"/>
        <v/>
      </c>
      <c r="AV98" s="4" t="str">
        <f t="array" aca="1" ref="AV98" ca="1">IF(G98&lt;&gt;"",(IF(OR(VLOOKUP(O98, INDIRECT("'" &amp; G98 &amp; "'!F23:N25"),3, FALSE)&lt;&gt;"",VLOOKUP(O98, INDIRECT("'" &amp; G98 &amp; "'!F23:N25"),3, FALSE)&lt;&gt;"NA"),(L98-VLOOKUP(O98, INDIRECT("'" &amp; G98 &amp; "'!F23:N25"),3, FALSE)),"")),"")</f>
        <v/>
      </c>
      <c r="AW98" s="4" t="str">
        <f t="shared" ca="1" si="40"/>
        <v/>
      </c>
      <c r="AX98" s="4" t="str">
        <f t="shared" ca="1" si="41"/>
        <v/>
      </c>
      <c r="AY98" s="4" t="str">
        <f t="shared" ca="1" si="42"/>
        <v/>
      </c>
      <c r="AZ98" s="4" t="str">
        <f t="array" aca="1" ref="AZ98" ca="1">IF(O98&lt;&gt;"",IF(VLOOKUP(O98,INDIRECT("'"&amp;G98&amp;"'!F23:K25"),5,FALSE)="NA","NA",L98-VLOOKUP(O98,INDIRECT("'"&amp;G98&amp;"'!F23:K25"),5,FALSE)),"")</f>
        <v/>
      </c>
      <c r="BA98" s="4" t="str">
        <f>IF('Informacion del Cliente'!U110&lt;&gt;"",'Informacion del Cliente'!U110,"")</f>
        <v/>
      </c>
      <c r="BB98" s="4" t="str">
        <f t="array" aca="1" ref="BB98" ca="1">IF(O98&lt;&gt;"",VLOOKUP(O98, INDIRECT("'" &amp; G98 &amp; "'!F23:K25"),6, FALSE),"")</f>
        <v/>
      </c>
      <c r="BC98" s="4" t="str">
        <f t="shared" si="43"/>
        <v/>
      </c>
      <c r="BD98" s="4" t="str">
        <f t="shared" ca="1" si="44"/>
        <v/>
      </c>
      <c r="BE98" s="4" t="str">
        <f t="shared" si="45"/>
        <v/>
      </c>
      <c r="BF98" s="4" t="str">
        <f t="shared" si="46"/>
        <v/>
      </c>
      <c r="BG98" s="4" t="str">
        <f t="shared" si="47"/>
        <v/>
      </c>
      <c r="BJ98" s="4" t="str">
        <f t="shared" ca="1" si="48"/>
        <v/>
      </c>
      <c r="BK98" s="4" t="str">
        <f t="shared" si="49"/>
        <v/>
      </c>
      <c r="BL98" s="4" t="str">
        <f t="shared" ca="1" si="50"/>
        <v/>
      </c>
      <c r="BM98" s="4" t="str">
        <f t="shared" ca="1" si="51"/>
        <v/>
      </c>
    </row>
    <row r="99" spans="1:65" x14ac:dyDescent="0.3">
      <c r="A99" s="4" t="str">
        <f>IF(L99&lt;&gt;"",'Informacion del Cliente'!D111,"")</f>
        <v/>
      </c>
      <c r="B99" s="4" t="str">
        <f>IF(O99&lt;&gt;"",'Informacion del Cliente'!$F$5,"")</f>
        <v/>
      </c>
      <c r="C99" s="4" t="str">
        <f>IF(O99&lt;&gt;"",'Informacion del Cliente'!$F$8,"")</f>
        <v/>
      </c>
      <c r="D99" s="4" t="str">
        <f>IF(O99&lt;&gt;"",'Informacion del Cliente'!$F$7,"")</f>
        <v/>
      </c>
      <c r="E99" s="4" t="str">
        <f>IF(O99&lt;&gt;"",'Informacion del Cliente'!$F$9,"")</f>
        <v/>
      </c>
      <c r="F99" s="4" t="str">
        <f>IF(G99&lt;&gt;"",'Informacion del Cliente'!$F$10:$G$10,"")</f>
        <v/>
      </c>
      <c r="G99" s="4" t="str">
        <f>IF('Informacion del Cliente'!E111&lt;&gt;"",VLOOKUP('Informacion del Cliente'!E111,Productos!$F$6:$G$11,2,FALSE),"")</f>
        <v/>
      </c>
      <c r="H99" s="4" t="str">
        <f>IF('Informacion del Cliente'!G111&lt;&gt;"",'Informacion del Cliente'!G111,"")</f>
        <v/>
      </c>
      <c r="I99" s="4" t="str">
        <f>IF('Informacion del Cliente'!F111&lt;&gt;"",'Informacion del Cliente'!F111,"")</f>
        <v/>
      </c>
      <c r="J99" s="4" t="str">
        <f>IF('Informacion del Cliente'!J111&lt;&gt;"",'Informacion del Cliente'!J111,"")</f>
        <v/>
      </c>
      <c r="K99" s="4" t="str">
        <f>IF('Informacion del Cliente'!N111&lt;&gt;"",'Informacion del Cliente'!N111,"")</f>
        <v/>
      </c>
      <c r="L99" s="4" t="str">
        <f>IF(AND(N99&lt;&gt;"",N99="Inside"),'Informacion del Cliente'!H111-VLOOKUP(N99,Productos!$F$15:$G$16,2,FALSE),IF(N99="Outside",'Informacion del Cliente'!H111,""))</f>
        <v/>
      </c>
      <c r="M99" s="4" t="str">
        <f>IF('Informacion del Cliente'!I111&lt;&gt;"",'Informacion del Cliente'!I111,"")</f>
        <v/>
      </c>
      <c r="N99" s="4" t="str">
        <f>IF('Informacion del Cliente'!K111&lt;&gt;"",'Informacion del Cliente'!K111,"")</f>
        <v/>
      </c>
      <c r="O99" s="4" t="str">
        <f>IF('Informacion del Cliente'!L111&lt;&gt;"",'Informacion del Cliente'!L111,"")</f>
        <v/>
      </c>
      <c r="P99" s="4" t="str">
        <f>IF('Informacion del Cliente'!M111&lt;&gt;"",'Informacion del Cliente'!M111,"")</f>
        <v/>
      </c>
      <c r="Q99" s="4" t="str">
        <f>IF('Informacion del Cliente'!P111&lt;&gt;"",'Informacion del Cliente'!P111,"")</f>
        <v/>
      </c>
      <c r="R99" s="4" t="str">
        <f>IF('Informacion del Cliente'!Q111&lt;&gt;"",'Informacion del Cliente'!Q111,"")</f>
        <v/>
      </c>
      <c r="S99" s="4" t="str">
        <f t="shared" ca="1" si="52"/>
        <v/>
      </c>
      <c r="U99" s="4" t="str">
        <f>IF('Informacion del Cliente'!O111&lt;&gt;"",'Informacion del Cliente'!O111,"")</f>
        <v/>
      </c>
      <c r="V99" s="4" t="str">
        <f>IF('Informacion del Cliente'!R111&lt;&gt;"",'Informacion del Cliente'!R111,"")</f>
        <v/>
      </c>
      <c r="W99" s="4" t="str">
        <f t="shared" ca="1" si="53"/>
        <v/>
      </c>
      <c r="X99" s="4" t="str">
        <f t="shared" si="54"/>
        <v/>
      </c>
      <c r="Y99" s="4" t="str">
        <f t="shared" si="55"/>
        <v/>
      </c>
      <c r="Z99" s="4" t="str">
        <f>IF(G99&lt;&gt;"", IFERROR(VLOOKUP(I99, 'Listado de Telas'!$B$3:$F$129, 5, FALSE), "No encontrado"), "")</f>
        <v/>
      </c>
      <c r="AA99" s="4" t="str">
        <f t="shared" ca="1" si="56"/>
        <v/>
      </c>
      <c r="AB99" s="4" t="str">
        <f t="shared" ca="1" si="31"/>
        <v/>
      </c>
      <c r="AC99" s="4" t="str">
        <f t="shared" ca="1" si="32"/>
        <v/>
      </c>
      <c r="AD99" s="4" t="str">
        <f t="shared" ca="1" si="33"/>
        <v/>
      </c>
      <c r="AE99" s="4" t="str">
        <f t="shared" si="34"/>
        <v/>
      </c>
      <c r="AF99" s="4" t="str">
        <f t="shared" ca="1" si="35"/>
        <v/>
      </c>
      <c r="AG99" s="4" t="str">
        <f t="shared" ca="1" si="36"/>
        <v/>
      </c>
      <c r="AH99" s="4" t="str">
        <f t="shared" ca="1" si="37"/>
        <v/>
      </c>
      <c r="AI99" s="4" t="str">
        <f t="shared" si="57"/>
        <v/>
      </c>
      <c r="AJ99" s="4" t="str">
        <f t="shared" ca="1" si="38"/>
        <v/>
      </c>
      <c r="AK99" s="4" t="str">
        <f t="array" ref="AK99">IF('Informacion del Cliente'!T111="SI",3,IF('Informacion del Cliente'!K111="Outside",2,IF('Informacion del Cliente'!K111="Inside",1,"")))</f>
        <v/>
      </c>
      <c r="AL99" s="140" t="str">
        <f t="shared" ca="1" si="39"/>
        <v/>
      </c>
      <c r="AM99" s="4" t="s">
        <v>132</v>
      </c>
      <c r="AN99" s="4" t="str">
        <f t="array" ref="AN99">IF(O99&lt;&gt;"",(IF(L99&lt;&gt;"",IF('Informacion del Cliente'!$F$10:$G$10="Residencial",VLOOKUP(G99,Productos!$F$19:$G$24,2,FALSE),IF('Informacion del Cliente'!$F$10:$G$10="Comercial",VLOOKUP(G99,Productos!$F$19:$G$24,3,FALSE),"")))),"")</f>
        <v/>
      </c>
      <c r="AO99" s="4" t="str">
        <f t="array" aca="1" ref="AO99" ca="1">IF(O99&lt;&gt;"",(IF(L99&lt;&gt;"",IF(VLOOKUP('Informacion del Cliente'!$F$10:$G$10,INDIRECT("'"&amp;G99&amp;"'!L5:N6"),2,FALSE)="NA","",VLOOKUP('Informacion del Cliente'!$F$10:$G$10,INDIRECT("'"&amp;G99&amp;"'!L5:N6"),2,FALSE)))),"")</f>
        <v/>
      </c>
      <c r="AP99" s="4" t="str">
        <f t="array" aca="1" ref="AP99" ca="1">IF(OR(J99="Privacy",J99="Blackout"),IF('Informacion del Cliente'!$F$10:$G$10="Residencial",IF(L99&lt;&gt;"",VLOOKUP(J99,INDIRECT("'"&amp;G99&amp;"'!L16:O18"),2,FALSE),""),IF('Informacion del Cliente'!$F$10:$G$10="Comercial",IF(L99&lt;&gt;"",VLOOKUP(J99,INDIRECT("'"&amp;G99&amp;"'!L16:O18"),3,FALSE),""))),"")</f>
        <v/>
      </c>
      <c r="AQ99" s="4" t="str">
        <f t="shared" ca="1" si="58"/>
        <v>0</v>
      </c>
      <c r="AR99" s="4" t="str">
        <f t="array" aca="1" ref="AR99" ca="1">IF('Informacion del Cliente'!$F$10:$G$10="Residencial",IF(L99&lt;&gt;"",VLOOKUP(J99,INDIRECT("'"&amp;G99&amp;"'!L16:O18"),2,FALSE),""),IF('Informacion del Cliente'!$F$10:$G$10="Comercial",IF(L99&lt;&gt;"",VLOOKUP(J99,INDIRECT("'"&amp;G99&amp;"'!L16:O18"),3,FALSE),"")))</f>
        <v/>
      </c>
      <c r="AS99" s="4" t="str">
        <f t="shared" ca="1" si="59"/>
        <v/>
      </c>
      <c r="AT99" s="4" t="str">
        <f t="shared" ca="1" si="60"/>
        <v/>
      </c>
      <c r="AU99" s="4" t="str">
        <f t="shared" ca="1" si="61"/>
        <v/>
      </c>
      <c r="AV99" s="4" t="str">
        <f t="array" aca="1" ref="AV99" ca="1">IF(G99&lt;&gt;"",(IF(OR(VLOOKUP(O99, INDIRECT("'" &amp; G99 &amp; "'!F23:N25"),3, FALSE)&lt;&gt;"",VLOOKUP(O99, INDIRECT("'" &amp; G99 &amp; "'!F23:N25"),3, FALSE)&lt;&gt;"NA"),(L99-VLOOKUP(O99, INDIRECT("'" &amp; G99 &amp; "'!F23:N25"),3, FALSE)),"")),"")</f>
        <v/>
      </c>
      <c r="AW99" s="4" t="str">
        <f t="shared" ca="1" si="40"/>
        <v/>
      </c>
      <c r="AX99" s="4" t="str">
        <f t="shared" ca="1" si="41"/>
        <v/>
      </c>
      <c r="AY99" s="4" t="str">
        <f t="shared" ca="1" si="42"/>
        <v/>
      </c>
      <c r="AZ99" s="4" t="str">
        <f t="array" aca="1" ref="AZ99" ca="1">IF(O99&lt;&gt;"",IF(VLOOKUP(O99,INDIRECT("'"&amp;G99&amp;"'!F23:K25"),5,FALSE)="NA","NA",L99-VLOOKUP(O99,INDIRECT("'"&amp;G99&amp;"'!F23:K25"),5,FALSE)),"")</f>
        <v/>
      </c>
      <c r="BA99" s="4" t="str">
        <f>IF('Informacion del Cliente'!U111&lt;&gt;"",'Informacion del Cliente'!U111,"")</f>
        <v/>
      </c>
      <c r="BB99" s="4" t="str">
        <f t="array" aca="1" ref="BB99" ca="1">IF(O99&lt;&gt;"",VLOOKUP(O99, INDIRECT("'" &amp; G99 &amp; "'!F23:K25"),6, FALSE),"")</f>
        <v/>
      </c>
      <c r="BC99" s="4" t="str">
        <f t="shared" si="43"/>
        <v/>
      </c>
      <c r="BD99" s="4" t="str">
        <f t="shared" ca="1" si="44"/>
        <v/>
      </c>
      <c r="BE99" s="4" t="str">
        <f t="shared" si="45"/>
        <v/>
      </c>
      <c r="BF99" s="4" t="str">
        <f t="shared" si="46"/>
        <v/>
      </c>
      <c r="BG99" s="4" t="str">
        <f t="shared" si="47"/>
        <v/>
      </c>
      <c r="BJ99" s="4" t="str">
        <f t="shared" ca="1" si="48"/>
        <v/>
      </c>
      <c r="BK99" s="4" t="str">
        <f t="shared" si="49"/>
        <v/>
      </c>
      <c r="BL99" s="4" t="str">
        <f t="shared" ca="1" si="50"/>
        <v/>
      </c>
      <c r="BM99" s="4" t="str">
        <f t="shared" ca="1" si="51"/>
        <v/>
      </c>
    </row>
    <row r="100" spans="1:65" x14ac:dyDescent="0.3">
      <c r="A100" s="4" t="str">
        <f>IF(L100&lt;&gt;"",'Informacion del Cliente'!D112,"")</f>
        <v/>
      </c>
      <c r="B100" s="4" t="str">
        <f>IF(O100&lt;&gt;"",'Informacion del Cliente'!$F$5,"")</f>
        <v/>
      </c>
      <c r="C100" s="4" t="str">
        <f>IF(O100&lt;&gt;"",'Informacion del Cliente'!$F$8,"")</f>
        <v/>
      </c>
      <c r="D100" s="4" t="str">
        <f>IF(O100&lt;&gt;"",'Informacion del Cliente'!$F$7,"")</f>
        <v/>
      </c>
      <c r="E100" s="4" t="str">
        <f>IF(O100&lt;&gt;"",'Informacion del Cliente'!$F$9,"")</f>
        <v/>
      </c>
      <c r="F100" s="4" t="str">
        <f>IF(G100&lt;&gt;"",'Informacion del Cliente'!$F$10:$G$10,"")</f>
        <v/>
      </c>
      <c r="G100" s="4" t="str">
        <f>IF('Informacion del Cliente'!E112&lt;&gt;"",VLOOKUP('Informacion del Cliente'!E112,Productos!$F$6:$G$11,2,FALSE),"")</f>
        <v/>
      </c>
      <c r="H100" s="4" t="str">
        <f>IF('Informacion del Cliente'!G112&lt;&gt;"",'Informacion del Cliente'!G112,"")</f>
        <v/>
      </c>
      <c r="I100" s="4" t="str">
        <f>IF('Informacion del Cliente'!F112&lt;&gt;"",'Informacion del Cliente'!F112,"")</f>
        <v/>
      </c>
      <c r="J100" s="4" t="str">
        <f>IF('Informacion del Cliente'!J112&lt;&gt;"",'Informacion del Cliente'!J112,"")</f>
        <v/>
      </c>
      <c r="K100" s="4" t="str">
        <f>IF('Informacion del Cliente'!N112&lt;&gt;"",'Informacion del Cliente'!N112,"")</f>
        <v/>
      </c>
      <c r="L100" s="4" t="str">
        <f>IF(AND(N100&lt;&gt;"",N100="Inside"),'Informacion del Cliente'!H112-VLOOKUP(N100,Productos!$F$15:$G$16,2,FALSE),IF(N100="Outside",'Informacion del Cliente'!H112,""))</f>
        <v/>
      </c>
      <c r="M100" s="4" t="str">
        <f>IF('Informacion del Cliente'!I112&lt;&gt;"",'Informacion del Cliente'!I112,"")</f>
        <v/>
      </c>
      <c r="N100" s="4" t="str">
        <f>IF('Informacion del Cliente'!K112&lt;&gt;"",'Informacion del Cliente'!K112,"")</f>
        <v/>
      </c>
      <c r="O100" s="4" t="str">
        <f>IF('Informacion del Cliente'!L112&lt;&gt;"",'Informacion del Cliente'!L112,"")</f>
        <v/>
      </c>
      <c r="P100" s="4" t="str">
        <f>IF('Informacion del Cliente'!M112&lt;&gt;"",'Informacion del Cliente'!M112,"")</f>
        <v/>
      </c>
      <c r="Q100" s="4" t="str">
        <f>IF('Informacion del Cliente'!P112&lt;&gt;"",'Informacion del Cliente'!P112,"")</f>
        <v/>
      </c>
      <c r="R100" s="4" t="str">
        <f>IF('Informacion del Cliente'!Q112&lt;&gt;"",'Informacion del Cliente'!Q112,"")</f>
        <v/>
      </c>
      <c r="S100" s="4" t="str">
        <f t="shared" ca="1" si="52"/>
        <v/>
      </c>
      <c r="U100" s="4" t="str">
        <f>IF('Informacion del Cliente'!O112&lt;&gt;"",'Informacion del Cliente'!O112,"")</f>
        <v/>
      </c>
      <c r="V100" s="4" t="str">
        <f>IF('Informacion del Cliente'!R112&lt;&gt;"",'Informacion del Cliente'!R112,"")</f>
        <v/>
      </c>
      <c r="W100" s="4" t="str">
        <f t="shared" ca="1" si="53"/>
        <v/>
      </c>
      <c r="X100" s="4" t="str">
        <f t="shared" si="54"/>
        <v/>
      </c>
      <c r="Y100" s="4" t="str">
        <f t="shared" si="55"/>
        <v/>
      </c>
      <c r="Z100" s="4" t="str">
        <f>IF(G100&lt;&gt;"", IFERROR(VLOOKUP(I100, 'Listado de Telas'!$B$3:$F$129, 5, FALSE), "No encontrado"), "")</f>
        <v/>
      </c>
      <c r="AA100" s="4" t="str">
        <f t="shared" ca="1" si="56"/>
        <v/>
      </c>
      <c r="AB100" s="4" t="str">
        <f t="shared" ca="1" si="31"/>
        <v/>
      </c>
      <c r="AC100" s="4" t="str">
        <f t="shared" ca="1" si="32"/>
        <v/>
      </c>
      <c r="AD100" s="4" t="str">
        <f t="shared" ca="1" si="33"/>
        <v/>
      </c>
      <c r="AE100" s="4" t="str">
        <f t="shared" si="34"/>
        <v/>
      </c>
      <c r="AF100" s="4" t="str">
        <f t="shared" ca="1" si="35"/>
        <v/>
      </c>
      <c r="AG100" s="4" t="str">
        <f t="shared" ca="1" si="36"/>
        <v/>
      </c>
      <c r="AH100" s="4" t="str">
        <f t="shared" ca="1" si="37"/>
        <v/>
      </c>
      <c r="AI100" s="4" t="str">
        <f t="shared" si="57"/>
        <v/>
      </c>
      <c r="AJ100" s="4" t="str">
        <f t="shared" ca="1" si="38"/>
        <v/>
      </c>
      <c r="AK100" s="4" t="str">
        <f t="array" ref="AK100">IF('Informacion del Cliente'!T112="SI",3,IF('Informacion del Cliente'!K112="Outside",2,IF('Informacion del Cliente'!K112="Inside",1,"")))</f>
        <v/>
      </c>
      <c r="AL100" s="140" t="str">
        <f t="shared" ca="1" si="39"/>
        <v/>
      </c>
      <c r="AM100" s="4" t="s">
        <v>132</v>
      </c>
      <c r="AN100" s="4" t="str">
        <f t="array" ref="AN100">IF(O100&lt;&gt;"",(IF(L100&lt;&gt;"",IF('Informacion del Cliente'!$F$10:$G$10="Residencial",VLOOKUP(G100,Productos!$F$19:$G$24,2,FALSE),IF('Informacion del Cliente'!$F$10:$G$10="Comercial",VLOOKUP(G100,Productos!$F$19:$G$24,3,FALSE),"")))),"")</f>
        <v/>
      </c>
      <c r="AO100" s="4" t="str">
        <f t="array" aca="1" ref="AO100" ca="1">IF(O100&lt;&gt;"",(IF(L100&lt;&gt;"",IF(VLOOKUP('Informacion del Cliente'!$F$10:$G$10,INDIRECT("'"&amp;G100&amp;"'!L5:N6"),2,FALSE)="NA","",VLOOKUP('Informacion del Cliente'!$F$10:$G$10,INDIRECT("'"&amp;G100&amp;"'!L5:N6"),2,FALSE)))),"")</f>
        <v/>
      </c>
      <c r="AP100" s="4" t="str">
        <f t="array" aca="1" ref="AP100" ca="1">IF(OR(J100="Privacy",J100="Blackout"),IF('Informacion del Cliente'!$F$10:$G$10="Residencial",IF(L100&lt;&gt;"",VLOOKUP(J100,INDIRECT("'"&amp;G100&amp;"'!L16:O18"),2,FALSE),""),IF('Informacion del Cliente'!$F$10:$G$10="Comercial",IF(L100&lt;&gt;"",VLOOKUP(J100,INDIRECT("'"&amp;G100&amp;"'!L16:O18"),3,FALSE),""))),"")</f>
        <v/>
      </c>
      <c r="AQ100" s="4" t="str">
        <f t="shared" ca="1" si="58"/>
        <v>0</v>
      </c>
      <c r="AR100" s="4" t="str">
        <f t="array" aca="1" ref="AR100" ca="1">IF('Informacion del Cliente'!$F$10:$G$10="Residencial",IF(L100&lt;&gt;"",VLOOKUP(J100,INDIRECT("'"&amp;G100&amp;"'!L16:O18"),2,FALSE),""),IF('Informacion del Cliente'!$F$10:$G$10="Comercial",IF(L100&lt;&gt;"",VLOOKUP(J100,INDIRECT("'"&amp;G100&amp;"'!L16:O18"),3,FALSE),"")))</f>
        <v/>
      </c>
      <c r="AS100" s="4" t="str">
        <f t="shared" ca="1" si="59"/>
        <v/>
      </c>
      <c r="AT100" s="4" t="str">
        <f t="shared" ca="1" si="60"/>
        <v/>
      </c>
      <c r="AU100" s="4" t="str">
        <f t="shared" ca="1" si="61"/>
        <v/>
      </c>
      <c r="AV100" s="4" t="str">
        <f t="array" aca="1" ref="AV100" ca="1">IF(G100&lt;&gt;"",(IF(OR(VLOOKUP(O100, INDIRECT("'" &amp; G100 &amp; "'!F23:N25"),3, FALSE)&lt;&gt;"",VLOOKUP(O100, INDIRECT("'" &amp; G100 &amp; "'!F23:N25"),3, FALSE)&lt;&gt;"NA"),(L100-VLOOKUP(O100, INDIRECT("'" &amp; G100 &amp; "'!F23:N25"),3, FALSE)),"")),"")</f>
        <v/>
      </c>
      <c r="AW100" s="4" t="str">
        <f t="shared" ca="1" si="40"/>
        <v/>
      </c>
      <c r="AX100" s="4" t="str">
        <f t="shared" ca="1" si="41"/>
        <v/>
      </c>
      <c r="AY100" s="4" t="str">
        <f t="shared" ca="1" si="42"/>
        <v/>
      </c>
      <c r="AZ100" s="4" t="str">
        <f t="array" aca="1" ref="AZ100" ca="1">IF(O100&lt;&gt;"",IF(VLOOKUP(O100,INDIRECT("'"&amp;G100&amp;"'!F23:K25"),5,FALSE)="NA","NA",L100-VLOOKUP(O100,INDIRECT("'"&amp;G100&amp;"'!F23:K25"),5,FALSE)),"")</f>
        <v/>
      </c>
      <c r="BA100" s="4" t="str">
        <f>IF('Informacion del Cliente'!U112&lt;&gt;"",'Informacion del Cliente'!U112,"")</f>
        <v/>
      </c>
      <c r="BB100" s="4" t="str">
        <f t="array" aca="1" ref="BB100" ca="1">IF(O100&lt;&gt;"",VLOOKUP(O100, INDIRECT("'" &amp; G100 &amp; "'!F23:K25"),6, FALSE),"")</f>
        <v/>
      </c>
      <c r="BC100" s="4" t="str">
        <f t="shared" si="43"/>
        <v/>
      </c>
      <c r="BD100" s="4" t="str">
        <f t="shared" ca="1" si="44"/>
        <v/>
      </c>
      <c r="BE100" s="4" t="str">
        <f t="shared" si="45"/>
        <v/>
      </c>
      <c r="BF100" s="4" t="str">
        <f t="shared" si="46"/>
        <v/>
      </c>
      <c r="BG100" s="4" t="str">
        <f t="shared" si="47"/>
        <v/>
      </c>
      <c r="BJ100" s="4" t="str">
        <f t="shared" ca="1" si="48"/>
        <v/>
      </c>
      <c r="BK100" s="4" t="str">
        <f t="shared" si="49"/>
        <v/>
      </c>
      <c r="BL100" s="4" t="str">
        <f t="shared" ca="1" si="50"/>
        <v/>
      </c>
      <c r="BM100" s="4" t="str">
        <f t="shared" ca="1" si="51"/>
        <v/>
      </c>
    </row>
    <row r="101" spans="1:65" x14ac:dyDescent="0.3">
      <c r="A101" s="4" t="str">
        <f>IF(L101&lt;&gt;"",'Informacion del Cliente'!D113,"")</f>
        <v/>
      </c>
      <c r="B101" s="4" t="str">
        <f>IF(O101&lt;&gt;"",'Informacion del Cliente'!$F$5,"")</f>
        <v/>
      </c>
      <c r="C101" s="4" t="str">
        <f>IF(O101&lt;&gt;"",'Informacion del Cliente'!$F$8,"")</f>
        <v/>
      </c>
      <c r="D101" s="4" t="str">
        <f>IF(O101&lt;&gt;"",'Informacion del Cliente'!$F$7,"")</f>
        <v/>
      </c>
      <c r="E101" s="4" t="str">
        <f>IF(O101&lt;&gt;"",'Informacion del Cliente'!$F$9,"")</f>
        <v/>
      </c>
      <c r="F101" s="4" t="str">
        <f>IF(G101&lt;&gt;"",'Informacion del Cliente'!$F$10:$G$10,"")</f>
        <v/>
      </c>
      <c r="G101" s="4" t="str">
        <f>IF('Informacion del Cliente'!E113&lt;&gt;"",VLOOKUP('Informacion del Cliente'!E113,Productos!$F$6:$G$11,2,FALSE),"")</f>
        <v/>
      </c>
      <c r="H101" s="4" t="str">
        <f>IF('Informacion del Cliente'!G113&lt;&gt;"",'Informacion del Cliente'!G113,"")</f>
        <v/>
      </c>
      <c r="I101" s="4" t="str">
        <f>IF('Informacion del Cliente'!F113&lt;&gt;"",'Informacion del Cliente'!F113,"")</f>
        <v/>
      </c>
      <c r="J101" s="4" t="str">
        <f>IF('Informacion del Cliente'!J113&lt;&gt;"",'Informacion del Cliente'!J113,"")</f>
        <v/>
      </c>
      <c r="K101" s="4" t="str">
        <f>IF('Informacion del Cliente'!N113&lt;&gt;"",'Informacion del Cliente'!N113,"")</f>
        <v/>
      </c>
      <c r="L101" s="4" t="str">
        <f>IF(AND(N101&lt;&gt;"",N101="Inside"),'Informacion del Cliente'!H113-VLOOKUP(N101,Productos!$F$15:$G$16,2,FALSE),IF(N101="Outside",'Informacion del Cliente'!H113,""))</f>
        <v/>
      </c>
      <c r="M101" s="4" t="str">
        <f>IF('Informacion del Cliente'!I113&lt;&gt;"",'Informacion del Cliente'!I113,"")</f>
        <v/>
      </c>
      <c r="N101" s="4" t="str">
        <f>IF('Informacion del Cliente'!K113&lt;&gt;"",'Informacion del Cliente'!K113,"")</f>
        <v/>
      </c>
      <c r="O101" s="4" t="str">
        <f>IF('Informacion del Cliente'!L113&lt;&gt;"",'Informacion del Cliente'!L113,"")</f>
        <v/>
      </c>
      <c r="P101" s="4" t="str">
        <f>IF('Informacion del Cliente'!M113&lt;&gt;"",'Informacion del Cliente'!M113,"")</f>
        <v/>
      </c>
      <c r="Q101" s="4" t="str">
        <f>IF('Informacion del Cliente'!P113&lt;&gt;"",'Informacion del Cliente'!P113,"")</f>
        <v/>
      </c>
      <c r="R101" s="4" t="str">
        <f>IF('Informacion del Cliente'!Q113&lt;&gt;"",'Informacion del Cliente'!Q113,"")</f>
        <v/>
      </c>
      <c r="S101" s="4" t="str">
        <f t="shared" ca="1" si="52"/>
        <v/>
      </c>
      <c r="U101" s="4" t="str">
        <f>IF('Informacion del Cliente'!O113&lt;&gt;"",'Informacion del Cliente'!O113,"")</f>
        <v/>
      </c>
      <c r="V101" s="4" t="str">
        <f>IF('Informacion del Cliente'!R113&lt;&gt;"",'Informacion del Cliente'!R113,"")</f>
        <v/>
      </c>
      <c r="W101" s="4" t="str">
        <f t="shared" ca="1" si="53"/>
        <v/>
      </c>
      <c r="X101" s="4" t="str">
        <f t="shared" si="54"/>
        <v/>
      </c>
      <c r="Y101" s="4" t="str">
        <f t="shared" si="55"/>
        <v/>
      </c>
      <c r="Z101" s="4" t="str">
        <f>IF(G101&lt;&gt;"", IFERROR(VLOOKUP(I101, 'Listado de Telas'!$B$3:$F$129, 5, FALSE), "No encontrado"), "")</f>
        <v/>
      </c>
      <c r="AA101" s="4" t="str">
        <f t="shared" ca="1" si="56"/>
        <v/>
      </c>
      <c r="AB101" s="4" t="str">
        <f t="shared" ca="1" si="31"/>
        <v/>
      </c>
      <c r="AC101" s="4" t="str">
        <f t="shared" ca="1" si="32"/>
        <v/>
      </c>
      <c r="AD101" s="4" t="str">
        <f t="shared" ca="1" si="33"/>
        <v/>
      </c>
      <c r="AE101" s="4" t="str">
        <f t="shared" si="34"/>
        <v/>
      </c>
      <c r="AF101" s="4" t="str">
        <f t="shared" ca="1" si="35"/>
        <v/>
      </c>
      <c r="AG101" s="4" t="str">
        <f t="shared" ca="1" si="36"/>
        <v/>
      </c>
      <c r="AH101" s="4" t="str">
        <f t="shared" ca="1" si="37"/>
        <v/>
      </c>
      <c r="AI101" s="4" t="str">
        <f t="shared" si="57"/>
        <v/>
      </c>
      <c r="AJ101" s="4" t="str">
        <f t="shared" ca="1" si="38"/>
        <v/>
      </c>
      <c r="AK101" s="4" t="str">
        <f t="array" ref="AK101">IF('Informacion del Cliente'!T113="SI",3,IF('Informacion del Cliente'!K113="Outside",2,IF('Informacion del Cliente'!K113="Inside",1,"")))</f>
        <v/>
      </c>
      <c r="AL101" s="140" t="str">
        <f t="shared" ca="1" si="39"/>
        <v/>
      </c>
      <c r="AM101" s="4" t="s">
        <v>132</v>
      </c>
      <c r="AN101" s="4" t="str">
        <f t="array" ref="AN101">IF(O101&lt;&gt;"",(IF(L101&lt;&gt;"",IF('Informacion del Cliente'!$F$10:$G$10="Residencial",VLOOKUP(G101,Productos!$F$19:$G$24,2,FALSE),IF('Informacion del Cliente'!$F$10:$G$10="Comercial",VLOOKUP(G101,Productos!$F$19:$G$24,3,FALSE),"")))),"")</f>
        <v/>
      </c>
      <c r="AO101" s="4" t="str">
        <f t="array" aca="1" ref="AO101" ca="1">IF(O101&lt;&gt;"",(IF(L101&lt;&gt;"",IF(VLOOKUP('Informacion del Cliente'!$F$10:$G$10,INDIRECT("'"&amp;G101&amp;"'!L5:N6"),2,FALSE)="NA","",VLOOKUP('Informacion del Cliente'!$F$10:$G$10,INDIRECT("'"&amp;G101&amp;"'!L5:N6"),2,FALSE)))),"")</f>
        <v/>
      </c>
      <c r="AP101" s="4" t="str">
        <f t="array" aca="1" ref="AP101" ca="1">IF(OR(J101="Privacy",J101="Blackout"),IF('Informacion del Cliente'!$F$10:$G$10="Residencial",IF(L101&lt;&gt;"",VLOOKUP(J101,INDIRECT("'"&amp;G101&amp;"'!L16:O18"),2,FALSE),""),IF('Informacion del Cliente'!$F$10:$G$10="Comercial",IF(L101&lt;&gt;"",VLOOKUP(J101,INDIRECT("'"&amp;G101&amp;"'!L16:O18"),3,FALSE),""))),"")</f>
        <v/>
      </c>
      <c r="AQ101" s="4" t="str">
        <f t="shared" ca="1" si="58"/>
        <v>0</v>
      </c>
      <c r="AR101" s="4" t="str">
        <f t="array" aca="1" ref="AR101" ca="1">IF('Informacion del Cliente'!$F$10:$G$10="Residencial",IF(L101&lt;&gt;"",VLOOKUP(J101,INDIRECT("'"&amp;G101&amp;"'!L16:O18"),2,FALSE),""),IF('Informacion del Cliente'!$F$10:$G$10="Comercial",IF(L101&lt;&gt;"",VLOOKUP(J101,INDIRECT("'"&amp;G101&amp;"'!L16:O18"),3,FALSE),"")))</f>
        <v/>
      </c>
      <c r="AS101" s="4" t="str">
        <f t="shared" ca="1" si="59"/>
        <v/>
      </c>
      <c r="AT101" s="4" t="str">
        <f t="shared" ca="1" si="60"/>
        <v/>
      </c>
      <c r="AU101" s="4" t="str">
        <f t="shared" ca="1" si="61"/>
        <v/>
      </c>
      <c r="AV101" s="4" t="str">
        <f t="array" aca="1" ref="AV101" ca="1">IF(G101&lt;&gt;"",(IF(OR(VLOOKUP(O101, INDIRECT("'" &amp; G101 &amp; "'!F23:N25"),3, FALSE)&lt;&gt;"",VLOOKUP(O101, INDIRECT("'" &amp; G101 &amp; "'!F23:N25"),3, FALSE)&lt;&gt;"NA"),(L101-VLOOKUP(O101, INDIRECT("'" &amp; G101 &amp; "'!F23:N25"),3, FALSE)),"")),"")</f>
        <v/>
      </c>
      <c r="AW101" s="4" t="str">
        <f t="shared" ca="1" si="40"/>
        <v/>
      </c>
      <c r="AX101" s="4" t="str">
        <f t="shared" ca="1" si="41"/>
        <v/>
      </c>
      <c r="AY101" s="4" t="str">
        <f t="shared" ca="1" si="42"/>
        <v/>
      </c>
      <c r="AZ101" s="4" t="str">
        <f t="array" aca="1" ref="AZ101" ca="1">IF(O101&lt;&gt;"",IF(VLOOKUP(O101,INDIRECT("'"&amp;G101&amp;"'!F23:K25"),5,FALSE)="NA","NA",L101-VLOOKUP(O101,INDIRECT("'"&amp;G101&amp;"'!F23:K25"),5,FALSE)),"")</f>
        <v/>
      </c>
      <c r="BA101" s="4" t="str">
        <f>IF('Informacion del Cliente'!U113&lt;&gt;"",'Informacion del Cliente'!U113,"")</f>
        <v/>
      </c>
      <c r="BB101" s="4" t="str">
        <f t="array" aca="1" ref="BB101" ca="1">IF(O101&lt;&gt;"",VLOOKUP(O101, INDIRECT("'" &amp; G101 &amp; "'!F23:K25"),6, FALSE),"")</f>
        <v/>
      </c>
      <c r="BC101" s="4" t="str">
        <f t="shared" si="43"/>
        <v/>
      </c>
      <c r="BD101" s="4" t="str">
        <f t="shared" ca="1" si="44"/>
        <v/>
      </c>
      <c r="BE101" s="4" t="str">
        <f t="shared" si="45"/>
        <v/>
      </c>
      <c r="BF101" s="4" t="str">
        <f t="shared" si="46"/>
        <v/>
      </c>
      <c r="BG101" s="4" t="str">
        <f t="shared" si="47"/>
        <v/>
      </c>
      <c r="BJ101" s="4" t="str">
        <f t="shared" ca="1" si="48"/>
        <v/>
      </c>
      <c r="BK101" s="4" t="str">
        <f t="shared" si="49"/>
        <v/>
      </c>
      <c r="BL101" s="4" t="str">
        <f t="shared" ca="1" si="50"/>
        <v/>
      </c>
      <c r="BM101" s="4" t="str">
        <f t="shared" ca="1" si="51"/>
        <v/>
      </c>
    </row>
    <row r="102" spans="1:65" x14ac:dyDescent="0.3">
      <c r="A102" s="4" t="str">
        <f>IF(L102&lt;&gt;"",'Informacion del Cliente'!D114,"")</f>
        <v/>
      </c>
      <c r="B102" s="4" t="str">
        <f>IF(O102&lt;&gt;"",'Informacion del Cliente'!$F$5,"")</f>
        <v/>
      </c>
      <c r="C102" s="4" t="str">
        <f>IF(O102&lt;&gt;"",'Informacion del Cliente'!$F$8,"")</f>
        <v/>
      </c>
      <c r="D102" s="4" t="str">
        <f>IF(O102&lt;&gt;"",'Informacion del Cliente'!$F$7,"")</f>
        <v/>
      </c>
      <c r="E102" s="4" t="str">
        <f>IF(O102&lt;&gt;"",'Informacion del Cliente'!$F$9,"")</f>
        <v/>
      </c>
      <c r="F102" s="4" t="str">
        <f>IF(G102&lt;&gt;"",'Informacion del Cliente'!$F$10:$G$10,"")</f>
        <v/>
      </c>
      <c r="G102" s="4" t="str">
        <f>IF('Informacion del Cliente'!E114&lt;&gt;"",VLOOKUP('Informacion del Cliente'!E114,Productos!$F$6:$G$11,2,FALSE),"")</f>
        <v/>
      </c>
      <c r="H102" s="4" t="str">
        <f>IF('Informacion del Cliente'!G114&lt;&gt;"",'Informacion del Cliente'!G114,"")</f>
        <v/>
      </c>
      <c r="I102" s="4" t="str">
        <f>IF('Informacion del Cliente'!F114&lt;&gt;"",'Informacion del Cliente'!F114,"")</f>
        <v/>
      </c>
      <c r="J102" s="4" t="str">
        <f>IF('Informacion del Cliente'!J114&lt;&gt;"",'Informacion del Cliente'!J114,"")</f>
        <v/>
      </c>
      <c r="K102" s="4" t="str">
        <f>IF('Informacion del Cliente'!N114&lt;&gt;"",'Informacion del Cliente'!N114,"")</f>
        <v/>
      </c>
      <c r="L102" s="4" t="str">
        <f>IF(AND(N102&lt;&gt;"",N102="Inside"),'Informacion del Cliente'!H114-VLOOKUP(N102,Productos!$F$15:$G$16,2,FALSE),IF(N102="Outside",'Informacion del Cliente'!H114,""))</f>
        <v/>
      </c>
      <c r="M102" s="4" t="str">
        <f>IF('Informacion del Cliente'!I114&lt;&gt;"",'Informacion del Cliente'!I114,"")</f>
        <v/>
      </c>
      <c r="N102" s="4" t="str">
        <f>IF('Informacion del Cliente'!K114&lt;&gt;"",'Informacion del Cliente'!K114,"")</f>
        <v/>
      </c>
      <c r="O102" s="4" t="str">
        <f>IF('Informacion del Cliente'!L114&lt;&gt;"",'Informacion del Cliente'!L114,"")</f>
        <v/>
      </c>
      <c r="P102" s="4" t="str">
        <f>IF('Informacion del Cliente'!M114&lt;&gt;"",'Informacion del Cliente'!M114,"")</f>
        <v/>
      </c>
      <c r="Q102" s="4" t="str">
        <f>IF('Informacion del Cliente'!P114&lt;&gt;"",'Informacion del Cliente'!P114,"")</f>
        <v/>
      </c>
      <c r="R102" s="4" t="str">
        <f>IF('Informacion del Cliente'!Q114&lt;&gt;"",'Informacion del Cliente'!Q114,"")</f>
        <v/>
      </c>
      <c r="S102" s="4" t="str">
        <f t="shared" ca="1" si="52"/>
        <v/>
      </c>
      <c r="U102" s="4" t="str">
        <f>IF('Informacion del Cliente'!O114&lt;&gt;"",'Informacion del Cliente'!O114,"")</f>
        <v/>
      </c>
      <c r="V102" s="4" t="str">
        <f>IF('Informacion del Cliente'!R114&lt;&gt;"",'Informacion del Cliente'!R114,"")</f>
        <v/>
      </c>
      <c r="W102" s="4" t="str">
        <f t="shared" ca="1" si="53"/>
        <v/>
      </c>
      <c r="X102" s="4" t="str">
        <f t="shared" si="54"/>
        <v/>
      </c>
      <c r="Y102" s="4" t="str">
        <f t="shared" si="55"/>
        <v/>
      </c>
      <c r="Z102" s="4" t="str">
        <f>IF(G102&lt;&gt;"", IFERROR(VLOOKUP(I102, 'Listado de Telas'!$B$3:$F$129, 5, FALSE), "No encontrado"), "")</f>
        <v/>
      </c>
      <c r="AA102" s="4" t="str">
        <f t="shared" ca="1" si="56"/>
        <v/>
      </c>
      <c r="AB102" s="4" t="str">
        <f t="shared" ca="1" si="31"/>
        <v/>
      </c>
      <c r="AC102" s="4" t="str">
        <f t="shared" ca="1" si="32"/>
        <v/>
      </c>
      <c r="AD102" s="4" t="str">
        <f t="shared" ca="1" si="33"/>
        <v/>
      </c>
      <c r="AE102" s="4" t="str">
        <f t="shared" si="34"/>
        <v/>
      </c>
      <c r="AF102" s="4" t="str">
        <f t="shared" ca="1" si="35"/>
        <v/>
      </c>
      <c r="AG102" s="4" t="str">
        <f t="shared" ca="1" si="36"/>
        <v/>
      </c>
      <c r="AH102" s="4" t="str">
        <f t="shared" ca="1" si="37"/>
        <v/>
      </c>
      <c r="AI102" s="4" t="str">
        <f t="shared" si="57"/>
        <v/>
      </c>
      <c r="AJ102" s="4" t="str">
        <f t="shared" ca="1" si="38"/>
        <v/>
      </c>
      <c r="AK102" s="4" t="str">
        <f t="array" ref="AK102">IF('Informacion del Cliente'!T114="SI",3,IF('Informacion del Cliente'!K114="Outside",2,IF('Informacion del Cliente'!K114="Inside",1,"")))</f>
        <v/>
      </c>
      <c r="AL102" s="140" t="str">
        <f t="shared" ca="1" si="39"/>
        <v/>
      </c>
      <c r="AM102" s="4" t="s">
        <v>132</v>
      </c>
      <c r="AN102" s="4" t="str">
        <f t="array" ref="AN102">IF(O102&lt;&gt;"",(IF(L102&lt;&gt;"",IF('Informacion del Cliente'!$F$10:$G$10="Residencial",VLOOKUP(G102,Productos!$F$19:$G$24,2,FALSE),IF('Informacion del Cliente'!$F$10:$G$10="Comercial",VLOOKUP(G102,Productos!$F$19:$G$24,3,FALSE),"")))),"")</f>
        <v/>
      </c>
      <c r="AO102" s="4" t="str">
        <f t="array" aca="1" ref="AO102" ca="1">IF(O102&lt;&gt;"",(IF(L102&lt;&gt;"",IF(VLOOKUP('Informacion del Cliente'!$F$10:$G$10,INDIRECT("'"&amp;G102&amp;"'!L5:N6"),2,FALSE)="NA","",VLOOKUP('Informacion del Cliente'!$F$10:$G$10,INDIRECT("'"&amp;G102&amp;"'!L5:N6"),2,FALSE)))),"")</f>
        <v/>
      </c>
      <c r="AP102" s="4" t="str">
        <f t="array" aca="1" ref="AP102" ca="1">IF(OR(J102="Privacy",J102="Blackout"),IF('Informacion del Cliente'!$F$10:$G$10="Residencial",IF(L102&lt;&gt;"",VLOOKUP(J102,INDIRECT("'"&amp;G102&amp;"'!L16:O18"),2,FALSE),""),IF('Informacion del Cliente'!$F$10:$G$10="Comercial",IF(L102&lt;&gt;"",VLOOKUP(J102,INDIRECT("'"&amp;G102&amp;"'!L16:O18"),3,FALSE),""))),"")</f>
        <v/>
      </c>
      <c r="AQ102" s="4" t="str">
        <f t="shared" ca="1" si="58"/>
        <v>0</v>
      </c>
      <c r="AR102" s="4" t="str">
        <f t="array" aca="1" ref="AR102" ca="1">IF('Informacion del Cliente'!$F$10:$G$10="Residencial",IF(L102&lt;&gt;"",VLOOKUP(J102,INDIRECT("'"&amp;G102&amp;"'!L16:O18"),2,FALSE),""),IF('Informacion del Cliente'!$F$10:$G$10="Comercial",IF(L102&lt;&gt;"",VLOOKUP(J102,INDIRECT("'"&amp;G102&amp;"'!L16:O18"),3,FALSE),"")))</f>
        <v/>
      </c>
      <c r="AS102" s="4" t="str">
        <f t="shared" ca="1" si="59"/>
        <v/>
      </c>
      <c r="AT102" s="4" t="str">
        <f t="shared" ca="1" si="60"/>
        <v/>
      </c>
      <c r="AU102" s="4" t="str">
        <f t="shared" ca="1" si="61"/>
        <v/>
      </c>
      <c r="AV102" s="4" t="str">
        <f t="array" aca="1" ref="AV102" ca="1">IF(G102&lt;&gt;"",(IF(OR(VLOOKUP(O102, INDIRECT("'" &amp; G102 &amp; "'!F23:N25"),3, FALSE)&lt;&gt;"",VLOOKUP(O102, INDIRECT("'" &amp; G102 &amp; "'!F23:N25"),3, FALSE)&lt;&gt;"NA"),(L102-VLOOKUP(O102, INDIRECT("'" &amp; G102 &amp; "'!F23:N25"),3, FALSE)),"")),"")</f>
        <v/>
      </c>
      <c r="AW102" s="4" t="str">
        <f t="shared" ca="1" si="40"/>
        <v/>
      </c>
      <c r="AX102" s="4" t="str">
        <f t="shared" ca="1" si="41"/>
        <v/>
      </c>
      <c r="AY102" s="4" t="str">
        <f t="shared" ca="1" si="42"/>
        <v/>
      </c>
      <c r="AZ102" s="4" t="str">
        <f t="array" aca="1" ref="AZ102" ca="1">IF(O102&lt;&gt;"",IF(VLOOKUP(O102,INDIRECT("'"&amp;G102&amp;"'!F23:K25"),5,FALSE)="NA","NA",L102-VLOOKUP(O102,INDIRECT("'"&amp;G102&amp;"'!F23:K25"),5,FALSE)),"")</f>
        <v/>
      </c>
      <c r="BA102" s="4" t="str">
        <f>IF('Informacion del Cliente'!U114&lt;&gt;"",'Informacion del Cliente'!U114,"")</f>
        <v/>
      </c>
      <c r="BB102" s="4" t="str">
        <f t="array" aca="1" ref="BB102" ca="1">IF(O102&lt;&gt;"",VLOOKUP(O102, INDIRECT("'" &amp; G102 &amp; "'!F23:K25"),6, FALSE),"")</f>
        <v/>
      </c>
      <c r="BC102" s="4" t="str">
        <f t="shared" si="43"/>
        <v/>
      </c>
      <c r="BD102" s="4" t="str">
        <f t="shared" ca="1" si="44"/>
        <v/>
      </c>
      <c r="BE102" s="4" t="str">
        <f t="shared" si="45"/>
        <v/>
      </c>
      <c r="BF102" s="4" t="str">
        <f t="shared" si="46"/>
        <v/>
      </c>
      <c r="BG102" s="4" t="str">
        <f t="shared" si="47"/>
        <v/>
      </c>
      <c r="BJ102" s="4" t="str">
        <f t="shared" ca="1" si="48"/>
        <v/>
      </c>
      <c r="BK102" s="4" t="str">
        <f t="shared" si="49"/>
        <v/>
      </c>
      <c r="BL102" s="4" t="str">
        <f t="shared" ca="1" si="50"/>
        <v/>
      </c>
      <c r="BM102" s="4" t="str">
        <f t="shared" ca="1" si="51"/>
        <v/>
      </c>
    </row>
    <row r="103" spans="1:65" x14ac:dyDescent="0.3">
      <c r="A103" s="4" t="str">
        <f>IF(L103&lt;&gt;"",'Informacion del Cliente'!D115,"")</f>
        <v/>
      </c>
      <c r="B103" s="4" t="str">
        <f>IF(O103&lt;&gt;"",'Informacion del Cliente'!$F$5,"")</f>
        <v/>
      </c>
      <c r="C103" s="4" t="str">
        <f>IF(O103&lt;&gt;"",'Informacion del Cliente'!$F$8,"")</f>
        <v/>
      </c>
      <c r="D103" s="4" t="str">
        <f>IF(O103&lt;&gt;"",'Informacion del Cliente'!$F$7,"")</f>
        <v/>
      </c>
      <c r="E103" s="4" t="str">
        <f>IF(O103&lt;&gt;"",'Informacion del Cliente'!$F$9,"")</f>
        <v/>
      </c>
      <c r="F103" s="4" t="str">
        <f>IF(G103&lt;&gt;"",'Informacion del Cliente'!$F$10:$G$10,"")</f>
        <v/>
      </c>
      <c r="G103" s="4" t="str">
        <f>IF('Informacion del Cliente'!E115&lt;&gt;"",VLOOKUP('Informacion del Cliente'!E115,Productos!$F$6:$G$11,2,FALSE),"")</f>
        <v/>
      </c>
      <c r="H103" s="4" t="str">
        <f>IF('Informacion del Cliente'!G115&lt;&gt;"",'Informacion del Cliente'!G115,"")</f>
        <v/>
      </c>
      <c r="I103" s="4" t="str">
        <f>IF('Informacion del Cliente'!F115&lt;&gt;"",'Informacion del Cliente'!F115,"")</f>
        <v/>
      </c>
      <c r="J103" s="4" t="str">
        <f>IF('Informacion del Cliente'!J115&lt;&gt;"",'Informacion del Cliente'!J115,"")</f>
        <v/>
      </c>
      <c r="K103" s="4" t="str">
        <f>IF('Informacion del Cliente'!N115&lt;&gt;"",'Informacion del Cliente'!N115,"")</f>
        <v/>
      </c>
      <c r="L103" s="4" t="str">
        <f>IF(AND(N103&lt;&gt;"",N103="Inside"),'Informacion del Cliente'!H115-VLOOKUP(N103,Productos!$F$15:$G$16,2,FALSE),IF(N103="Outside",'Informacion del Cliente'!H115,""))</f>
        <v/>
      </c>
      <c r="M103" s="4" t="str">
        <f>IF('Informacion del Cliente'!I115&lt;&gt;"",'Informacion del Cliente'!I115,"")</f>
        <v/>
      </c>
      <c r="N103" s="4" t="str">
        <f>IF('Informacion del Cliente'!K115&lt;&gt;"",'Informacion del Cliente'!K115,"")</f>
        <v/>
      </c>
      <c r="O103" s="4" t="str">
        <f>IF('Informacion del Cliente'!L115&lt;&gt;"",'Informacion del Cliente'!L115,"")</f>
        <v/>
      </c>
      <c r="P103" s="4" t="str">
        <f>IF('Informacion del Cliente'!M115&lt;&gt;"",'Informacion del Cliente'!M115,"")</f>
        <v/>
      </c>
      <c r="Q103" s="4" t="str">
        <f>IF('Informacion del Cliente'!P115&lt;&gt;"",'Informacion del Cliente'!P115,"")</f>
        <v/>
      </c>
      <c r="R103" s="4" t="str">
        <f>IF('Informacion del Cliente'!Q115&lt;&gt;"",'Informacion del Cliente'!Q115,"")</f>
        <v/>
      </c>
      <c r="S103" s="4" t="str">
        <f t="shared" ca="1" si="52"/>
        <v/>
      </c>
      <c r="U103" s="4" t="str">
        <f>IF('Informacion del Cliente'!O115&lt;&gt;"",'Informacion del Cliente'!O115,"")</f>
        <v/>
      </c>
      <c r="V103" s="4" t="str">
        <f>IF('Informacion del Cliente'!R115&lt;&gt;"",'Informacion del Cliente'!R115,"")</f>
        <v/>
      </c>
      <c r="W103" s="4" t="str">
        <f t="shared" ca="1" si="53"/>
        <v/>
      </c>
      <c r="X103" s="4" t="str">
        <f t="shared" si="54"/>
        <v/>
      </c>
      <c r="Y103" s="4" t="str">
        <f t="shared" si="55"/>
        <v/>
      </c>
      <c r="Z103" s="4" t="str">
        <f>IF(G103&lt;&gt;"", IFERROR(VLOOKUP(I103, 'Listado de Telas'!$B$3:$F$129, 5, FALSE), "No encontrado"), "")</f>
        <v/>
      </c>
      <c r="AA103" s="4" t="str">
        <f t="shared" ca="1" si="56"/>
        <v/>
      </c>
      <c r="AB103" s="4" t="str">
        <f t="shared" ca="1" si="31"/>
        <v/>
      </c>
      <c r="AC103" s="4" t="str">
        <f t="shared" ca="1" si="32"/>
        <v/>
      </c>
      <c r="AD103" s="4" t="str">
        <f t="shared" ca="1" si="33"/>
        <v/>
      </c>
      <c r="AE103" s="4" t="str">
        <f t="shared" si="34"/>
        <v/>
      </c>
      <c r="AF103" s="4" t="str">
        <f t="shared" ca="1" si="35"/>
        <v/>
      </c>
      <c r="AG103" s="4" t="str">
        <f t="shared" ca="1" si="36"/>
        <v/>
      </c>
      <c r="AH103" s="4" t="str">
        <f t="shared" ca="1" si="37"/>
        <v/>
      </c>
      <c r="AI103" s="4" t="str">
        <f t="shared" si="57"/>
        <v/>
      </c>
      <c r="AJ103" s="4" t="str">
        <f t="shared" ca="1" si="38"/>
        <v/>
      </c>
      <c r="AK103" s="4" t="str">
        <f t="array" ref="AK103">IF('Informacion del Cliente'!T115="SI",3,IF('Informacion del Cliente'!K115="Outside",2,IF('Informacion del Cliente'!K115="Inside",1,"")))</f>
        <v/>
      </c>
      <c r="AL103" s="140" t="str">
        <f t="shared" ca="1" si="39"/>
        <v/>
      </c>
      <c r="AM103" s="4" t="s">
        <v>132</v>
      </c>
      <c r="AN103" s="4" t="str">
        <f t="array" ref="AN103">IF(O103&lt;&gt;"",(IF(L103&lt;&gt;"",IF('Informacion del Cliente'!$F$10:$G$10="Residencial",VLOOKUP(G103,Productos!$F$19:$G$24,2,FALSE),IF('Informacion del Cliente'!$F$10:$G$10="Comercial",VLOOKUP(G103,Productos!$F$19:$G$24,3,FALSE),"")))),"")</f>
        <v/>
      </c>
      <c r="AO103" s="4" t="str">
        <f t="array" aca="1" ref="AO103" ca="1">IF(O103&lt;&gt;"",(IF(L103&lt;&gt;"",IF(VLOOKUP('Informacion del Cliente'!$F$10:$G$10,INDIRECT("'"&amp;G103&amp;"'!L5:N6"),2,FALSE)="NA","",VLOOKUP('Informacion del Cliente'!$F$10:$G$10,INDIRECT("'"&amp;G103&amp;"'!L5:N6"),2,FALSE)))),"")</f>
        <v/>
      </c>
      <c r="AP103" s="4" t="str">
        <f t="array" aca="1" ref="AP103" ca="1">IF(OR(J103="Privacy",J103="Blackout"),IF('Informacion del Cliente'!$F$10:$G$10="Residencial",IF(L103&lt;&gt;"",VLOOKUP(J103,INDIRECT("'"&amp;G103&amp;"'!L16:O18"),2,FALSE),""),IF('Informacion del Cliente'!$F$10:$G$10="Comercial",IF(L103&lt;&gt;"",VLOOKUP(J103,INDIRECT("'"&amp;G103&amp;"'!L16:O18"),3,FALSE),""))),"")</f>
        <v/>
      </c>
      <c r="AQ103" s="4" t="str">
        <f t="shared" ca="1" si="58"/>
        <v>0</v>
      </c>
      <c r="AR103" s="4" t="str">
        <f t="array" aca="1" ref="AR103" ca="1">IF('Informacion del Cliente'!$F$10:$G$10="Residencial",IF(L103&lt;&gt;"",VLOOKUP(J103,INDIRECT("'"&amp;G103&amp;"'!L16:O18"),2,FALSE),""),IF('Informacion del Cliente'!$F$10:$G$10="Comercial",IF(L103&lt;&gt;"",VLOOKUP(J103,INDIRECT("'"&amp;G103&amp;"'!L16:O18"),3,FALSE),"")))</f>
        <v/>
      </c>
      <c r="AS103" s="4" t="str">
        <f t="shared" ca="1" si="59"/>
        <v/>
      </c>
      <c r="AT103" s="4" t="str">
        <f t="shared" ca="1" si="60"/>
        <v/>
      </c>
      <c r="AU103" s="4" t="str">
        <f t="shared" ca="1" si="61"/>
        <v/>
      </c>
      <c r="AV103" s="4" t="str">
        <f t="array" aca="1" ref="AV103" ca="1">IF(G103&lt;&gt;"",(IF(OR(VLOOKUP(O103, INDIRECT("'" &amp; G103 &amp; "'!F23:N25"),3, FALSE)&lt;&gt;"",VLOOKUP(O103, INDIRECT("'" &amp; G103 &amp; "'!F23:N25"),3, FALSE)&lt;&gt;"NA"),(L103-VLOOKUP(O103, INDIRECT("'" &amp; G103 &amp; "'!F23:N25"),3, FALSE)),"")),"")</f>
        <v/>
      </c>
      <c r="AW103" s="4" t="str">
        <f t="shared" ca="1" si="40"/>
        <v/>
      </c>
      <c r="AX103" s="4" t="str">
        <f t="shared" ca="1" si="41"/>
        <v/>
      </c>
      <c r="AY103" s="4" t="str">
        <f t="shared" ca="1" si="42"/>
        <v/>
      </c>
      <c r="AZ103" s="4" t="str">
        <f t="array" aca="1" ref="AZ103" ca="1">IF(O103&lt;&gt;"",IF(VLOOKUP(O103,INDIRECT("'"&amp;G103&amp;"'!F23:K25"),5,FALSE)="NA","NA",L103-VLOOKUP(O103,INDIRECT("'"&amp;G103&amp;"'!F23:K25"),5,FALSE)),"")</f>
        <v/>
      </c>
      <c r="BA103" s="4" t="str">
        <f>IF('Informacion del Cliente'!U115&lt;&gt;"",'Informacion del Cliente'!U115,"")</f>
        <v/>
      </c>
      <c r="BB103" s="4" t="str">
        <f t="array" aca="1" ref="BB103" ca="1">IF(O103&lt;&gt;"",VLOOKUP(O103, INDIRECT("'" &amp; G103 &amp; "'!F23:K25"),6, FALSE),"")</f>
        <v/>
      </c>
      <c r="BC103" s="4" t="str">
        <f t="shared" si="43"/>
        <v/>
      </c>
      <c r="BD103" s="4" t="str">
        <f t="shared" ca="1" si="44"/>
        <v/>
      </c>
      <c r="BE103" s="4" t="str">
        <f t="shared" si="45"/>
        <v/>
      </c>
      <c r="BF103" s="4" t="str">
        <f t="shared" si="46"/>
        <v/>
      </c>
      <c r="BG103" s="4" t="str">
        <f t="shared" si="47"/>
        <v/>
      </c>
      <c r="BJ103" s="4" t="str">
        <f t="shared" ca="1" si="48"/>
        <v/>
      </c>
      <c r="BK103" s="4" t="str">
        <f t="shared" si="49"/>
        <v/>
      </c>
      <c r="BL103" s="4" t="str">
        <f t="shared" ca="1" si="50"/>
        <v/>
      </c>
      <c r="BM103" s="4" t="str">
        <f t="shared" ca="1" si="51"/>
        <v/>
      </c>
    </row>
    <row r="104" spans="1:65" x14ac:dyDescent="0.3">
      <c r="A104" s="4" t="str">
        <f>IF(L104&lt;&gt;"",'Informacion del Cliente'!D116,"")</f>
        <v/>
      </c>
      <c r="B104" s="4" t="str">
        <f>IF(O104&lt;&gt;"",'Informacion del Cliente'!$F$5,"")</f>
        <v/>
      </c>
      <c r="C104" s="4" t="str">
        <f>IF(O104&lt;&gt;"",'Informacion del Cliente'!$F$8,"")</f>
        <v/>
      </c>
      <c r="D104" s="4" t="str">
        <f>IF(O104&lt;&gt;"",'Informacion del Cliente'!$F$7,"")</f>
        <v/>
      </c>
      <c r="E104" s="4" t="str">
        <f>IF(O104&lt;&gt;"",'Informacion del Cliente'!$F$9,"")</f>
        <v/>
      </c>
      <c r="F104" s="4" t="str">
        <f>IF(G104&lt;&gt;"",'Informacion del Cliente'!$F$10:$G$10,"")</f>
        <v/>
      </c>
      <c r="G104" s="4" t="str">
        <f>IF('Informacion del Cliente'!E116&lt;&gt;"",VLOOKUP('Informacion del Cliente'!E116,Productos!$F$6:$G$11,2,FALSE),"")</f>
        <v/>
      </c>
      <c r="H104" s="4" t="str">
        <f>IF('Informacion del Cliente'!G116&lt;&gt;"",'Informacion del Cliente'!G116,"")</f>
        <v/>
      </c>
      <c r="I104" s="4" t="str">
        <f>IF('Informacion del Cliente'!F116&lt;&gt;"",'Informacion del Cliente'!F116,"")</f>
        <v/>
      </c>
      <c r="J104" s="4" t="str">
        <f>IF('Informacion del Cliente'!J116&lt;&gt;"",'Informacion del Cliente'!J116,"")</f>
        <v/>
      </c>
      <c r="K104" s="4" t="str">
        <f>IF('Informacion del Cliente'!N116&lt;&gt;"",'Informacion del Cliente'!N116,"")</f>
        <v/>
      </c>
      <c r="L104" s="4" t="str">
        <f>IF(AND(N104&lt;&gt;"",N104="Inside"),'Informacion del Cliente'!H116-VLOOKUP(N104,Productos!$F$15:$G$16,2,FALSE),IF(N104="Outside",'Informacion del Cliente'!H116,""))</f>
        <v/>
      </c>
      <c r="M104" s="4" t="str">
        <f>IF('Informacion del Cliente'!I116&lt;&gt;"",'Informacion del Cliente'!I116,"")</f>
        <v/>
      </c>
      <c r="N104" s="4" t="str">
        <f>IF('Informacion del Cliente'!K116&lt;&gt;"",'Informacion del Cliente'!K116,"")</f>
        <v/>
      </c>
      <c r="O104" s="4" t="str">
        <f>IF('Informacion del Cliente'!L116&lt;&gt;"",'Informacion del Cliente'!L116,"")</f>
        <v/>
      </c>
      <c r="P104" s="4" t="str">
        <f>IF('Informacion del Cliente'!M116&lt;&gt;"",'Informacion del Cliente'!M116,"")</f>
        <v/>
      </c>
      <c r="Q104" s="4" t="str">
        <f>IF('Informacion del Cliente'!P116&lt;&gt;"",'Informacion del Cliente'!P116,"")</f>
        <v/>
      </c>
      <c r="R104" s="4" t="str">
        <f>IF('Informacion del Cliente'!Q116&lt;&gt;"",'Informacion del Cliente'!Q116,"")</f>
        <v/>
      </c>
      <c r="S104" s="4" t="str">
        <f t="shared" ca="1" si="52"/>
        <v/>
      </c>
      <c r="U104" s="4" t="str">
        <f>IF('Informacion del Cliente'!O116&lt;&gt;"",'Informacion del Cliente'!O116,"")</f>
        <v/>
      </c>
      <c r="V104" s="4" t="str">
        <f>IF('Informacion del Cliente'!R116&lt;&gt;"",'Informacion del Cliente'!R116,"")</f>
        <v/>
      </c>
      <c r="W104" s="4" t="str">
        <f t="shared" ca="1" si="53"/>
        <v/>
      </c>
      <c r="X104" s="4" t="str">
        <f t="shared" si="54"/>
        <v/>
      </c>
      <c r="Y104" s="4" t="str">
        <f t="shared" si="55"/>
        <v/>
      </c>
      <c r="Z104" s="4" t="str">
        <f>IF(G104&lt;&gt;"", IFERROR(VLOOKUP(I104, 'Listado de Telas'!$B$3:$F$129, 5, FALSE), "No encontrado"), "")</f>
        <v/>
      </c>
      <c r="AA104" s="4" t="str">
        <f t="shared" ca="1" si="56"/>
        <v/>
      </c>
      <c r="AB104" s="4" t="str">
        <f t="shared" ca="1" si="31"/>
        <v/>
      </c>
      <c r="AC104" s="4" t="str">
        <f t="shared" ca="1" si="32"/>
        <v/>
      </c>
      <c r="AD104" s="4" t="str">
        <f t="shared" ca="1" si="33"/>
        <v/>
      </c>
      <c r="AE104" s="4" t="str">
        <f t="shared" si="34"/>
        <v/>
      </c>
      <c r="AF104" s="4" t="str">
        <f t="shared" ca="1" si="35"/>
        <v/>
      </c>
      <c r="AG104" s="4" t="str">
        <f t="shared" ca="1" si="36"/>
        <v/>
      </c>
      <c r="AH104" s="4" t="str">
        <f t="shared" ca="1" si="37"/>
        <v/>
      </c>
      <c r="AI104" s="4" t="str">
        <f t="shared" si="57"/>
        <v/>
      </c>
      <c r="AJ104" s="4" t="str">
        <f t="shared" ca="1" si="38"/>
        <v/>
      </c>
      <c r="AK104" s="4" t="str">
        <f t="array" ref="AK104">IF('Informacion del Cliente'!T116="SI",3,IF('Informacion del Cliente'!K116="Outside",2,IF('Informacion del Cliente'!K116="Inside",1,"")))</f>
        <v/>
      </c>
      <c r="AL104" s="140" t="str">
        <f t="shared" ca="1" si="39"/>
        <v/>
      </c>
      <c r="AM104" s="4" t="s">
        <v>132</v>
      </c>
      <c r="AN104" s="4" t="str">
        <f t="array" ref="AN104">IF(O104&lt;&gt;"",(IF(L104&lt;&gt;"",IF('Informacion del Cliente'!$F$10:$G$10="Residencial",VLOOKUP(G104,Productos!$F$19:$G$24,2,FALSE),IF('Informacion del Cliente'!$F$10:$G$10="Comercial",VLOOKUP(G104,Productos!$F$19:$G$24,3,FALSE),"")))),"")</f>
        <v/>
      </c>
      <c r="AO104" s="4" t="str">
        <f t="array" aca="1" ref="AO104" ca="1">IF(O104&lt;&gt;"",(IF(L104&lt;&gt;"",IF(VLOOKUP('Informacion del Cliente'!$F$10:$G$10,INDIRECT("'"&amp;G104&amp;"'!L5:N6"),2,FALSE)="NA","",VLOOKUP('Informacion del Cliente'!$F$10:$G$10,INDIRECT("'"&amp;G104&amp;"'!L5:N6"),2,FALSE)))),"")</f>
        <v/>
      </c>
      <c r="AP104" s="4" t="str">
        <f t="array" aca="1" ref="AP104" ca="1">IF(OR(J104="Privacy",J104="Blackout"),IF('Informacion del Cliente'!$F$10:$G$10="Residencial",IF(L104&lt;&gt;"",VLOOKUP(J104,INDIRECT("'"&amp;G104&amp;"'!L16:O18"),2,FALSE),""),IF('Informacion del Cliente'!$F$10:$G$10="Comercial",IF(L104&lt;&gt;"",VLOOKUP(J104,INDIRECT("'"&amp;G104&amp;"'!L16:O18"),3,FALSE),""))),"")</f>
        <v/>
      </c>
      <c r="AQ104" s="4" t="str">
        <f t="shared" ca="1" si="58"/>
        <v>0</v>
      </c>
      <c r="AR104" s="4" t="str">
        <f t="array" aca="1" ref="AR104" ca="1">IF('Informacion del Cliente'!$F$10:$G$10="Residencial",IF(L104&lt;&gt;"",VLOOKUP(J104,INDIRECT("'"&amp;G104&amp;"'!L16:O18"),2,FALSE),""),IF('Informacion del Cliente'!$F$10:$G$10="Comercial",IF(L104&lt;&gt;"",VLOOKUP(J104,INDIRECT("'"&amp;G104&amp;"'!L16:O18"),3,FALSE),"")))</f>
        <v/>
      </c>
      <c r="AS104" s="4" t="str">
        <f t="shared" ca="1" si="59"/>
        <v/>
      </c>
      <c r="AT104" s="4" t="str">
        <f t="shared" ca="1" si="60"/>
        <v/>
      </c>
      <c r="AU104" s="4" t="str">
        <f t="shared" ca="1" si="61"/>
        <v/>
      </c>
      <c r="AV104" s="4" t="str">
        <f t="array" aca="1" ref="AV104" ca="1">IF(G104&lt;&gt;"",(IF(OR(VLOOKUP(O104, INDIRECT("'" &amp; G104 &amp; "'!F23:N25"),3, FALSE)&lt;&gt;"",VLOOKUP(O104, INDIRECT("'" &amp; G104 &amp; "'!F23:N25"),3, FALSE)&lt;&gt;"NA"),(L104-VLOOKUP(O104, INDIRECT("'" &amp; G104 &amp; "'!F23:N25"),3, FALSE)),"")),"")</f>
        <v/>
      </c>
      <c r="AW104" s="4" t="str">
        <f t="shared" ca="1" si="40"/>
        <v/>
      </c>
      <c r="AX104" s="4" t="str">
        <f t="shared" ca="1" si="41"/>
        <v/>
      </c>
      <c r="AY104" s="4" t="str">
        <f t="shared" ca="1" si="42"/>
        <v/>
      </c>
      <c r="AZ104" s="4" t="str">
        <f t="array" aca="1" ref="AZ104" ca="1">IF(O104&lt;&gt;"",IF(VLOOKUP(O104,INDIRECT("'"&amp;G104&amp;"'!F23:K25"),5,FALSE)="NA","NA",L104-VLOOKUP(O104,INDIRECT("'"&amp;G104&amp;"'!F23:K25"),5,FALSE)),"")</f>
        <v/>
      </c>
      <c r="BA104" s="4" t="str">
        <f>IF('Informacion del Cliente'!U116&lt;&gt;"",'Informacion del Cliente'!U116,"")</f>
        <v/>
      </c>
      <c r="BB104" s="4" t="str">
        <f t="array" aca="1" ref="BB104" ca="1">IF(O104&lt;&gt;"",VLOOKUP(O104, INDIRECT("'" &amp; G104 &amp; "'!F23:K25"),6, FALSE),"")</f>
        <v/>
      </c>
      <c r="BC104" s="4" t="str">
        <f t="shared" si="43"/>
        <v/>
      </c>
      <c r="BD104" s="4" t="str">
        <f t="shared" ca="1" si="44"/>
        <v/>
      </c>
      <c r="BE104" s="4" t="str">
        <f t="shared" si="45"/>
        <v/>
      </c>
      <c r="BF104" s="4" t="str">
        <f t="shared" si="46"/>
        <v/>
      </c>
      <c r="BG104" s="4" t="str">
        <f t="shared" si="47"/>
        <v/>
      </c>
      <c r="BJ104" s="4" t="str">
        <f t="shared" ca="1" si="48"/>
        <v/>
      </c>
      <c r="BK104" s="4" t="str">
        <f t="shared" si="49"/>
        <v/>
      </c>
      <c r="BL104" s="4" t="str">
        <f t="shared" ca="1" si="50"/>
        <v/>
      </c>
      <c r="BM104" s="4" t="str">
        <f t="shared" ca="1" si="51"/>
        <v/>
      </c>
    </row>
    <row r="105" spans="1:65" x14ac:dyDescent="0.3">
      <c r="A105" s="4" t="str">
        <f>IF(L105&lt;&gt;"",'Informacion del Cliente'!D117,"")</f>
        <v/>
      </c>
      <c r="B105" s="4" t="str">
        <f>IF(O105&lt;&gt;"",'Informacion del Cliente'!$F$5,"")</f>
        <v/>
      </c>
      <c r="C105" s="4" t="str">
        <f>IF(O105&lt;&gt;"",'Informacion del Cliente'!$F$8,"")</f>
        <v/>
      </c>
      <c r="D105" s="4" t="str">
        <f>IF(O105&lt;&gt;"",'Informacion del Cliente'!$F$7,"")</f>
        <v/>
      </c>
      <c r="E105" s="4" t="str">
        <f>IF(O105&lt;&gt;"",'Informacion del Cliente'!$F$9,"")</f>
        <v/>
      </c>
      <c r="F105" s="4" t="str">
        <f>IF(G105&lt;&gt;"",'Informacion del Cliente'!$F$10:$G$10,"")</f>
        <v/>
      </c>
      <c r="G105" s="4" t="str">
        <f>IF('Informacion del Cliente'!E117&lt;&gt;"",VLOOKUP('Informacion del Cliente'!E117,Productos!$F$6:$G$11,2,FALSE),"")</f>
        <v/>
      </c>
      <c r="H105" s="4" t="str">
        <f>IF('Informacion del Cliente'!G117&lt;&gt;"",'Informacion del Cliente'!G117,"")</f>
        <v/>
      </c>
      <c r="I105" s="4" t="str">
        <f>IF('Informacion del Cliente'!F117&lt;&gt;"",'Informacion del Cliente'!F117,"")</f>
        <v/>
      </c>
      <c r="J105" s="4" t="str">
        <f>IF('Informacion del Cliente'!J117&lt;&gt;"",'Informacion del Cliente'!J117,"")</f>
        <v/>
      </c>
      <c r="K105" s="4" t="str">
        <f>IF('Informacion del Cliente'!N117&lt;&gt;"",'Informacion del Cliente'!N117,"")</f>
        <v/>
      </c>
      <c r="L105" s="4" t="str">
        <f>IF(AND(N105&lt;&gt;"",N105="Inside"),'Informacion del Cliente'!H117-VLOOKUP(N105,Productos!$F$15:$G$16,2,FALSE),IF(N105="Outside",'Informacion del Cliente'!H117,""))</f>
        <v/>
      </c>
      <c r="M105" s="4" t="str">
        <f>IF('Informacion del Cliente'!I117&lt;&gt;"",'Informacion del Cliente'!I117,"")</f>
        <v/>
      </c>
      <c r="N105" s="4" t="str">
        <f>IF('Informacion del Cliente'!K117&lt;&gt;"",'Informacion del Cliente'!K117,"")</f>
        <v/>
      </c>
      <c r="O105" s="4" t="str">
        <f>IF('Informacion del Cliente'!L117&lt;&gt;"",'Informacion del Cliente'!L117,"")</f>
        <v/>
      </c>
      <c r="P105" s="4" t="str">
        <f>IF('Informacion del Cliente'!M117&lt;&gt;"",'Informacion del Cliente'!M117,"")</f>
        <v/>
      </c>
      <c r="Q105" s="4" t="str">
        <f>IF('Informacion del Cliente'!P117&lt;&gt;"",'Informacion del Cliente'!P117,"")</f>
        <v/>
      </c>
      <c r="R105" s="4" t="str">
        <f>IF('Informacion del Cliente'!Q117&lt;&gt;"",'Informacion del Cliente'!Q117,"")</f>
        <v/>
      </c>
      <c r="S105" s="4" t="str">
        <f t="shared" ca="1" si="52"/>
        <v/>
      </c>
      <c r="U105" s="4" t="str">
        <f>IF('Informacion del Cliente'!O117&lt;&gt;"",'Informacion del Cliente'!O117,"")</f>
        <v/>
      </c>
      <c r="V105" s="4" t="str">
        <f>IF('Informacion del Cliente'!R117&lt;&gt;"",'Informacion del Cliente'!R117,"")</f>
        <v/>
      </c>
      <c r="W105" s="4" t="str">
        <f t="shared" ca="1" si="53"/>
        <v/>
      </c>
      <c r="X105" s="4" t="str">
        <f t="shared" si="54"/>
        <v/>
      </c>
      <c r="Y105" s="4" t="str">
        <f t="shared" si="55"/>
        <v/>
      </c>
      <c r="Z105" s="4" t="str">
        <f>IF(G105&lt;&gt;"", IFERROR(VLOOKUP(I105, 'Listado de Telas'!$B$3:$F$129, 5, FALSE), "No encontrado"), "")</f>
        <v/>
      </c>
      <c r="AA105" s="4" t="str">
        <f t="shared" ca="1" si="56"/>
        <v/>
      </c>
      <c r="AB105" s="4" t="str">
        <f t="shared" ca="1" si="31"/>
        <v/>
      </c>
      <c r="AC105" s="4" t="str">
        <f t="shared" ca="1" si="32"/>
        <v/>
      </c>
      <c r="AD105" s="4" t="str">
        <f t="shared" ca="1" si="33"/>
        <v/>
      </c>
      <c r="AE105" s="4" t="str">
        <f t="shared" si="34"/>
        <v/>
      </c>
      <c r="AF105" s="4" t="str">
        <f t="shared" ca="1" si="35"/>
        <v/>
      </c>
      <c r="AG105" s="4" t="str">
        <f t="shared" ca="1" si="36"/>
        <v/>
      </c>
      <c r="AH105" s="4" t="str">
        <f t="shared" ca="1" si="37"/>
        <v/>
      </c>
      <c r="AI105" s="4" t="str">
        <f t="shared" si="57"/>
        <v/>
      </c>
      <c r="AJ105" s="4" t="str">
        <f t="shared" ca="1" si="38"/>
        <v/>
      </c>
      <c r="AK105" s="4" t="str">
        <f t="array" ref="AK105">IF('Informacion del Cliente'!T117="SI",3,IF('Informacion del Cliente'!K117="Outside",2,IF('Informacion del Cliente'!K117="Inside",1,"")))</f>
        <v/>
      </c>
      <c r="AL105" s="140" t="str">
        <f t="shared" ca="1" si="39"/>
        <v/>
      </c>
      <c r="AM105" s="4" t="s">
        <v>132</v>
      </c>
      <c r="AN105" s="4" t="str">
        <f t="array" ref="AN105">IF(O105&lt;&gt;"",(IF(L105&lt;&gt;"",IF('Informacion del Cliente'!$F$10:$G$10="Residencial",VLOOKUP(G105,Productos!$F$19:$G$24,2,FALSE),IF('Informacion del Cliente'!$F$10:$G$10="Comercial",VLOOKUP(G105,Productos!$F$19:$G$24,3,FALSE),"")))),"")</f>
        <v/>
      </c>
      <c r="AO105" s="4" t="str">
        <f t="array" aca="1" ref="AO105" ca="1">IF(O105&lt;&gt;"",(IF(L105&lt;&gt;"",IF(VLOOKUP('Informacion del Cliente'!$F$10:$G$10,INDIRECT("'"&amp;G105&amp;"'!L5:N6"),2,FALSE)="NA","",VLOOKUP('Informacion del Cliente'!$F$10:$G$10,INDIRECT("'"&amp;G105&amp;"'!L5:N6"),2,FALSE)))),"")</f>
        <v/>
      </c>
      <c r="AP105" s="4" t="str">
        <f t="array" aca="1" ref="AP105" ca="1">IF(OR(J105="Privacy",J105="Blackout"),IF('Informacion del Cliente'!$F$10:$G$10="Residencial",IF(L105&lt;&gt;"",VLOOKUP(J105,INDIRECT("'"&amp;G105&amp;"'!L16:O18"),2,FALSE),""),IF('Informacion del Cliente'!$F$10:$G$10="Comercial",IF(L105&lt;&gt;"",VLOOKUP(J105,INDIRECT("'"&amp;G105&amp;"'!L16:O18"),3,FALSE),""))),"")</f>
        <v/>
      </c>
      <c r="AQ105" s="4" t="str">
        <f t="shared" ca="1" si="58"/>
        <v>0</v>
      </c>
      <c r="AR105" s="4" t="str">
        <f t="array" aca="1" ref="AR105" ca="1">IF('Informacion del Cliente'!$F$10:$G$10="Residencial",IF(L105&lt;&gt;"",VLOOKUP(J105,INDIRECT("'"&amp;G105&amp;"'!L16:O18"),2,FALSE),""),IF('Informacion del Cliente'!$F$10:$G$10="Comercial",IF(L105&lt;&gt;"",VLOOKUP(J105,INDIRECT("'"&amp;G105&amp;"'!L16:O18"),3,FALSE),"")))</f>
        <v/>
      </c>
      <c r="AS105" s="4" t="str">
        <f t="shared" ca="1" si="59"/>
        <v/>
      </c>
      <c r="AT105" s="4" t="str">
        <f t="shared" ca="1" si="60"/>
        <v/>
      </c>
      <c r="AU105" s="4" t="str">
        <f t="shared" ca="1" si="61"/>
        <v/>
      </c>
      <c r="AV105" s="4" t="str">
        <f t="array" aca="1" ref="AV105" ca="1">IF(G105&lt;&gt;"",(IF(OR(VLOOKUP(O105, INDIRECT("'" &amp; G105 &amp; "'!F23:N25"),3, FALSE)&lt;&gt;"",VLOOKUP(O105, INDIRECT("'" &amp; G105 &amp; "'!F23:N25"),3, FALSE)&lt;&gt;"NA"),(L105-VLOOKUP(O105, INDIRECT("'" &amp; G105 &amp; "'!F23:N25"),3, FALSE)),"")),"")</f>
        <v/>
      </c>
      <c r="AW105" s="4" t="str">
        <f t="shared" ca="1" si="40"/>
        <v/>
      </c>
      <c r="AX105" s="4" t="str">
        <f t="shared" ca="1" si="41"/>
        <v/>
      </c>
      <c r="AY105" s="4" t="str">
        <f t="shared" ca="1" si="42"/>
        <v/>
      </c>
      <c r="AZ105" s="4" t="str">
        <f t="array" aca="1" ref="AZ105" ca="1">IF(O105&lt;&gt;"",IF(VLOOKUP(O105,INDIRECT("'"&amp;G105&amp;"'!F23:K25"),5,FALSE)="NA","NA",L105-VLOOKUP(O105,INDIRECT("'"&amp;G105&amp;"'!F23:K25"),5,FALSE)),"")</f>
        <v/>
      </c>
      <c r="BA105" s="4" t="str">
        <f>IF('Informacion del Cliente'!U117&lt;&gt;"",'Informacion del Cliente'!U117,"")</f>
        <v/>
      </c>
      <c r="BB105" s="4" t="str">
        <f t="array" aca="1" ref="BB105" ca="1">IF(O105&lt;&gt;"",VLOOKUP(O105, INDIRECT("'" &amp; G105 &amp; "'!F23:K25"),6, FALSE),"")</f>
        <v/>
      </c>
      <c r="BC105" s="4" t="str">
        <f t="shared" si="43"/>
        <v/>
      </c>
      <c r="BD105" s="4" t="str">
        <f t="shared" ca="1" si="44"/>
        <v/>
      </c>
      <c r="BE105" s="4" t="str">
        <f t="shared" si="45"/>
        <v/>
      </c>
      <c r="BF105" s="4" t="str">
        <f t="shared" si="46"/>
        <v/>
      </c>
      <c r="BG105" s="4" t="str">
        <f t="shared" si="47"/>
        <v/>
      </c>
      <c r="BJ105" s="4" t="str">
        <f t="shared" ca="1" si="48"/>
        <v/>
      </c>
      <c r="BK105" s="4" t="str">
        <f t="shared" si="49"/>
        <v/>
      </c>
      <c r="BL105" s="4" t="str">
        <f t="shared" ca="1" si="50"/>
        <v/>
      </c>
      <c r="BM105" s="4" t="str">
        <f t="shared" ca="1" si="51"/>
        <v/>
      </c>
    </row>
    <row r="106" spans="1:65" x14ac:dyDescent="0.3">
      <c r="A106" s="4" t="str">
        <f>IF(L106&lt;&gt;"",'Informacion del Cliente'!D118,"")</f>
        <v/>
      </c>
      <c r="B106" s="4" t="str">
        <f>IF(O106&lt;&gt;"",'Informacion del Cliente'!$F$5,"")</f>
        <v/>
      </c>
      <c r="C106" s="4" t="str">
        <f>IF(O106&lt;&gt;"",'Informacion del Cliente'!$F$8,"")</f>
        <v/>
      </c>
      <c r="D106" s="4" t="str">
        <f>IF(O106&lt;&gt;"",'Informacion del Cliente'!$F$7,"")</f>
        <v/>
      </c>
      <c r="E106" s="4" t="str">
        <f>IF(O106&lt;&gt;"",'Informacion del Cliente'!$F$9,"")</f>
        <v/>
      </c>
      <c r="F106" s="4" t="str">
        <f>IF(G106&lt;&gt;"",'Informacion del Cliente'!$F$10:$G$10,"")</f>
        <v/>
      </c>
      <c r="G106" s="4" t="str">
        <f>IF('Informacion del Cliente'!E118&lt;&gt;"",VLOOKUP('Informacion del Cliente'!E118,Productos!$F$6:$G$11,2,FALSE),"")</f>
        <v/>
      </c>
      <c r="H106" s="4" t="str">
        <f>IF('Informacion del Cliente'!G118&lt;&gt;"",'Informacion del Cliente'!G118,"")</f>
        <v/>
      </c>
      <c r="I106" s="4" t="str">
        <f>IF('Informacion del Cliente'!F118&lt;&gt;"",'Informacion del Cliente'!F118,"")</f>
        <v/>
      </c>
      <c r="J106" s="4" t="str">
        <f>IF('Informacion del Cliente'!J118&lt;&gt;"",'Informacion del Cliente'!J118,"")</f>
        <v/>
      </c>
      <c r="K106" s="4" t="str">
        <f>IF('Informacion del Cliente'!N118&lt;&gt;"",'Informacion del Cliente'!N118,"")</f>
        <v/>
      </c>
      <c r="L106" s="4" t="str">
        <f>IF(AND(N106&lt;&gt;"",N106="Inside"),'Informacion del Cliente'!H118-VLOOKUP(N106,Productos!$F$15:$G$16,2,FALSE),IF(N106="Outside",'Informacion del Cliente'!H118,""))</f>
        <v/>
      </c>
      <c r="M106" s="4" t="str">
        <f>IF('Informacion del Cliente'!I118&lt;&gt;"",'Informacion del Cliente'!I118,"")</f>
        <v/>
      </c>
      <c r="N106" s="4" t="str">
        <f>IF('Informacion del Cliente'!K118&lt;&gt;"",'Informacion del Cliente'!K118,"")</f>
        <v/>
      </c>
      <c r="O106" s="4" t="str">
        <f>IF('Informacion del Cliente'!L118&lt;&gt;"",'Informacion del Cliente'!L118,"")</f>
        <v/>
      </c>
      <c r="P106" s="4" t="str">
        <f>IF('Informacion del Cliente'!M118&lt;&gt;"",'Informacion del Cliente'!M118,"")</f>
        <v/>
      </c>
      <c r="Q106" s="4" t="str">
        <f>IF('Informacion del Cliente'!P118&lt;&gt;"",'Informacion del Cliente'!P118,"")</f>
        <v/>
      </c>
      <c r="R106" s="4" t="str">
        <f>IF('Informacion del Cliente'!Q118&lt;&gt;"",'Informacion del Cliente'!Q118,"")</f>
        <v/>
      </c>
      <c r="S106" s="4" t="str">
        <f t="shared" ca="1" si="52"/>
        <v/>
      </c>
      <c r="U106" s="4" t="str">
        <f>IF('Informacion del Cliente'!O118&lt;&gt;"",'Informacion del Cliente'!O118,"")</f>
        <v/>
      </c>
      <c r="V106" s="4" t="str">
        <f>IF('Informacion del Cliente'!R118&lt;&gt;"",'Informacion del Cliente'!R118,"")</f>
        <v/>
      </c>
      <c r="W106" s="4" t="str">
        <f t="shared" ca="1" si="53"/>
        <v/>
      </c>
      <c r="X106" s="4" t="str">
        <f t="shared" si="54"/>
        <v/>
      </c>
      <c r="Y106" s="4" t="str">
        <f t="shared" si="55"/>
        <v/>
      </c>
      <c r="Z106" s="4" t="str">
        <f>IF(G106&lt;&gt;"", IFERROR(VLOOKUP(I106, 'Listado de Telas'!$B$3:$F$129, 5, FALSE), "No encontrado"), "")</f>
        <v/>
      </c>
      <c r="AA106" s="4" t="str">
        <f t="shared" ca="1" si="56"/>
        <v/>
      </c>
      <c r="AB106" s="4" t="str">
        <f t="shared" ca="1" si="31"/>
        <v/>
      </c>
      <c r="AC106" s="4" t="str">
        <f t="shared" ca="1" si="32"/>
        <v/>
      </c>
      <c r="AD106" s="4" t="str">
        <f t="shared" ca="1" si="33"/>
        <v/>
      </c>
      <c r="AE106" s="4" t="str">
        <f t="shared" si="34"/>
        <v/>
      </c>
      <c r="AF106" s="4" t="str">
        <f t="shared" ca="1" si="35"/>
        <v/>
      </c>
      <c r="AG106" s="4" t="str">
        <f t="shared" ca="1" si="36"/>
        <v/>
      </c>
      <c r="AH106" s="4" t="str">
        <f t="shared" ca="1" si="37"/>
        <v/>
      </c>
      <c r="AI106" s="4" t="str">
        <f t="shared" si="57"/>
        <v/>
      </c>
      <c r="AJ106" s="4" t="str">
        <f t="shared" ca="1" si="38"/>
        <v/>
      </c>
      <c r="AK106" s="4" t="str">
        <f t="array" ref="AK106">IF('Informacion del Cliente'!T118="SI",3,IF('Informacion del Cliente'!K118="Outside",2,IF('Informacion del Cliente'!K118="Inside",1,"")))</f>
        <v/>
      </c>
      <c r="AL106" s="140" t="str">
        <f t="shared" ca="1" si="39"/>
        <v/>
      </c>
      <c r="AM106" s="4" t="s">
        <v>132</v>
      </c>
      <c r="AN106" s="4" t="str">
        <f t="array" ref="AN106">IF(O106&lt;&gt;"",(IF(L106&lt;&gt;"",IF('Informacion del Cliente'!$F$10:$G$10="Residencial",VLOOKUP(G106,Productos!$F$19:$G$24,2,FALSE),IF('Informacion del Cliente'!$F$10:$G$10="Comercial",VLOOKUP(G106,Productos!$F$19:$G$24,3,FALSE),"")))),"")</f>
        <v/>
      </c>
      <c r="AO106" s="4" t="str">
        <f t="array" aca="1" ref="AO106" ca="1">IF(O106&lt;&gt;"",(IF(L106&lt;&gt;"",IF(VLOOKUP('Informacion del Cliente'!$F$10:$G$10,INDIRECT("'"&amp;G106&amp;"'!L5:N6"),2,FALSE)="NA","",VLOOKUP('Informacion del Cliente'!$F$10:$G$10,INDIRECT("'"&amp;G106&amp;"'!L5:N6"),2,FALSE)))),"")</f>
        <v/>
      </c>
      <c r="AP106" s="4" t="str">
        <f t="array" aca="1" ref="AP106" ca="1">IF(OR(J106="Privacy",J106="Blackout"),IF('Informacion del Cliente'!$F$10:$G$10="Residencial",IF(L106&lt;&gt;"",VLOOKUP(J106,INDIRECT("'"&amp;G106&amp;"'!L16:O18"),2,FALSE),""),IF('Informacion del Cliente'!$F$10:$G$10="Comercial",IF(L106&lt;&gt;"",VLOOKUP(J106,INDIRECT("'"&amp;G106&amp;"'!L16:O18"),3,FALSE),""))),"")</f>
        <v/>
      </c>
      <c r="AQ106" s="4" t="str">
        <f t="shared" ca="1" si="58"/>
        <v>0</v>
      </c>
      <c r="AR106" s="4" t="str">
        <f t="array" aca="1" ref="AR106" ca="1">IF('Informacion del Cliente'!$F$10:$G$10="Residencial",IF(L106&lt;&gt;"",VLOOKUP(J106,INDIRECT("'"&amp;G106&amp;"'!L16:O18"),2,FALSE),""),IF('Informacion del Cliente'!$F$10:$G$10="Comercial",IF(L106&lt;&gt;"",VLOOKUP(J106,INDIRECT("'"&amp;G106&amp;"'!L16:O18"),3,FALSE),"")))</f>
        <v/>
      </c>
      <c r="AS106" s="4" t="str">
        <f t="shared" ca="1" si="59"/>
        <v/>
      </c>
      <c r="AT106" s="4" t="str">
        <f t="shared" ca="1" si="60"/>
        <v/>
      </c>
      <c r="AU106" s="4" t="str">
        <f t="shared" ca="1" si="61"/>
        <v/>
      </c>
      <c r="AV106" s="4" t="str">
        <f t="array" aca="1" ref="AV106" ca="1">IF(G106&lt;&gt;"",(IF(OR(VLOOKUP(O106, INDIRECT("'" &amp; G106 &amp; "'!F23:N25"),3, FALSE)&lt;&gt;"",VLOOKUP(O106, INDIRECT("'" &amp; G106 &amp; "'!F23:N25"),3, FALSE)&lt;&gt;"NA"),(L106-VLOOKUP(O106, INDIRECT("'" &amp; G106 &amp; "'!F23:N25"),3, FALSE)),"")),"")</f>
        <v/>
      </c>
      <c r="AW106" s="4" t="str">
        <f t="shared" ca="1" si="40"/>
        <v/>
      </c>
      <c r="AX106" s="4" t="str">
        <f t="shared" ca="1" si="41"/>
        <v/>
      </c>
      <c r="AY106" s="4" t="str">
        <f t="shared" ca="1" si="42"/>
        <v/>
      </c>
      <c r="AZ106" s="4" t="str">
        <f t="array" aca="1" ref="AZ106" ca="1">IF(O106&lt;&gt;"",IF(VLOOKUP(O106,INDIRECT("'"&amp;G106&amp;"'!F23:K25"),5,FALSE)="NA","NA",L106-VLOOKUP(O106,INDIRECT("'"&amp;G106&amp;"'!F23:K25"),5,FALSE)),"")</f>
        <v/>
      </c>
      <c r="BA106" s="4" t="str">
        <f>IF('Informacion del Cliente'!U118&lt;&gt;"",'Informacion del Cliente'!U118,"")</f>
        <v/>
      </c>
      <c r="BB106" s="4" t="str">
        <f t="array" aca="1" ref="BB106" ca="1">IF(O106&lt;&gt;"",VLOOKUP(O106, INDIRECT("'" &amp; G106 &amp; "'!F23:K25"),6, FALSE),"")</f>
        <v/>
      </c>
      <c r="BC106" s="4" t="str">
        <f t="shared" si="43"/>
        <v/>
      </c>
      <c r="BD106" s="4" t="str">
        <f t="shared" ca="1" si="44"/>
        <v/>
      </c>
      <c r="BE106" s="4" t="str">
        <f t="shared" si="45"/>
        <v/>
      </c>
      <c r="BF106" s="4" t="str">
        <f t="shared" si="46"/>
        <v/>
      </c>
      <c r="BG106" s="4" t="str">
        <f t="shared" si="47"/>
        <v/>
      </c>
      <c r="BJ106" s="4" t="str">
        <f t="shared" ca="1" si="48"/>
        <v/>
      </c>
      <c r="BK106" s="4" t="str">
        <f t="shared" si="49"/>
        <v/>
      </c>
      <c r="BL106" s="4" t="str">
        <f t="shared" ca="1" si="50"/>
        <v/>
      </c>
      <c r="BM106" s="4" t="str">
        <f t="shared" ca="1" si="51"/>
        <v/>
      </c>
    </row>
    <row r="107" spans="1:65" x14ac:dyDescent="0.3">
      <c r="A107" s="4" t="str">
        <f>IF(L107&lt;&gt;"",'Informacion del Cliente'!D119,"")</f>
        <v/>
      </c>
      <c r="B107" s="4" t="str">
        <f>IF(O107&lt;&gt;"",'Informacion del Cliente'!$F$5,"")</f>
        <v/>
      </c>
      <c r="C107" s="4" t="str">
        <f>IF(O107&lt;&gt;"",'Informacion del Cliente'!$F$8,"")</f>
        <v/>
      </c>
      <c r="D107" s="4" t="str">
        <f>IF(O107&lt;&gt;"",'Informacion del Cliente'!$F$7,"")</f>
        <v/>
      </c>
      <c r="E107" s="4" t="str">
        <f>IF(O107&lt;&gt;"",'Informacion del Cliente'!$F$9,"")</f>
        <v/>
      </c>
      <c r="F107" s="4" t="str">
        <f>IF(G107&lt;&gt;"",'Informacion del Cliente'!$F$10:$G$10,"")</f>
        <v/>
      </c>
      <c r="G107" s="4" t="str">
        <f>IF('Informacion del Cliente'!E119&lt;&gt;"",VLOOKUP('Informacion del Cliente'!E119,Productos!$F$6:$G$11,2,FALSE),"")</f>
        <v/>
      </c>
      <c r="H107" s="4" t="str">
        <f>IF('Informacion del Cliente'!G119&lt;&gt;"",'Informacion del Cliente'!G119,"")</f>
        <v/>
      </c>
      <c r="I107" s="4" t="str">
        <f>IF('Informacion del Cliente'!F119&lt;&gt;"",'Informacion del Cliente'!F119,"")</f>
        <v/>
      </c>
      <c r="J107" s="4" t="str">
        <f>IF('Informacion del Cliente'!J119&lt;&gt;"",'Informacion del Cliente'!J119,"")</f>
        <v/>
      </c>
      <c r="K107" s="4" t="str">
        <f>IF('Informacion del Cliente'!N119&lt;&gt;"",'Informacion del Cliente'!N119,"")</f>
        <v/>
      </c>
      <c r="L107" s="4" t="str">
        <f>IF(AND(N107&lt;&gt;"",N107="Inside"),'Informacion del Cliente'!H119-VLOOKUP(N107,Productos!$F$15:$G$16,2,FALSE),IF(N107="Outside",'Informacion del Cliente'!H119,""))</f>
        <v/>
      </c>
      <c r="M107" s="4" t="str">
        <f>IF('Informacion del Cliente'!I119&lt;&gt;"",'Informacion del Cliente'!I119,"")</f>
        <v/>
      </c>
      <c r="N107" s="4" t="str">
        <f>IF('Informacion del Cliente'!K119&lt;&gt;"",'Informacion del Cliente'!K119,"")</f>
        <v/>
      </c>
      <c r="O107" s="4" t="str">
        <f>IF('Informacion del Cliente'!L119&lt;&gt;"",'Informacion del Cliente'!L119,"")</f>
        <v/>
      </c>
      <c r="P107" s="4" t="str">
        <f>IF('Informacion del Cliente'!M119&lt;&gt;"",'Informacion del Cliente'!M119,"")</f>
        <v/>
      </c>
      <c r="Q107" s="4" t="str">
        <f>IF('Informacion del Cliente'!P119&lt;&gt;"",'Informacion del Cliente'!P119,"")</f>
        <v/>
      </c>
      <c r="R107" s="4" t="str">
        <f>IF('Informacion del Cliente'!Q119&lt;&gt;"",'Informacion del Cliente'!Q119,"")</f>
        <v/>
      </c>
      <c r="S107" s="4" t="str">
        <f t="shared" ca="1" si="52"/>
        <v/>
      </c>
      <c r="U107" s="4" t="str">
        <f>IF('Informacion del Cliente'!O119&lt;&gt;"",'Informacion del Cliente'!O119,"")</f>
        <v/>
      </c>
      <c r="V107" s="4" t="str">
        <f>IF('Informacion del Cliente'!R119&lt;&gt;"",'Informacion del Cliente'!R119,"")</f>
        <v/>
      </c>
      <c r="W107" s="4" t="str">
        <f t="shared" ca="1" si="53"/>
        <v/>
      </c>
      <c r="X107" s="4" t="str">
        <f t="shared" si="54"/>
        <v/>
      </c>
      <c r="Y107" s="4" t="str">
        <f t="shared" si="55"/>
        <v/>
      </c>
      <c r="Z107" s="4" t="str">
        <f>IF(G107&lt;&gt;"", IFERROR(VLOOKUP(I107, 'Listado de Telas'!$B$3:$F$129, 5, FALSE), "No encontrado"), "")</f>
        <v/>
      </c>
      <c r="AA107" s="4" t="str">
        <f t="shared" ca="1" si="56"/>
        <v/>
      </c>
      <c r="AB107" s="4" t="str">
        <f t="shared" ca="1" si="31"/>
        <v/>
      </c>
      <c r="AC107" s="4" t="str">
        <f t="shared" ca="1" si="32"/>
        <v/>
      </c>
      <c r="AD107" s="4" t="str">
        <f t="shared" ca="1" si="33"/>
        <v/>
      </c>
      <c r="AE107" s="4" t="str">
        <f t="shared" si="34"/>
        <v/>
      </c>
      <c r="AF107" s="4" t="str">
        <f t="shared" ca="1" si="35"/>
        <v/>
      </c>
      <c r="AG107" s="4" t="str">
        <f t="shared" ca="1" si="36"/>
        <v/>
      </c>
      <c r="AH107" s="4" t="str">
        <f t="shared" ca="1" si="37"/>
        <v/>
      </c>
      <c r="AI107" s="4" t="str">
        <f t="shared" si="57"/>
        <v/>
      </c>
      <c r="AJ107" s="4" t="str">
        <f t="shared" ca="1" si="38"/>
        <v/>
      </c>
      <c r="AK107" s="4" t="str">
        <f t="array" ref="AK107">IF('Informacion del Cliente'!T119="SI",3,IF('Informacion del Cliente'!K119="Outside",2,IF('Informacion del Cliente'!K119="Inside",1,"")))</f>
        <v/>
      </c>
      <c r="AL107" s="140" t="str">
        <f t="shared" ca="1" si="39"/>
        <v/>
      </c>
      <c r="AM107" s="4" t="s">
        <v>132</v>
      </c>
      <c r="AN107" s="4" t="str">
        <f t="array" ref="AN107">IF(O107&lt;&gt;"",(IF(L107&lt;&gt;"",IF('Informacion del Cliente'!$F$10:$G$10="Residencial",VLOOKUP(G107,Productos!$F$19:$G$24,2,FALSE),IF('Informacion del Cliente'!$F$10:$G$10="Comercial",VLOOKUP(G107,Productos!$F$19:$G$24,3,FALSE),"")))),"")</f>
        <v/>
      </c>
      <c r="AO107" s="4" t="str">
        <f t="array" aca="1" ref="AO107" ca="1">IF(O107&lt;&gt;"",(IF(L107&lt;&gt;"",IF(VLOOKUP('Informacion del Cliente'!$F$10:$G$10,INDIRECT("'"&amp;G107&amp;"'!L5:N6"),2,FALSE)="NA","",VLOOKUP('Informacion del Cliente'!$F$10:$G$10,INDIRECT("'"&amp;G107&amp;"'!L5:N6"),2,FALSE)))),"")</f>
        <v/>
      </c>
      <c r="AP107" s="4" t="str">
        <f t="array" aca="1" ref="AP107" ca="1">IF(OR(J107="Privacy",J107="Blackout"),IF('Informacion del Cliente'!$F$10:$G$10="Residencial",IF(L107&lt;&gt;"",VLOOKUP(J107,INDIRECT("'"&amp;G107&amp;"'!L16:O18"),2,FALSE),""),IF('Informacion del Cliente'!$F$10:$G$10="Comercial",IF(L107&lt;&gt;"",VLOOKUP(J107,INDIRECT("'"&amp;G107&amp;"'!L16:O18"),3,FALSE),""))),"")</f>
        <v/>
      </c>
      <c r="AQ107" s="4" t="str">
        <f t="shared" ca="1" si="58"/>
        <v>0</v>
      </c>
      <c r="AR107" s="4" t="str">
        <f t="array" aca="1" ref="AR107" ca="1">IF('Informacion del Cliente'!$F$10:$G$10="Residencial",IF(L107&lt;&gt;"",VLOOKUP(J107,INDIRECT("'"&amp;G107&amp;"'!L16:O18"),2,FALSE),""),IF('Informacion del Cliente'!$F$10:$G$10="Comercial",IF(L107&lt;&gt;"",VLOOKUP(J107,INDIRECT("'"&amp;G107&amp;"'!L16:O18"),3,FALSE),"")))</f>
        <v/>
      </c>
      <c r="AS107" s="4" t="str">
        <f t="shared" ca="1" si="59"/>
        <v/>
      </c>
      <c r="AT107" s="4" t="str">
        <f t="shared" ca="1" si="60"/>
        <v/>
      </c>
      <c r="AU107" s="4" t="str">
        <f t="shared" ca="1" si="61"/>
        <v/>
      </c>
      <c r="AV107" s="4" t="str">
        <f t="array" aca="1" ref="AV107" ca="1">IF(G107&lt;&gt;"",(IF(OR(VLOOKUP(O107, INDIRECT("'" &amp; G107 &amp; "'!F23:N25"),3, FALSE)&lt;&gt;"",VLOOKUP(O107, INDIRECT("'" &amp; G107 &amp; "'!F23:N25"),3, FALSE)&lt;&gt;"NA"),(L107-VLOOKUP(O107, INDIRECT("'" &amp; G107 &amp; "'!F23:N25"),3, FALSE)),"")),"")</f>
        <v/>
      </c>
      <c r="AW107" s="4" t="str">
        <f t="shared" ca="1" si="40"/>
        <v/>
      </c>
      <c r="AX107" s="4" t="str">
        <f t="shared" ca="1" si="41"/>
        <v/>
      </c>
      <c r="AY107" s="4" t="str">
        <f t="shared" ca="1" si="42"/>
        <v/>
      </c>
      <c r="AZ107" s="4" t="str">
        <f t="array" aca="1" ref="AZ107" ca="1">IF(O107&lt;&gt;"",IF(VLOOKUP(O107,INDIRECT("'"&amp;G107&amp;"'!F23:K25"),5,FALSE)="NA","NA",L107-VLOOKUP(O107,INDIRECT("'"&amp;G107&amp;"'!F23:K25"),5,FALSE)),"")</f>
        <v/>
      </c>
      <c r="BA107" s="4" t="str">
        <f>IF('Informacion del Cliente'!U119&lt;&gt;"",'Informacion del Cliente'!U119,"")</f>
        <v/>
      </c>
      <c r="BB107" s="4" t="str">
        <f t="array" aca="1" ref="BB107" ca="1">IF(O107&lt;&gt;"",VLOOKUP(O107, INDIRECT("'" &amp; G107 &amp; "'!F23:K25"),6, FALSE),"")</f>
        <v/>
      </c>
      <c r="BC107" s="4" t="str">
        <f t="shared" si="43"/>
        <v/>
      </c>
      <c r="BD107" s="4" t="str">
        <f t="shared" ca="1" si="44"/>
        <v/>
      </c>
      <c r="BE107" s="4" t="str">
        <f t="shared" si="45"/>
        <v/>
      </c>
      <c r="BF107" s="4" t="str">
        <f t="shared" si="46"/>
        <v/>
      </c>
      <c r="BG107" s="4" t="str">
        <f t="shared" si="47"/>
        <v/>
      </c>
      <c r="BJ107" s="4" t="str">
        <f t="shared" ca="1" si="48"/>
        <v/>
      </c>
      <c r="BK107" s="4" t="str">
        <f t="shared" si="49"/>
        <v/>
      </c>
      <c r="BL107" s="4" t="str">
        <f t="shared" ca="1" si="50"/>
        <v/>
      </c>
      <c r="BM107" s="4" t="str">
        <f t="shared" ca="1" si="51"/>
        <v/>
      </c>
    </row>
    <row r="108" spans="1:65" x14ac:dyDescent="0.3">
      <c r="A108" s="4" t="str">
        <f>IF(L108&lt;&gt;"",'Informacion del Cliente'!D120,"")</f>
        <v/>
      </c>
      <c r="B108" s="4" t="str">
        <f>IF(O108&lt;&gt;"",'Informacion del Cliente'!$F$5,"")</f>
        <v/>
      </c>
      <c r="C108" s="4" t="str">
        <f>IF(O108&lt;&gt;"",'Informacion del Cliente'!$F$8,"")</f>
        <v/>
      </c>
      <c r="D108" s="4" t="str">
        <f>IF(O108&lt;&gt;"",'Informacion del Cliente'!$F$7,"")</f>
        <v/>
      </c>
      <c r="E108" s="4" t="str">
        <f>IF(O108&lt;&gt;"",'Informacion del Cliente'!$F$9,"")</f>
        <v/>
      </c>
      <c r="F108" s="4" t="str">
        <f>IF(G108&lt;&gt;"",'Informacion del Cliente'!$F$10:$G$10,"")</f>
        <v/>
      </c>
      <c r="G108" s="4" t="str">
        <f>IF('Informacion del Cliente'!E120&lt;&gt;"",VLOOKUP('Informacion del Cliente'!E120,Productos!$F$6:$G$11,2,FALSE),"")</f>
        <v/>
      </c>
      <c r="H108" s="4" t="str">
        <f>IF('Informacion del Cliente'!G120&lt;&gt;"",'Informacion del Cliente'!G120,"")</f>
        <v/>
      </c>
      <c r="I108" s="4" t="str">
        <f>IF('Informacion del Cliente'!F120&lt;&gt;"",'Informacion del Cliente'!F120,"")</f>
        <v/>
      </c>
      <c r="J108" s="4" t="str">
        <f>IF('Informacion del Cliente'!J120&lt;&gt;"",'Informacion del Cliente'!J120,"")</f>
        <v/>
      </c>
      <c r="K108" s="4" t="str">
        <f>IF('Informacion del Cliente'!N120&lt;&gt;"",'Informacion del Cliente'!N120,"")</f>
        <v/>
      </c>
      <c r="L108" s="4" t="str">
        <f>IF(AND(N108&lt;&gt;"",N108="Inside"),'Informacion del Cliente'!H120-VLOOKUP(N108,Productos!$F$15:$G$16,2,FALSE),IF(N108="Outside",'Informacion del Cliente'!H120,""))</f>
        <v/>
      </c>
      <c r="M108" s="4" t="str">
        <f>IF('Informacion del Cliente'!I120&lt;&gt;"",'Informacion del Cliente'!I120,"")</f>
        <v/>
      </c>
      <c r="N108" s="4" t="str">
        <f>IF('Informacion del Cliente'!K120&lt;&gt;"",'Informacion del Cliente'!K120,"")</f>
        <v/>
      </c>
      <c r="O108" s="4" t="str">
        <f>IF('Informacion del Cliente'!L120&lt;&gt;"",'Informacion del Cliente'!L120,"")</f>
        <v/>
      </c>
      <c r="P108" s="4" t="str">
        <f>IF('Informacion del Cliente'!M120&lt;&gt;"",'Informacion del Cliente'!M120,"")</f>
        <v/>
      </c>
      <c r="Q108" s="4" t="str">
        <f>IF('Informacion del Cliente'!P120&lt;&gt;"",'Informacion del Cliente'!P120,"")</f>
        <v/>
      </c>
      <c r="R108" s="4" t="str">
        <f>IF('Informacion del Cliente'!Q120&lt;&gt;"",'Informacion del Cliente'!Q120,"")</f>
        <v/>
      </c>
      <c r="S108" s="4" t="str">
        <f t="shared" ca="1" si="52"/>
        <v/>
      </c>
      <c r="U108" s="4" t="str">
        <f>IF('Informacion del Cliente'!O120&lt;&gt;"",'Informacion del Cliente'!O120,"")</f>
        <v/>
      </c>
      <c r="V108" s="4" t="str">
        <f>IF('Informacion del Cliente'!R120&lt;&gt;"",'Informacion del Cliente'!R120,"")</f>
        <v/>
      </c>
      <c r="W108" s="4" t="str">
        <f t="shared" ca="1" si="53"/>
        <v/>
      </c>
      <c r="X108" s="4" t="str">
        <f t="shared" si="54"/>
        <v/>
      </c>
      <c r="Y108" s="4" t="str">
        <f t="shared" si="55"/>
        <v/>
      </c>
      <c r="Z108" s="4" t="str">
        <f>IF(G108&lt;&gt;"", IFERROR(VLOOKUP(I108, 'Listado de Telas'!$B$3:$F$129, 5, FALSE), "No encontrado"), "")</f>
        <v/>
      </c>
      <c r="AA108" s="4" t="str">
        <f t="shared" ca="1" si="56"/>
        <v/>
      </c>
      <c r="AB108" s="4" t="str">
        <f t="shared" ca="1" si="31"/>
        <v/>
      </c>
      <c r="AC108" s="4" t="str">
        <f t="shared" ca="1" si="32"/>
        <v/>
      </c>
      <c r="AD108" s="4" t="str">
        <f t="shared" ca="1" si="33"/>
        <v/>
      </c>
      <c r="AE108" s="4" t="str">
        <f t="shared" si="34"/>
        <v/>
      </c>
      <c r="AF108" s="4" t="str">
        <f t="shared" ca="1" si="35"/>
        <v/>
      </c>
      <c r="AG108" s="4" t="str">
        <f t="shared" ca="1" si="36"/>
        <v/>
      </c>
      <c r="AH108" s="4" t="str">
        <f t="shared" ca="1" si="37"/>
        <v/>
      </c>
      <c r="AI108" s="4" t="str">
        <f t="shared" si="57"/>
        <v/>
      </c>
      <c r="AJ108" s="4" t="str">
        <f t="shared" ca="1" si="38"/>
        <v/>
      </c>
      <c r="AK108" s="4" t="str">
        <f t="array" ref="AK108">IF('Informacion del Cliente'!T120="SI",3,IF('Informacion del Cliente'!K120="Outside",2,IF('Informacion del Cliente'!K120="Inside",1,"")))</f>
        <v/>
      </c>
      <c r="AL108" s="140" t="str">
        <f t="shared" ca="1" si="39"/>
        <v/>
      </c>
      <c r="AM108" s="4" t="s">
        <v>132</v>
      </c>
      <c r="AN108" s="4" t="str">
        <f t="array" ref="AN108">IF(O108&lt;&gt;"",(IF(L108&lt;&gt;"",IF('Informacion del Cliente'!$F$10:$G$10="Residencial",VLOOKUP(G108,Productos!$F$19:$G$24,2,FALSE),IF('Informacion del Cliente'!$F$10:$G$10="Comercial",VLOOKUP(G108,Productos!$F$19:$G$24,3,FALSE),"")))),"")</f>
        <v/>
      </c>
      <c r="AO108" s="4" t="str">
        <f t="array" aca="1" ref="AO108" ca="1">IF(O108&lt;&gt;"",(IF(L108&lt;&gt;"",IF(VLOOKUP('Informacion del Cliente'!$F$10:$G$10,INDIRECT("'"&amp;G108&amp;"'!L5:N6"),2,FALSE)="NA","",VLOOKUP('Informacion del Cliente'!$F$10:$G$10,INDIRECT("'"&amp;G108&amp;"'!L5:N6"),2,FALSE)))),"")</f>
        <v/>
      </c>
      <c r="AP108" s="4" t="str">
        <f t="array" aca="1" ref="AP108" ca="1">IF(OR(J108="Privacy",J108="Blackout"),IF('Informacion del Cliente'!$F$10:$G$10="Residencial",IF(L108&lt;&gt;"",VLOOKUP(J108,INDIRECT("'"&amp;G108&amp;"'!L16:O18"),2,FALSE),""),IF('Informacion del Cliente'!$F$10:$G$10="Comercial",IF(L108&lt;&gt;"",VLOOKUP(J108,INDIRECT("'"&amp;G108&amp;"'!L16:O18"),3,FALSE),""))),"")</f>
        <v/>
      </c>
      <c r="AQ108" s="4" t="str">
        <f t="shared" ca="1" si="58"/>
        <v>0</v>
      </c>
      <c r="AR108" s="4" t="str">
        <f t="array" aca="1" ref="AR108" ca="1">IF('Informacion del Cliente'!$F$10:$G$10="Residencial",IF(L108&lt;&gt;"",VLOOKUP(J108,INDIRECT("'"&amp;G108&amp;"'!L16:O18"),2,FALSE),""),IF('Informacion del Cliente'!$F$10:$G$10="Comercial",IF(L108&lt;&gt;"",VLOOKUP(J108,INDIRECT("'"&amp;G108&amp;"'!L16:O18"),3,FALSE),"")))</f>
        <v/>
      </c>
      <c r="AS108" s="4" t="str">
        <f t="shared" ca="1" si="59"/>
        <v/>
      </c>
      <c r="AT108" s="4" t="str">
        <f t="shared" ca="1" si="60"/>
        <v/>
      </c>
      <c r="AU108" s="4" t="str">
        <f t="shared" ca="1" si="61"/>
        <v/>
      </c>
      <c r="AV108" s="4" t="str">
        <f t="array" aca="1" ref="AV108" ca="1">IF(G108&lt;&gt;"",(IF(OR(VLOOKUP(O108, INDIRECT("'" &amp; G108 &amp; "'!F23:N25"),3, FALSE)&lt;&gt;"",VLOOKUP(O108, INDIRECT("'" &amp; G108 &amp; "'!F23:N25"),3, FALSE)&lt;&gt;"NA"),(L108-VLOOKUP(O108, INDIRECT("'" &amp; G108 &amp; "'!F23:N25"),3, FALSE)),"")),"")</f>
        <v/>
      </c>
      <c r="AW108" s="4" t="str">
        <f t="shared" ca="1" si="40"/>
        <v/>
      </c>
      <c r="AX108" s="4" t="str">
        <f t="shared" ca="1" si="41"/>
        <v/>
      </c>
      <c r="AY108" s="4" t="str">
        <f t="shared" ca="1" si="42"/>
        <v/>
      </c>
      <c r="AZ108" s="4" t="str">
        <f t="array" aca="1" ref="AZ108" ca="1">IF(O108&lt;&gt;"",IF(VLOOKUP(O108,INDIRECT("'"&amp;G108&amp;"'!F23:K25"),5,FALSE)="NA","NA",L108-VLOOKUP(O108,INDIRECT("'"&amp;G108&amp;"'!F23:K25"),5,FALSE)),"")</f>
        <v/>
      </c>
      <c r="BA108" s="4" t="str">
        <f>IF('Informacion del Cliente'!U120&lt;&gt;"",'Informacion del Cliente'!U120,"")</f>
        <v/>
      </c>
      <c r="BB108" s="4" t="str">
        <f t="array" aca="1" ref="BB108" ca="1">IF(O108&lt;&gt;"",VLOOKUP(O108, INDIRECT("'" &amp; G108 &amp; "'!F23:K25"),6, FALSE),"")</f>
        <v/>
      </c>
      <c r="BC108" s="4" t="str">
        <f t="shared" si="43"/>
        <v/>
      </c>
      <c r="BD108" s="4" t="str">
        <f t="shared" ca="1" si="44"/>
        <v/>
      </c>
      <c r="BE108" s="4" t="str">
        <f t="shared" si="45"/>
        <v/>
      </c>
      <c r="BF108" s="4" t="str">
        <f t="shared" si="46"/>
        <v/>
      </c>
      <c r="BG108" s="4" t="str">
        <f t="shared" si="47"/>
        <v/>
      </c>
      <c r="BJ108" s="4" t="str">
        <f t="shared" ca="1" si="48"/>
        <v/>
      </c>
      <c r="BK108" s="4" t="str">
        <f t="shared" si="49"/>
        <v/>
      </c>
      <c r="BL108" s="4" t="str">
        <f t="shared" ca="1" si="50"/>
        <v/>
      </c>
      <c r="BM108" s="4" t="str">
        <f t="shared" ca="1" si="51"/>
        <v/>
      </c>
    </row>
    <row r="109" spans="1:65" x14ac:dyDescent="0.3">
      <c r="A109" s="4" t="str">
        <f>IF(L109&lt;&gt;"",'Informacion del Cliente'!D121,"")</f>
        <v/>
      </c>
      <c r="B109" s="4" t="str">
        <f>IF(O109&lt;&gt;"",'Informacion del Cliente'!$F$5,"")</f>
        <v/>
      </c>
      <c r="C109" s="4" t="str">
        <f>IF(O109&lt;&gt;"",'Informacion del Cliente'!$F$8,"")</f>
        <v/>
      </c>
      <c r="D109" s="4" t="str">
        <f>IF(O109&lt;&gt;"",'Informacion del Cliente'!$F$7,"")</f>
        <v/>
      </c>
      <c r="E109" s="4" t="str">
        <f>IF(O109&lt;&gt;"",'Informacion del Cliente'!$F$9,"")</f>
        <v/>
      </c>
      <c r="F109" s="4" t="str">
        <f>IF(G109&lt;&gt;"",'Informacion del Cliente'!$F$10:$G$10,"")</f>
        <v/>
      </c>
      <c r="G109" s="4" t="str">
        <f>IF('Informacion del Cliente'!E121&lt;&gt;"",VLOOKUP('Informacion del Cliente'!E121,Productos!$F$6:$G$11,2,FALSE),"")</f>
        <v/>
      </c>
      <c r="H109" s="4" t="str">
        <f>IF('Informacion del Cliente'!G121&lt;&gt;"",'Informacion del Cliente'!G121,"")</f>
        <v/>
      </c>
      <c r="I109" s="4" t="str">
        <f>IF('Informacion del Cliente'!F121&lt;&gt;"",'Informacion del Cliente'!F121,"")</f>
        <v/>
      </c>
      <c r="J109" s="4" t="str">
        <f>IF('Informacion del Cliente'!J121&lt;&gt;"",'Informacion del Cliente'!J121,"")</f>
        <v/>
      </c>
      <c r="K109" s="4" t="str">
        <f>IF('Informacion del Cliente'!N121&lt;&gt;"",'Informacion del Cliente'!N121,"")</f>
        <v/>
      </c>
      <c r="L109" s="4" t="str">
        <f>IF(AND(N109&lt;&gt;"",N109="Inside"),'Informacion del Cliente'!H121-VLOOKUP(N109,Productos!$F$15:$G$16,2,FALSE),IF(N109="Outside",'Informacion del Cliente'!H121,""))</f>
        <v/>
      </c>
      <c r="M109" s="4" t="str">
        <f>IF('Informacion del Cliente'!I121&lt;&gt;"",'Informacion del Cliente'!I121,"")</f>
        <v/>
      </c>
      <c r="N109" s="4" t="str">
        <f>IF('Informacion del Cliente'!K121&lt;&gt;"",'Informacion del Cliente'!K121,"")</f>
        <v/>
      </c>
      <c r="O109" s="4" t="str">
        <f>IF('Informacion del Cliente'!L121&lt;&gt;"",'Informacion del Cliente'!L121,"")</f>
        <v/>
      </c>
      <c r="P109" s="4" t="str">
        <f>IF('Informacion del Cliente'!M121&lt;&gt;"",'Informacion del Cliente'!M121,"")</f>
        <v/>
      </c>
      <c r="Q109" s="4" t="str">
        <f>IF('Informacion del Cliente'!P121&lt;&gt;"",'Informacion del Cliente'!P121,"")</f>
        <v/>
      </c>
      <c r="R109" s="4" t="str">
        <f>IF('Informacion del Cliente'!Q121&lt;&gt;"",'Informacion del Cliente'!Q121,"")</f>
        <v/>
      </c>
      <c r="S109" s="4" t="str">
        <f t="shared" ca="1" si="52"/>
        <v/>
      </c>
      <c r="U109" s="4" t="str">
        <f>IF('Informacion del Cliente'!O121&lt;&gt;"",'Informacion del Cliente'!O121,"")</f>
        <v/>
      </c>
      <c r="V109" s="4" t="str">
        <f>IF('Informacion del Cliente'!R121&lt;&gt;"",'Informacion del Cliente'!R121,"")</f>
        <v/>
      </c>
      <c r="W109" s="4" t="str">
        <f t="shared" ca="1" si="53"/>
        <v/>
      </c>
      <c r="X109" s="4" t="str">
        <f t="shared" si="54"/>
        <v/>
      </c>
      <c r="Y109" s="4" t="str">
        <f t="shared" si="55"/>
        <v/>
      </c>
      <c r="Z109" s="4" t="str">
        <f>IF(G109&lt;&gt;"", IFERROR(VLOOKUP(I109, 'Listado de Telas'!$B$3:$F$129, 5, FALSE), "No encontrado"), "")</f>
        <v/>
      </c>
      <c r="AA109" s="4" t="str">
        <f t="shared" ca="1" si="56"/>
        <v/>
      </c>
      <c r="AB109" s="4" t="str">
        <f t="shared" ca="1" si="31"/>
        <v/>
      </c>
      <c r="AC109" s="4" t="str">
        <f t="shared" ca="1" si="32"/>
        <v/>
      </c>
      <c r="AD109" s="4" t="str">
        <f t="shared" ca="1" si="33"/>
        <v/>
      </c>
      <c r="AE109" s="4" t="str">
        <f t="shared" si="34"/>
        <v/>
      </c>
      <c r="AF109" s="4" t="str">
        <f t="shared" ca="1" si="35"/>
        <v/>
      </c>
      <c r="AG109" s="4" t="str">
        <f t="shared" ca="1" si="36"/>
        <v/>
      </c>
      <c r="AH109" s="4" t="str">
        <f t="shared" ca="1" si="37"/>
        <v/>
      </c>
      <c r="AI109" s="4" t="str">
        <f t="shared" si="57"/>
        <v/>
      </c>
      <c r="AJ109" s="4" t="str">
        <f t="shared" ca="1" si="38"/>
        <v/>
      </c>
      <c r="AK109" s="4" t="str">
        <f t="array" ref="AK109">IF('Informacion del Cliente'!T121="SI",3,IF('Informacion del Cliente'!K121="Outside",2,IF('Informacion del Cliente'!K121="Inside",1,"")))</f>
        <v/>
      </c>
      <c r="AL109" s="140" t="str">
        <f t="shared" ca="1" si="39"/>
        <v/>
      </c>
      <c r="AM109" s="4" t="s">
        <v>132</v>
      </c>
      <c r="AN109" s="4" t="str">
        <f t="array" ref="AN109">IF(O109&lt;&gt;"",(IF(L109&lt;&gt;"",IF('Informacion del Cliente'!$F$10:$G$10="Residencial",VLOOKUP(G109,Productos!$F$19:$G$24,2,FALSE),IF('Informacion del Cliente'!$F$10:$G$10="Comercial",VLOOKUP(G109,Productos!$F$19:$G$24,3,FALSE),"")))),"")</f>
        <v/>
      </c>
      <c r="AO109" s="4" t="str">
        <f t="array" aca="1" ref="AO109" ca="1">IF(O109&lt;&gt;"",(IF(L109&lt;&gt;"",IF(VLOOKUP('Informacion del Cliente'!$F$10:$G$10,INDIRECT("'"&amp;G109&amp;"'!L5:N6"),2,FALSE)="NA","",VLOOKUP('Informacion del Cliente'!$F$10:$G$10,INDIRECT("'"&amp;G109&amp;"'!L5:N6"),2,FALSE)))),"")</f>
        <v/>
      </c>
      <c r="AP109" s="4" t="str">
        <f t="array" aca="1" ref="AP109" ca="1">IF(OR(J109="Privacy",J109="Blackout"),IF('Informacion del Cliente'!$F$10:$G$10="Residencial",IF(L109&lt;&gt;"",VLOOKUP(J109,INDIRECT("'"&amp;G109&amp;"'!L16:O18"),2,FALSE),""),IF('Informacion del Cliente'!$F$10:$G$10="Comercial",IF(L109&lt;&gt;"",VLOOKUP(J109,INDIRECT("'"&amp;G109&amp;"'!L16:O18"),3,FALSE),""))),"")</f>
        <v/>
      </c>
      <c r="AQ109" s="4" t="str">
        <f t="shared" ca="1" si="58"/>
        <v>0</v>
      </c>
      <c r="AR109" s="4" t="str">
        <f t="array" aca="1" ref="AR109" ca="1">IF('Informacion del Cliente'!$F$10:$G$10="Residencial",IF(L109&lt;&gt;"",VLOOKUP(J109,INDIRECT("'"&amp;G109&amp;"'!L16:O18"),2,FALSE),""),IF('Informacion del Cliente'!$F$10:$G$10="Comercial",IF(L109&lt;&gt;"",VLOOKUP(J109,INDIRECT("'"&amp;G109&amp;"'!L16:O18"),3,FALSE),"")))</f>
        <v/>
      </c>
      <c r="AS109" s="4" t="str">
        <f t="shared" ca="1" si="59"/>
        <v/>
      </c>
      <c r="AT109" s="4" t="str">
        <f t="shared" ca="1" si="60"/>
        <v/>
      </c>
      <c r="AU109" s="4" t="str">
        <f t="shared" ca="1" si="61"/>
        <v/>
      </c>
      <c r="AV109" s="4" t="str">
        <f t="array" aca="1" ref="AV109" ca="1">IF(G109&lt;&gt;"",(IF(OR(VLOOKUP(O109, INDIRECT("'" &amp; G109 &amp; "'!F23:N25"),3, FALSE)&lt;&gt;"",VLOOKUP(O109, INDIRECT("'" &amp; G109 &amp; "'!F23:N25"),3, FALSE)&lt;&gt;"NA"),(L109-VLOOKUP(O109, INDIRECT("'" &amp; G109 &amp; "'!F23:N25"),3, FALSE)),"")),"")</f>
        <v/>
      </c>
      <c r="AW109" s="4" t="str">
        <f t="shared" ca="1" si="40"/>
        <v/>
      </c>
      <c r="AX109" s="4" t="str">
        <f t="shared" ca="1" si="41"/>
        <v/>
      </c>
      <c r="AY109" s="4" t="str">
        <f t="shared" ca="1" si="42"/>
        <v/>
      </c>
      <c r="AZ109" s="4" t="str">
        <f t="array" aca="1" ref="AZ109" ca="1">IF(O109&lt;&gt;"",IF(VLOOKUP(O109,INDIRECT("'"&amp;G109&amp;"'!F23:K25"),5,FALSE)="NA","NA",L109-VLOOKUP(O109,INDIRECT("'"&amp;G109&amp;"'!F23:K25"),5,FALSE)),"")</f>
        <v/>
      </c>
      <c r="BA109" s="4" t="str">
        <f>IF('Informacion del Cliente'!U121&lt;&gt;"",'Informacion del Cliente'!U121,"")</f>
        <v/>
      </c>
      <c r="BB109" s="4" t="str">
        <f t="array" aca="1" ref="BB109" ca="1">IF(O109&lt;&gt;"",VLOOKUP(O109, INDIRECT("'" &amp; G109 &amp; "'!F23:K25"),6, FALSE),"")</f>
        <v/>
      </c>
      <c r="BC109" s="4" t="str">
        <f t="shared" si="43"/>
        <v/>
      </c>
      <c r="BD109" s="4" t="str">
        <f t="shared" ca="1" si="44"/>
        <v/>
      </c>
      <c r="BE109" s="4" t="str">
        <f t="shared" si="45"/>
        <v/>
      </c>
      <c r="BF109" s="4" t="str">
        <f t="shared" si="46"/>
        <v/>
      </c>
      <c r="BG109" s="4" t="str">
        <f t="shared" si="47"/>
        <v/>
      </c>
      <c r="BJ109" s="4" t="str">
        <f t="shared" ca="1" si="48"/>
        <v/>
      </c>
      <c r="BK109" s="4" t="str">
        <f t="shared" si="49"/>
        <v/>
      </c>
      <c r="BL109" s="4" t="str">
        <f t="shared" ca="1" si="50"/>
        <v/>
      </c>
      <c r="BM109" s="4" t="str">
        <f t="shared" ca="1" si="51"/>
        <v/>
      </c>
    </row>
    <row r="110" spans="1:65" x14ac:dyDescent="0.3">
      <c r="A110" s="4" t="str">
        <f>IF(L110&lt;&gt;"",'Informacion del Cliente'!D122,"")</f>
        <v/>
      </c>
      <c r="B110" s="4" t="str">
        <f>IF(O110&lt;&gt;"",'Informacion del Cliente'!$F$5,"")</f>
        <v/>
      </c>
      <c r="C110" s="4" t="str">
        <f>IF(O110&lt;&gt;"",'Informacion del Cliente'!$F$8,"")</f>
        <v/>
      </c>
      <c r="D110" s="4" t="str">
        <f>IF(O110&lt;&gt;"",'Informacion del Cliente'!$F$7,"")</f>
        <v/>
      </c>
      <c r="E110" s="4" t="str">
        <f>IF(O110&lt;&gt;"",'Informacion del Cliente'!$F$9,"")</f>
        <v/>
      </c>
      <c r="F110" s="4" t="str">
        <f>IF(G110&lt;&gt;"",'Informacion del Cliente'!$F$10:$G$10,"")</f>
        <v/>
      </c>
      <c r="G110" s="4" t="str">
        <f>IF('Informacion del Cliente'!E122&lt;&gt;"",VLOOKUP('Informacion del Cliente'!E122,Productos!$F$6:$G$11,2,FALSE),"")</f>
        <v/>
      </c>
      <c r="H110" s="4" t="str">
        <f>IF('Informacion del Cliente'!G122&lt;&gt;"",'Informacion del Cliente'!G122,"")</f>
        <v/>
      </c>
      <c r="I110" s="4" t="str">
        <f>IF('Informacion del Cliente'!F122&lt;&gt;"",'Informacion del Cliente'!F122,"")</f>
        <v/>
      </c>
      <c r="J110" s="4" t="str">
        <f>IF('Informacion del Cliente'!J122&lt;&gt;"",'Informacion del Cliente'!J122,"")</f>
        <v/>
      </c>
      <c r="K110" s="4" t="str">
        <f>IF('Informacion del Cliente'!N122&lt;&gt;"",'Informacion del Cliente'!N122,"")</f>
        <v/>
      </c>
      <c r="L110" s="4" t="str">
        <f>IF(AND(N110&lt;&gt;"",N110="Inside"),'Informacion del Cliente'!H122-VLOOKUP(N110,Productos!$F$15:$G$16,2,FALSE),IF(N110="Outside",'Informacion del Cliente'!H122,""))</f>
        <v/>
      </c>
      <c r="M110" s="4" t="str">
        <f>IF('Informacion del Cliente'!I122&lt;&gt;"",'Informacion del Cliente'!I122,"")</f>
        <v/>
      </c>
      <c r="N110" s="4" t="str">
        <f>IF('Informacion del Cliente'!K122&lt;&gt;"",'Informacion del Cliente'!K122,"")</f>
        <v/>
      </c>
      <c r="O110" s="4" t="str">
        <f>IF('Informacion del Cliente'!L122&lt;&gt;"",'Informacion del Cliente'!L122,"")</f>
        <v/>
      </c>
      <c r="P110" s="4" t="str">
        <f>IF('Informacion del Cliente'!M122&lt;&gt;"",'Informacion del Cliente'!M122,"")</f>
        <v/>
      </c>
      <c r="Q110" s="4" t="str">
        <f>IF('Informacion del Cliente'!P122&lt;&gt;"",'Informacion del Cliente'!P122,"")</f>
        <v/>
      </c>
      <c r="R110" s="4" t="str">
        <f>IF('Informacion del Cliente'!Q122&lt;&gt;"",'Informacion del Cliente'!Q122,"")</f>
        <v/>
      </c>
      <c r="S110" s="4" t="str">
        <f t="shared" ca="1" si="52"/>
        <v/>
      </c>
      <c r="U110" s="4" t="str">
        <f>IF('Informacion del Cliente'!O122&lt;&gt;"",'Informacion del Cliente'!O122,"")</f>
        <v/>
      </c>
      <c r="V110" s="4" t="str">
        <f>IF('Informacion del Cliente'!R122&lt;&gt;"",'Informacion del Cliente'!R122,"")</f>
        <v/>
      </c>
      <c r="W110" s="4" t="str">
        <f t="shared" ca="1" si="53"/>
        <v/>
      </c>
      <c r="X110" s="4" t="str">
        <f t="shared" si="54"/>
        <v/>
      </c>
      <c r="Y110" s="4" t="str">
        <f t="shared" si="55"/>
        <v/>
      </c>
      <c r="Z110" s="4" t="str">
        <f>IF(G110&lt;&gt;"", IFERROR(VLOOKUP(I110, 'Listado de Telas'!$B$3:$F$129, 5, FALSE), "No encontrado"), "")</f>
        <v/>
      </c>
      <c r="AA110" s="4" t="str">
        <f t="shared" ca="1" si="56"/>
        <v/>
      </c>
      <c r="AB110" s="4" t="str">
        <f t="shared" ca="1" si="31"/>
        <v/>
      </c>
      <c r="AC110" s="4" t="str">
        <f t="shared" ca="1" si="32"/>
        <v/>
      </c>
      <c r="AD110" s="4" t="str">
        <f t="shared" ca="1" si="33"/>
        <v/>
      </c>
      <c r="AE110" s="4" t="str">
        <f t="shared" si="34"/>
        <v/>
      </c>
      <c r="AF110" s="4" t="str">
        <f t="shared" ca="1" si="35"/>
        <v/>
      </c>
      <c r="AG110" s="4" t="str">
        <f t="shared" ca="1" si="36"/>
        <v/>
      </c>
      <c r="AH110" s="4" t="str">
        <f t="shared" ca="1" si="37"/>
        <v/>
      </c>
      <c r="AI110" s="4" t="str">
        <f t="shared" si="57"/>
        <v/>
      </c>
      <c r="AJ110" s="4" t="str">
        <f t="shared" ca="1" si="38"/>
        <v/>
      </c>
      <c r="AK110" s="4" t="str">
        <f t="array" ref="AK110">IF('Informacion del Cliente'!T122="SI",3,IF('Informacion del Cliente'!K122="Outside",2,IF('Informacion del Cliente'!K122="Inside",1,"")))</f>
        <v/>
      </c>
      <c r="AL110" s="140" t="str">
        <f t="shared" ca="1" si="39"/>
        <v/>
      </c>
      <c r="AM110" s="4" t="s">
        <v>132</v>
      </c>
      <c r="AN110" s="4" t="str">
        <f t="array" ref="AN110">IF(O110&lt;&gt;"",(IF(L110&lt;&gt;"",IF('Informacion del Cliente'!$F$10:$G$10="Residencial",VLOOKUP(G110,Productos!$F$19:$G$24,2,FALSE),IF('Informacion del Cliente'!$F$10:$G$10="Comercial",VLOOKUP(G110,Productos!$F$19:$G$24,3,FALSE),"")))),"")</f>
        <v/>
      </c>
      <c r="AO110" s="4" t="str">
        <f t="array" aca="1" ref="AO110" ca="1">IF(O110&lt;&gt;"",(IF(L110&lt;&gt;"",IF(VLOOKUP('Informacion del Cliente'!$F$10:$G$10,INDIRECT("'"&amp;G110&amp;"'!L5:N6"),2,FALSE)="NA","",VLOOKUP('Informacion del Cliente'!$F$10:$G$10,INDIRECT("'"&amp;G110&amp;"'!L5:N6"),2,FALSE)))),"")</f>
        <v/>
      </c>
      <c r="AP110" s="4" t="str">
        <f t="array" aca="1" ref="AP110" ca="1">IF(OR(J110="Privacy",J110="Blackout"),IF('Informacion del Cliente'!$F$10:$G$10="Residencial",IF(L110&lt;&gt;"",VLOOKUP(J110,INDIRECT("'"&amp;G110&amp;"'!L16:O18"),2,FALSE),""),IF('Informacion del Cliente'!$F$10:$G$10="Comercial",IF(L110&lt;&gt;"",VLOOKUP(J110,INDIRECT("'"&amp;G110&amp;"'!L16:O18"),3,FALSE),""))),"")</f>
        <v/>
      </c>
      <c r="AQ110" s="4" t="str">
        <f t="shared" ca="1" si="58"/>
        <v>0</v>
      </c>
      <c r="AR110" s="4" t="str">
        <f t="array" aca="1" ref="AR110" ca="1">IF('Informacion del Cliente'!$F$10:$G$10="Residencial",IF(L110&lt;&gt;"",VLOOKUP(J110,INDIRECT("'"&amp;G110&amp;"'!L16:O18"),2,FALSE),""),IF('Informacion del Cliente'!$F$10:$G$10="Comercial",IF(L110&lt;&gt;"",VLOOKUP(J110,INDIRECT("'"&amp;G110&amp;"'!L16:O18"),3,FALSE),"")))</f>
        <v/>
      </c>
      <c r="AS110" s="4" t="str">
        <f t="shared" ca="1" si="59"/>
        <v/>
      </c>
      <c r="AT110" s="4" t="str">
        <f t="shared" ca="1" si="60"/>
        <v/>
      </c>
      <c r="AU110" s="4" t="str">
        <f t="shared" ca="1" si="61"/>
        <v/>
      </c>
      <c r="AV110" s="4" t="str">
        <f t="array" aca="1" ref="AV110" ca="1">IF(G110&lt;&gt;"",(IF(OR(VLOOKUP(O110, INDIRECT("'" &amp; G110 &amp; "'!F23:N25"),3, FALSE)&lt;&gt;"",VLOOKUP(O110, INDIRECT("'" &amp; G110 &amp; "'!F23:N25"),3, FALSE)&lt;&gt;"NA"),(L110-VLOOKUP(O110, INDIRECT("'" &amp; G110 &amp; "'!F23:N25"),3, FALSE)),"")),"")</f>
        <v/>
      </c>
      <c r="AW110" s="4" t="str">
        <f t="shared" ca="1" si="40"/>
        <v/>
      </c>
      <c r="AX110" s="4" t="str">
        <f t="shared" ca="1" si="41"/>
        <v/>
      </c>
      <c r="AY110" s="4" t="str">
        <f t="shared" ca="1" si="42"/>
        <v/>
      </c>
      <c r="AZ110" s="4" t="str">
        <f t="array" aca="1" ref="AZ110" ca="1">IF(O110&lt;&gt;"",IF(VLOOKUP(O110,INDIRECT("'"&amp;G110&amp;"'!F23:K25"),5,FALSE)="NA","NA",L110-VLOOKUP(O110,INDIRECT("'"&amp;G110&amp;"'!F23:K25"),5,FALSE)),"")</f>
        <v/>
      </c>
      <c r="BA110" s="4" t="str">
        <f>IF('Informacion del Cliente'!U122&lt;&gt;"",'Informacion del Cliente'!U122,"")</f>
        <v/>
      </c>
      <c r="BB110" s="4" t="str">
        <f t="array" aca="1" ref="BB110" ca="1">IF(O110&lt;&gt;"",VLOOKUP(O110, INDIRECT("'" &amp; G110 &amp; "'!F23:K25"),6, FALSE),"")</f>
        <v/>
      </c>
      <c r="BC110" s="4" t="str">
        <f t="shared" si="43"/>
        <v/>
      </c>
      <c r="BD110" s="4" t="str">
        <f t="shared" ca="1" si="44"/>
        <v/>
      </c>
      <c r="BE110" s="4" t="str">
        <f t="shared" si="45"/>
        <v/>
      </c>
      <c r="BF110" s="4" t="str">
        <f t="shared" si="46"/>
        <v/>
      </c>
      <c r="BG110" s="4" t="str">
        <f t="shared" si="47"/>
        <v/>
      </c>
      <c r="BJ110" s="4" t="str">
        <f t="shared" ca="1" si="48"/>
        <v/>
      </c>
      <c r="BK110" s="4" t="str">
        <f t="shared" si="49"/>
        <v/>
      </c>
      <c r="BL110" s="4" t="str">
        <f t="shared" ca="1" si="50"/>
        <v/>
      </c>
      <c r="BM110" s="4" t="str">
        <f t="shared" ca="1" si="51"/>
        <v/>
      </c>
    </row>
    <row r="111" spans="1:65" x14ac:dyDescent="0.3">
      <c r="A111" s="4" t="str">
        <f>IF(L111&lt;&gt;"",'Informacion del Cliente'!D123,"")</f>
        <v/>
      </c>
      <c r="B111" s="4" t="str">
        <f>IF(O111&lt;&gt;"",'Informacion del Cliente'!$F$5,"")</f>
        <v/>
      </c>
      <c r="C111" s="4" t="str">
        <f>IF(O111&lt;&gt;"",'Informacion del Cliente'!$F$8,"")</f>
        <v/>
      </c>
      <c r="D111" s="4" t="str">
        <f>IF(O111&lt;&gt;"",'Informacion del Cliente'!$F$7,"")</f>
        <v/>
      </c>
      <c r="E111" s="4" t="str">
        <f>IF(O111&lt;&gt;"",'Informacion del Cliente'!$F$9,"")</f>
        <v/>
      </c>
      <c r="F111" s="4" t="str">
        <f>IF(G111&lt;&gt;"",'Informacion del Cliente'!$F$10:$G$10,"")</f>
        <v/>
      </c>
      <c r="G111" s="4" t="str">
        <f>IF('Informacion del Cliente'!E123&lt;&gt;"",VLOOKUP('Informacion del Cliente'!E123,Productos!$F$6:$G$11,2,FALSE),"")</f>
        <v/>
      </c>
      <c r="H111" s="4" t="str">
        <f>IF('Informacion del Cliente'!G123&lt;&gt;"",'Informacion del Cliente'!G123,"")</f>
        <v/>
      </c>
      <c r="I111" s="4" t="str">
        <f>IF('Informacion del Cliente'!F123&lt;&gt;"",'Informacion del Cliente'!F123,"")</f>
        <v/>
      </c>
      <c r="J111" s="4" t="str">
        <f>IF('Informacion del Cliente'!J123&lt;&gt;"",'Informacion del Cliente'!J123,"")</f>
        <v/>
      </c>
      <c r="K111" s="4" t="str">
        <f>IF('Informacion del Cliente'!N123&lt;&gt;"",'Informacion del Cliente'!N123,"")</f>
        <v/>
      </c>
      <c r="L111" s="4" t="str">
        <f>IF(AND(N111&lt;&gt;"",N111="Inside"),'Informacion del Cliente'!H123-VLOOKUP(N111,Productos!$F$15:$G$16,2,FALSE),IF(N111="Outside",'Informacion del Cliente'!H123,""))</f>
        <v/>
      </c>
      <c r="M111" s="4" t="str">
        <f>IF('Informacion del Cliente'!I123&lt;&gt;"",'Informacion del Cliente'!I123,"")</f>
        <v/>
      </c>
      <c r="N111" s="4" t="str">
        <f>IF('Informacion del Cliente'!K123&lt;&gt;"",'Informacion del Cliente'!K123,"")</f>
        <v/>
      </c>
      <c r="O111" s="4" t="str">
        <f>IF('Informacion del Cliente'!L123&lt;&gt;"",'Informacion del Cliente'!L123,"")</f>
        <v/>
      </c>
      <c r="P111" s="4" t="str">
        <f>IF('Informacion del Cliente'!M123&lt;&gt;"",'Informacion del Cliente'!M123,"")</f>
        <v/>
      </c>
      <c r="Q111" s="4" t="str">
        <f>IF('Informacion del Cliente'!P123&lt;&gt;"",'Informacion del Cliente'!P123,"")</f>
        <v/>
      </c>
      <c r="R111" s="4" t="str">
        <f>IF('Informacion del Cliente'!Q123&lt;&gt;"",'Informacion del Cliente'!Q123,"")</f>
        <v/>
      </c>
      <c r="S111" s="4" t="str">
        <f t="shared" ca="1" si="52"/>
        <v/>
      </c>
      <c r="U111" s="4" t="str">
        <f>IF('Informacion del Cliente'!O123&lt;&gt;"",'Informacion del Cliente'!O123,"")</f>
        <v/>
      </c>
      <c r="V111" s="4" t="str">
        <f>IF('Informacion del Cliente'!R123&lt;&gt;"",'Informacion del Cliente'!R123,"")</f>
        <v/>
      </c>
      <c r="W111" s="4" t="str">
        <f t="shared" ca="1" si="53"/>
        <v/>
      </c>
      <c r="X111" s="4" t="str">
        <f t="shared" si="54"/>
        <v/>
      </c>
      <c r="Y111" s="4" t="str">
        <f t="shared" si="55"/>
        <v/>
      </c>
      <c r="Z111" s="4" t="str">
        <f>IF(G111&lt;&gt;"", IFERROR(VLOOKUP(I111, 'Listado de Telas'!$B$3:$F$129, 5, FALSE), "No encontrado"), "")</f>
        <v/>
      </c>
      <c r="AA111" s="4" t="str">
        <f t="shared" ca="1" si="56"/>
        <v/>
      </c>
      <c r="AB111" s="4" t="str">
        <f t="shared" ca="1" si="31"/>
        <v/>
      </c>
      <c r="AC111" s="4" t="str">
        <f t="shared" ca="1" si="32"/>
        <v/>
      </c>
      <c r="AD111" s="4" t="str">
        <f t="shared" ca="1" si="33"/>
        <v/>
      </c>
      <c r="AE111" s="4" t="str">
        <f t="shared" si="34"/>
        <v/>
      </c>
      <c r="AF111" s="4" t="str">
        <f t="shared" ca="1" si="35"/>
        <v/>
      </c>
      <c r="AG111" s="4" t="str">
        <f t="shared" ca="1" si="36"/>
        <v/>
      </c>
      <c r="AH111" s="4" t="str">
        <f t="shared" ca="1" si="37"/>
        <v/>
      </c>
      <c r="AI111" s="4" t="str">
        <f t="shared" si="57"/>
        <v/>
      </c>
      <c r="AJ111" s="4" t="str">
        <f t="shared" ca="1" si="38"/>
        <v/>
      </c>
      <c r="AK111" s="4" t="str">
        <f t="array" ref="AK111">IF('Informacion del Cliente'!T123="SI",3,IF('Informacion del Cliente'!K123="Outside",2,IF('Informacion del Cliente'!K123="Inside",1,"")))</f>
        <v/>
      </c>
      <c r="AL111" s="140" t="str">
        <f t="shared" ca="1" si="39"/>
        <v/>
      </c>
      <c r="AM111" s="4" t="s">
        <v>132</v>
      </c>
      <c r="AN111" s="4" t="str">
        <f t="array" ref="AN111">IF(O111&lt;&gt;"",(IF(L111&lt;&gt;"",IF('Informacion del Cliente'!$F$10:$G$10="Residencial",VLOOKUP(G111,Productos!$F$19:$G$24,2,FALSE),IF('Informacion del Cliente'!$F$10:$G$10="Comercial",VLOOKUP(G111,Productos!$F$19:$G$24,3,FALSE),"")))),"")</f>
        <v/>
      </c>
      <c r="AO111" s="4" t="str">
        <f t="array" aca="1" ref="AO111" ca="1">IF(O111&lt;&gt;"",(IF(L111&lt;&gt;"",IF(VLOOKUP('Informacion del Cliente'!$F$10:$G$10,INDIRECT("'"&amp;G111&amp;"'!L5:N6"),2,FALSE)="NA","",VLOOKUP('Informacion del Cliente'!$F$10:$G$10,INDIRECT("'"&amp;G111&amp;"'!L5:N6"),2,FALSE)))),"")</f>
        <v/>
      </c>
      <c r="AP111" s="4" t="str">
        <f t="array" aca="1" ref="AP111" ca="1">IF(OR(J111="Privacy",J111="Blackout"),IF('Informacion del Cliente'!$F$10:$G$10="Residencial",IF(L111&lt;&gt;"",VLOOKUP(J111,INDIRECT("'"&amp;G111&amp;"'!L16:O18"),2,FALSE),""),IF('Informacion del Cliente'!$F$10:$G$10="Comercial",IF(L111&lt;&gt;"",VLOOKUP(J111,INDIRECT("'"&amp;G111&amp;"'!L16:O18"),3,FALSE),""))),"")</f>
        <v/>
      </c>
      <c r="AQ111" s="4" t="str">
        <f t="shared" ca="1" si="58"/>
        <v>0</v>
      </c>
      <c r="AR111" s="4" t="str">
        <f t="array" aca="1" ref="AR111" ca="1">IF('Informacion del Cliente'!$F$10:$G$10="Residencial",IF(L111&lt;&gt;"",VLOOKUP(J111,INDIRECT("'"&amp;G111&amp;"'!L16:O18"),2,FALSE),""),IF('Informacion del Cliente'!$F$10:$G$10="Comercial",IF(L111&lt;&gt;"",VLOOKUP(J111,INDIRECT("'"&amp;G111&amp;"'!L16:O18"),3,FALSE),"")))</f>
        <v/>
      </c>
      <c r="AS111" s="4" t="str">
        <f t="shared" ca="1" si="59"/>
        <v/>
      </c>
      <c r="AT111" s="4" t="str">
        <f t="shared" ca="1" si="60"/>
        <v/>
      </c>
      <c r="AU111" s="4" t="str">
        <f t="shared" ca="1" si="61"/>
        <v/>
      </c>
      <c r="AV111" s="4" t="str">
        <f t="array" aca="1" ref="AV111" ca="1">IF(G111&lt;&gt;"",(IF(OR(VLOOKUP(O111, INDIRECT("'" &amp; G111 &amp; "'!F23:N25"),3, FALSE)&lt;&gt;"",VLOOKUP(O111, INDIRECT("'" &amp; G111 &amp; "'!F23:N25"),3, FALSE)&lt;&gt;"NA"),(L111-VLOOKUP(O111, INDIRECT("'" &amp; G111 &amp; "'!F23:N25"),3, FALSE)),"")),"")</f>
        <v/>
      </c>
      <c r="AW111" s="4" t="str">
        <f t="shared" ca="1" si="40"/>
        <v/>
      </c>
      <c r="AX111" s="4" t="str">
        <f t="shared" ca="1" si="41"/>
        <v/>
      </c>
      <c r="AY111" s="4" t="str">
        <f t="shared" ca="1" si="42"/>
        <v/>
      </c>
      <c r="AZ111" s="4" t="str">
        <f t="array" aca="1" ref="AZ111" ca="1">IF(O111&lt;&gt;"",IF(VLOOKUP(O111,INDIRECT("'"&amp;G111&amp;"'!F23:K25"),5,FALSE)="NA","NA",L111-VLOOKUP(O111,INDIRECT("'"&amp;G111&amp;"'!F23:K25"),5,FALSE)),"")</f>
        <v/>
      </c>
      <c r="BA111" s="4" t="str">
        <f>IF('Informacion del Cliente'!U123&lt;&gt;"",'Informacion del Cliente'!U123,"")</f>
        <v/>
      </c>
      <c r="BB111" s="4" t="str">
        <f t="array" aca="1" ref="BB111" ca="1">IF(O111&lt;&gt;"",VLOOKUP(O111, INDIRECT("'" &amp; G111 &amp; "'!F23:K25"),6, FALSE),"")</f>
        <v/>
      </c>
      <c r="BC111" s="4" t="str">
        <f t="shared" si="43"/>
        <v/>
      </c>
      <c r="BD111" s="4" t="str">
        <f t="shared" ca="1" si="44"/>
        <v/>
      </c>
      <c r="BE111" s="4" t="str">
        <f t="shared" si="45"/>
        <v/>
      </c>
      <c r="BF111" s="4" t="str">
        <f t="shared" si="46"/>
        <v/>
      </c>
      <c r="BG111" s="4" t="str">
        <f t="shared" si="47"/>
        <v/>
      </c>
      <c r="BJ111" s="4" t="str">
        <f t="shared" ca="1" si="48"/>
        <v/>
      </c>
      <c r="BK111" s="4" t="str">
        <f t="shared" si="49"/>
        <v/>
      </c>
      <c r="BL111" s="4" t="str">
        <f t="shared" ca="1" si="50"/>
        <v/>
      </c>
      <c r="BM111" s="4" t="str">
        <f t="shared" ca="1" si="51"/>
        <v/>
      </c>
    </row>
    <row r="112" spans="1:65" x14ac:dyDescent="0.3">
      <c r="A112" s="4" t="str">
        <f>IF(L112&lt;&gt;"",'Informacion del Cliente'!D124,"")</f>
        <v/>
      </c>
      <c r="B112" s="4" t="str">
        <f>IF(O112&lt;&gt;"",'Informacion del Cliente'!$F$5,"")</f>
        <v/>
      </c>
      <c r="C112" s="4" t="str">
        <f>IF(O112&lt;&gt;"",'Informacion del Cliente'!$F$8,"")</f>
        <v/>
      </c>
      <c r="D112" s="4" t="str">
        <f>IF(O112&lt;&gt;"",'Informacion del Cliente'!$F$7,"")</f>
        <v/>
      </c>
      <c r="E112" s="4" t="str">
        <f>IF(O112&lt;&gt;"",'Informacion del Cliente'!$F$9,"")</f>
        <v/>
      </c>
      <c r="F112" s="4" t="str">
        <f>IF(G112&lt;&gt;"",'Informacion del Cliente'!$F$10:$G$10,"")</f>
        <v/>
      </c>
      <c r="G112" s="4" t="str">
        <f>IF('Informacion del Cliente'!E124&lt;&gt;"",VLOOKUP('Informacion del Cliente'!E124,Productos!$F$6:$G$11,2,FALSE),"")</f>
        <v/>
      </c>
      <c r="H112" s="4" t="str">
        <f>IF('Informacion del Cliente'!G124&lt;&gt;"",'Informacion del Cliente'!G124,"")</f>
        <v/>
      </c>
      <c r="I112" s="4" t="str">
        <f>IF('Informacion del Cliente'!F124&lt;&gt;"",'Informacion del Cliente'!F124,"")</f>
        <v/>
      </c>
      <c r="J112" s="4" t="str">
        <f>IF('Informacion del Cliente'!J124&lt;&gt;"",'Informacion del Cliente'!J124,"")</f>
        <v/>
      </c>
      <c r="K112" s="4" t="str">
        <f>IF('Informacion del Cliente'!N124&lt;&gt;"",'Informacion del Cliente'!N124,"")</f>
        <v/>
      </c>
      <c r="L112" s="4" t="str">
        <f>IF(AND(N112&lt;&gt;"",N112="Inside"),'Informacion del Cliente'!H124-VLOOKUP(N112,Productos!$F$15:$G$16,2,FALSE),IF(N112="Outside",'Informacion del Cliente'!H124,""))</f>
        <v/>
      </c>
      <c r="M112" s="4" t="str">
        <f>IF('Informacion del Cliente'!I124&lt;&gt;"",'Informacion del Cliente'!I124,"")</f>
        <v/>
      </c>
      <c r="N112" s="4" t="str">
        <f>IF('Informacion del Cliente'!K124&lt;&gt;"",'Informacion del Cliente'!K124,"")</f>
        <v/>
      </c>
      <c r="O112" s="4" t="str">
        <f>IF('Informacion del Cliente'!L124&lt;&gt;"",'Informacion del Cliente'!L124,"")</f>
        <v/>
      </c>
      <c r="P112" s="4" t="str">
        <f>IF('Informacion del Cliente'!M124&lt;&gt;"",'Informacion del Cliente'!M124,"")</f>
        <v/>
      </c>
      <c r="Q112" s="4" t="str">
        <f>IF('Informacion del Cliente'!P124&lt;&gt;"",'Informacion del Cliente'!P124,"")</f>
        <v/>
      </c>
      <c r="R112" s="4" t="str">
        <f>IF('Informacion del Cliente'!Q124&lt;&gt;"",'Informacion del Cliente'!Q124,"")</f>
        <v/>
      </c>
      <c r="S112" s="4" t="str">
        <f t="shared" ca="1" si="52"/>
        <v/>
      </c>
      <c r="U112" s="4" t="str">
        <f>IF('Informacion del Cliente'!O124&lt;&gt;"",'Informacion del Cliente'!O124,"")</f>
        <v/>
      </c>
      <c r="V112" s="4" t="str">
        <f>IF('Informacion del Cliente'!R124&lt;&gt;"",'Informacion del Cliente'!R124,"")</f>
        <v/>
      </c>
      <c r="W112" s="4" t="str">
        <f t="shared" ca="1" si="53"/>
        <v/>
      </c>
      <c r="X112" s="4" t="str">
        <f t="shared" si="54"/>
        <v/>
      </c>
      <c r="Y112" s="4" t="str">
        <f t="shared" si="55"/>
        <v/>
      </c>
      <c r="Z112" s="4" t="str">
        <f>IF(G112&lt;&gt;"", IFERROR(VLOOKUP(I112, 'Listado de Telas'!$B$3:$F$129, 5, FALSE), "No encontrado"), "")</f>
        <v/>
      </c>
      <c r="AA112" s="4" t="str">
        <f t="shared" ca="1" si="56"/>
        <v/>
      </c>
      <c r="AB112" s="4" t="str">
        <f t="shared" ca="1" si="31"/>
        <v/>
      </c>
      <c r="AC112" s="4" t="str">
        <f t="shared" ca="1" si="32"/>
        <v/>
      </c>
      <c r="AD112" s="4" t="str">
        <f t="shared" ca="1" si="33"/>
        <v/>
      </c>
      <c r="AE112" s="4" t="str">
        <f t="shared" si="34"/>
        <v/>
      </c>
      <c r="AF112" s="4" t="str">
        <f t="shared" ca="1" si="35"/>
        <v/>
      </c>
      <c r="AG112" s="4" t="str">
        <f t="shared" ca="1" si="36"/>
        <v/>
      </c>
      <c r="AH112" s="4" t="str">
        <f t="shared" ca="1" si="37"/>
        <v/>
      </c>
      <c r="AI112" s="4" t="str">
        <f t="shared" si="57"/>
        <v/>
      </c>
      <c r="AJ112" s="4" t="str">
        <f t="shared" ca="1" si="38"/>
        <v/>
      </c>
      <c r="AK112" s="4" t="str">
        <f t="array" ref="AK112">IF('Informacion del Cliente'!T124="SI",3,IF('Informacion del Cliente'!K124="Outside",2,IF('Informacion del Cliente'!K124="Inside",1,"")))</f>
        <v/>
      </c>
      <c r="AL112" s="140" t="str">
        <f t="shared" ca="1" si="39"/>
        <v/>
      </c>
      <c r="AM112" s="4" t="s">
        <v>132</v>
      </c>
      <c r="AN112" s="4" t="str">
        <f t="array" ref="AN112">IF(O112&lt;&gt;"",(IF(L112&lt;&gt;"",IF('Informacion del Cliente'!$F$10:$G$10="Residencial",VLOOKUP(G112,Productos!$F$19:$G$24,2,FALSE),IF('Informacion del Cliente'!$F$10:$G$10="Comercial",VLOOKUP(G112,Productos!$F$19:$G$24,3,FALSE),"")))),"")</f>
        <v/>
      </c>
      <c r="AO112" s="4" t="str">
        <f t="array" aca="1" ref="AO112" ca="1">IF(O112&lt;&gt;"",(IF(L112&lt;&gt;"",IF(VLOOKUP('Informacion del Cliente'!$F$10:$G$10,INDIRECT("'"&amp;G112&amp;"'!L5:N6"),2,FALSE)="NA","",VLOOKUP('Informacion del Cliente'!$F$10:$G$10,INDIRECT("'"&amp;G112&amp;"'!L5:N6"),2,FALSE)))),"")</f>
        <v/>
      </c>
      <c r="AP112" s="4" t="str">
        <f t="array" aca="1" ref="AP112" ca="1">IF(OR(J112="Privacy",J112="Blackout"),IF('Informacion del Cliente'!$F$10:$G$10="Residencial",IF(L112&lt;&gt;"",VLOOKUP(J112,INDIRECT("'"&amp;G112&amp;"'!L16:O18"),2,FALSE),""),IF('Informacion del Cliente'!$F$10:$G$10="Comercial",IF(L112&lt;&gt;"",VLOOKUP(J112,INDIRECT("'"&amp;G112&amp;"'!L16:O18"),3,FALSE),""))),"")</f>
        <v/>
      </c>
      <c r="AQ112" s="4" t="str">
        <f t="shared" ca="1" si="58"/>
        <v>0</v>
      </c>
      <c r="AR112" s="4" t="str">
        <f t="array" aca="1" ref="AR112" ca="1">IF('Informacion del Cliente'!$F$10:$G$10="Residencial",IF(L112&lt;&gt;"",VLOOKUP(J112,INDIRECT("'"&amp;G112&amp;"'!L16:O18"),2,FALSE),""),IF('Informacion del Cliente'!$F$10:$G$10="Comercial",IF(L112&lt;&gt;"",VLOOKUP(J112,INDIRECT("'"&amp;G112&amp;"'!L16:O18"),3,FALSE),"")))</f>
        <v/>
      </c>
      <c r="AS112" s="4" t="str">
        <f t="shared" ca="1" si="59"/>
        <v/>
      </c>
      <c r="AT112" s="4" t="str">
        <f t="shared" ca="1" si="60"/>
        <v/>
      </c>
      <c r="AU112" s="4" t="str">
        <f t="shared" ca="1" si="61"/>
        <v/>
      </c>
      <c r="AV112" s="4" t="str">
        <f t="array" aca="1" ref="AV112" ca="1">IF(G112&lt;&gt;"",(IF(OR(VLOOKUP(O112, INDIRECT("'" &amp; G112 &amp; "'!F23:N25"),3, FALSE)&lt;&gt;"",VLOOKUP(O112, INDIRECT("'" &amp; G112 &amp; "'!F23:N25"),3, FALSE)&lt;&gt;"NA"),(L112-VLOOKUP(O112, INDIRECT("'" &amp; G112 &amp; "'!F23:N25"),3, FALSE)),"")),"")</f>
        <v/>
      </c>
      <c r="AW112" s="4" t="str">
        <f t="shared" ca="1" si="40"/>
        <v/>
      </c>
      <c r="AX112" s="4" t="str">
        <f t="shared" ca="1" si="41"/>
        <v/>
      </c>
      <c r="AY112" s="4" t="str">
        <f t="shared" ca="1" si="42"/>
        <v/>
      </c>
      <c r="AZ112" s="4" t="str">
        <f t="array" aca="1" ref="AZ112" ca="1">IF(O112&lt;&gt;"",IF(VLOOKUP(O112,INDIRECT("'"&amp;G112&amp;"'!F23:K25"),5,FALSE)="NA","NA",L112-VLOOKUP(O112,INDIRECT("'"&amp;G112&amp;"'!F23:K25"),5,FALSE)),"")</f>
        <v/>
      </c>
      <c r="BA112" s="4" t="str">
        <f>IF('Informacion del Cliente'!U124&lt;&gt;"",'Informacion del Cliente'!U124,"")</f>
        <v/>
      </c>
      <c r="BB112" s="4" t="str">
        <f t="array" aca="1" ref="BB112" ca="1">IF(O112&lt;&gt;"",VLOOKUP(O112, INDIRECT("'" &amp; G112 &amp; "'!F23:K25"),6, FALSE),"")</f>
        <v/>
      </c>
      <c r="BC112" s="4" t="str">
        <f t="shared" si="43"/>
        <v/>
      </c>
      <c r="BD112" s="4" t="str">
        <f t="shared" ca="1" si="44"/>
        <v/>
      </c>
      <c r="BE112" s="4" t="str">
        <f t="shared" si="45"/>
        <v/>
      </c>
      <c r="BF112" s="4" t="str">
        <f t="shared" si="46"/>
        <v/>
      </c>
      <c r="BG112" s="4" t="str">
        <f t="shared" si="47"/>
        <v/>
      </c>
      <c r="BJ112" s="4" t="str">
        <f t="shared" ca="1" si="48"/>
        <v/>
      </c>
      <c r="BK112" s="4" t="str">
        <f t="shared" si="49"/>
        <v/>
      </c>
      <c r="BL112" s="4" t="str">
        <f t="shared" ca="1" si="50"/>
        <v/>
      </c>
      <c r="BM112" s="4" t="str">
        <f t="shared" ca="1" si="51"/>
        <v/>
      </c>
    </row>
    <row r="113" spans="1:65" x14ac:dyDescent="0.3">
      <c r="A113" s="4" t="str">
        <f>IF(L113&lt;&gt;"",'Informacion del Cliente'!D125,"")</f>
        <v/>
      </c>
      <c r="B113" s="4" t="str">
        <f>IF(O113&lt;&gt;"",'Informacion del Cliente'!$F$5,"")</f>
        <v/>
      </c>
      <c r="C113" s="4" t="str">
        <f>IF(O113&lt;&gt;"",'Informacion del Cliente'!$F$8,"")</f>
        <v/>
      </c>
      <c r="D113" s="4" t="str">
        <f>IF(O113&lt;&gt;"",'Informacion del Cliente'!$F$7,"")</f>
        <v/>
      </c>
      <c r="E113" s="4" t="str">
        <f>IF(O113&lt;&gt;"",'Informacion del Cliente'!$F$9,"")</f>
        <v/>
      </c>
      <c r="F113" s="4" t="str">
        <f>IF(G113&lt;&gt;"",'Informacion del Cliente'!$F$10:$G$10,"")</f>
        <v/>
      </c>
      <c r="G113" s="4" t="str">
        <f>IF('Informacion del Cliente'!E125&lt;&gt;"",VLOOKUP('Informacion del Cliente'!E125,Productos!$F$6:$G$11,2,FALSE),"")</f>
        <v/>
      </c>
      <c r="H113" s="4" t="str">
        <f>IF('Informacion del Cliente'!G125&lt;&gt;"",'Informacion del Cliente'!G125,"")</f>
        <v/>
      </c>
      <c r="I113" s="4" t="str">
        <f>IF('Informacion del Cliente'!F125&lt;&gt;"",'Informacion del Cliente'!F125,"")</f>
        <v/>
      </c>
      <c r="J113" s="4" t="str">
        <f>IF('Informacion del Cliente'!J125&lt;&gt;"",'Informacion del Cliente'!J125,"")</f>
        <v/>
      </c>
      <c r="K113" s="4" t="str">
        <f>IF('Informacion del Cliente'!N125&lt;&gt;"",'Informacion del Cliente'!N125,"")</f>
        <v/>
      </c>
      <c r="L113" s="4" t="str">
        <f>IF(AND(N113&lt;&gt;"",N113="Inside"),'Informacion del Cliente'!H125-VLOOKUP(N113,Productos!$F$15:$G$16,2,FALSE),IF(N113="Outside",'Informacion del Cliente'!H125,""))</f>
        <v/>
      </c>
      <c r="M113" s="4" t="str">
        <f>IF('Informacion del Cliente'!I125&lt;&gt;"",'Informacion del Cliente'!I125,"")</f>
        <v/>
      </c>
      <c r="N113" s="4" t="str">
        <f>IF('Informacion del Cliente'!K125&lt;&gt;"",'Informacion del Cliente'!K125,"")</f>
        <v/>
      </c>
      <c r="O113" s="4" t="str">
        <f>IF('Informacion del Cliente'!L125&lt;&gt;"",'Informacion del Cliente'!L125,"")</f>
        <v/>
      </c>
      <c r="P113" s="4" t="str">
        <f>IF('Informacion del Cliente'!M125&lt;&gt;"",'Informacion del Cliente'!M125,"")</f>
        <v/>
      </c>
      <c r="Q113" s="4" t="str">
        <f>IF('Informacion del Cliente'!P125&lt;&gt;"",'Informacion del Cliente'!P125,"")</f>
        <v/>
      </c>
      <c r="R113" s="4" t="str">
        <f>IF('Informacion del Cliente'!Q125&lt;&gt;"",'Informacion del Cliente'!Q125,"")</f>
        <v/>
      </c>
      <c r="S113" s="4" t="str">
        <f t="shared" ca="1" si="52"/>
        <v/>
      </c>
      <c r="U113" s="4" t="str">
        <f>IF('Informacion del Cliente'!O125&lt;&gt;"",'Informacion del Cliente'!O125,"")</f>
        <v/>
      </c>
      <c r="V113" s="4" t="str">
        <f>IF('Informacion del Cliente'!R125&lt;&gt;"",'Informacion del Cliente'!R125,"")</f>
        <v/>
      </c>
      <c r="W113" s="4" t="str">
        <f t="shared" ca="1" si="53"/>
        <v/>
      </c>
      <c r="X113" s="4" t="str">
        <f t="shared" si="54"/>
        <v/>
      </c>
      <c r="Y113" s="4" t="str">
        <f t="shared" si="55"/>
        <v/>
      </c>
      <c r="Z113" s="4" t="str">
        <f>IF(G113&lt;&gt;"", IFERROR(VLOOKUP(I113, 'Listado de Telas'!$B$3:$F$129, 5, FALSE), "No encontrado"), "")</f>
        <v/>
      </c>
      <c r="AA113" s="4" t="str">
        <f t="shared" ca="1" si="56"/>
        <v/>
      </c>
      <c r="AB113" s="4" t="str">
        <f t="shared" ca="1" si="31"/>
        <v/>
      </c>
      <c r="AC113" s="4" t="str">
        <f t="shared" ca="1" si="32"/>
        <v/>
      </c>
      <c r="AD113" s="4" t="str">
        <f t="shared" ca="1" si="33"/>
        <v/>
      </c>
      <c r="AE113" s="4" t="str">
        <f t="shared" si="34"/>
        <v/>
      </c>
      <c r="AF113" s="4" t="str">
        <f t="shared" ca="1" si="35"/>
        <v/>
      </c>
      <c r="AG113" s="4" t="str">
        <f t="shared" ca="1" si="36"/>
        <v/>
      </c>
      <c r="AH113" s="4" t="str">
        <f t="shared" ca="1" si="37"/>
        <v/>
      </c>
      <c r="AI113" s="4" t="str">
        <f t="shared" si="57"/>
        <v/>
      </c>
      <c r="AJ113" s="4" t="str">
        <f t="shared" ca="1" si="38"/>
        <v/>
      </c>
      <c r="AK113" s="4" t="str">
        <f t="array" ref="AK113">IF('Informacion del Cliente'!T125="SI",3,IF('Informacion del Cliente'!K125="Outside",2,IF('Informacion del Cliente'!K125="Inside",1,"")))</f>
        <v/>
      </c>
      <c r="AL113" s="140" t="str">
        <f t="shared" ca="1" si="39"/>
        <v/>
      </c>
      <c r="AM113" s="4" t="s">
        <v>132</v>
      </c>
      <c r="AN113" s="4" t="str">
        <f t="array" ref="AN113">IF(O113&lt;&gt;"",(IF(L113&lt;&gt;"",IF('Informacion del Cliente'!$F$10:$G$10="Residencial",VLOOKUP(G113,Productos!$F$19:$G$24,2,FALSE),IF('Informacion del Cliente'!$F$10:$G$10="Comercial",VLOOKUP(G113,Productos!$F$19:$G$24,3,FALSE),"")))),"")</f>
        <v/>
      </c>
      <c r="AO113" s="4" t="str">
        <f t="array" aca="1" ref="AO113" ca="1">IF(O113&lt;&gt;"",(IF(L113&lt;&gt;"",IF(VLOOKUP('Informacion del Cliente'!$F$10:$G$10,INDIRECT("'"&amp;G113&amp;"'!L5:N6"),2,FALSE)="NA","",VLOOKUP('Informacion del Cliente'!$F$10:$G$10,INDIRECT("'"&amp;G113&amp;"'!L5:N6"),2,FALSE)))),"")</f>
        <v/>
      </c>
      <c r="AP113" s="4" t="str">
        <f t="array" aca="1" ref="AP113" ca="1">IF(OR(J113="Privacy",J113="Blackout"),IF('Informacion del Cliente'!$F$10:$G$10="Residencial",IF(L113&lt;&gt;"",VLOOKUP(J113,INDIRECT("'"&amp;G113&amp;"'!L16:O18"),2,FALSE),""),IF('Informacion del Cliente'!$F$10:$G$10="Comercial",IF(L113&lt;&gt;"",VLOOKUP(J113,INDIRECT("'"&amp;G113&amp;"'!L16:O18"),3,FALSE),""))),"")</f>
        <v/>
      </c>
      <c r="AQ113" s="4" t="str">
        <f t="shared" ca="1" si="58"/>
        <v>0</v>
      </c>
      <c r="AR113" s="4" t="str">
        <f t="array" aca="1" ref="AR113" ca="1">IF('Informacion del Cliente'!$F$10:$G$10="Residencial",IF(L113&lt;&gt;"",VLOOKUP(J113,INDIRECT("'"&amp;G113&amp;"'!L16:O18"),2,FALSE),""),IF('Informacion del Cliente'!$F$10:$G$10="Comercial",IF(L113&lt;&gt;"",VLOOKUP(J113,INDIRECT("'"&amp;G113&amp;"'!L16:O18"),3,FALSE),"")))</f>
        <v/>
      </c>
      <c r="AS113" s="4" t="str">
        <f t="shared" ca="1" si="59"/>
        <v/>
      </c>
      <c r="AT113" s="4" t="str">
        <f t="shared" ca="1" si="60"/>
        <v/>
      </c>
      <c r="AU113" s="4" t="str">
        <f t="shared" ca="1" si="61"/>
        <v/>
      </c>
      <c r="AV113" s="4" t="str">
        <f t="array" aca="1" ref="AV113" ca="1">IF(G113&lt;&gt;"",(IF(OR(VLOOKUP(O113, INDIRECT("'" &amp; G113 &amp; "'!F23:N25"),3, FALSE)&lt;&gt;"",VLOOKUP(O113, INDIRECT("'" &amp; G113 &amp; "'!F23:N25"),3, FALSE)&lt;&gt;"NA"),(L113-VLOOKUP(O113, INDIRECT("'" &amp; G113 &amp; "'!F23:N25"),3, FALSE)),"")),"")</f>
        <v/>
      </c>
      <c r="AW113" s="4" t="str">
        <f t="shared" ca="1" si="40"/>
        <v/>
      </c>
      <c r="AX113" s="4" t="str">
        <f t="shared" ca="1" si="41"/>
        <v/>
      </c>
      <c r="AY113" s="4" t="str">
        <f t="shared" ca="1" si="42"/>
        <v/>
      </c>
      <c r="AZ113" s="4" t="str">
        <f t="array" aca="1" ref="AZ113" ca="1">IF(O113&lt;&gt;"",IF(VLOOKUP(O113,INDIRECT("'"&amp;G113&amp;"'!F23:K25"),5,FALSE)="NA","NA",L113-VLOOKUP(O113,INDIRECT("'"&amp;G113&amp;"'!F23:K25"),5,FALSE)),"")</f>
        <v/>
      </c>
      <c r="BA113" s="4" t="str">
        <f>IF('Informacion del Cliente'!U125&lt;&gt;"",'Informacion del Cliente'!U125,"")</f>
        <v/>
      </c>
      <c r="BB113" s="4" t="str">
        <f t="array" aca="1" ref="BB113" ca="1">IF(O113&lt;&gt;"",VLOOKUP(O113, INDIRECT("'" &amp; G113 &amp; "'!F23:K25"),6, FALSE),"")</f>
        <v/>
      </c>
      <c r="BC113" s="4" t="str">
        <f t="shared" si="43"/>
        <v/>
      </c>
      <c r="BD113" s="4" t="str">
        <f t="shared" ca="1" si="44"/>
        <v/>
      </c>
      <c r="BE113" s="4" t="str">
        <f t="shared" si="45"/>
        <v/>
      </c>
      <c r="BF113" s="4" t="str">
        <f t="shared" si="46"/>
        <v/>
      </c>
      <c r="BG113" s="4" t="str">
        <f t="shared" si="47"/>
        <v/>
      </c>
      <c r="BJ113" s="4" t="str">
        <f t="shared" ca="1" si="48"/>
        <v/>
      </c>
      <c r="BK113" s="4" t="str">
        <f t="shared" si="49"/>
        <v/>
      </c>
      <c r="BL113" s="4" t="str">
        <f t="shared" ca="1" si="50"/>
        <v/>
      </c>
      <c r="BM113" s="4" t="str">
        <f t="shared" ca="1" si="51"/>
        <v/>
      </c>
    </row>
    <row r="114" spans="1:65" x14ac:dyDescent="0.3">
      <c r="A114" s="4" t="str">
        <f>IF(L114&lt;&gt;"",'Informacion del Cliente'!D126,"")</f>
        <v/>
      </c>
      <c r="B114" s="4" t="str">
        <f>IF(O114&lt;&gt;"",'Informacion del Cliente'!$F$5,"")</f>
        <v/>
      </c>
      <c r="C114" s="4" t="str">
        <f>IF(O114&lt;&gt;"",'Informacion del Cliente'!$F$8,"")</f>
        <v/>
      </c>
      <c r="D114" s="4" t="str">
        <f>IF(O114&lt;&gt;"",'Informacion del Cliente'!$F$7,"")</f>
        <v/>
      </c>
      <c r="E114" s="4" t="str">
        <f>IF(O114&lt;&gt;"",'Informacion del Cliente'!$F$9,"")</f>
        <v/>
      </c>
      <c r="F114" s="4" t="str">
        <f>IF(G114&lt;&gt;"",'Informacion del Cliente'!$F$10:$G$10,"")</f>
        <v/>
      </c>
      <c r="G114" s="4" t="str">
        <f>IF('Informacion del Cliente'!E126&lt;&gt;"",VLOOKUP('Informacion del Cliente'!E126,Productos!$F$6:$G$11,2,FALSE),"")</f>
        <v/>
      </c>
      <c r="H114" s="4" t="str">
        <f>IF('Informacion del Cliente'!G126&lt;&gt;"",'Informacion del Cliente'!G126,"")</f>
        <v/>
      </c>
      <c r="I114" s="4" t="str">
        <f>IF('Informacion del Cliente'!F126&lt;&gt;"",'Informacion del Cliente'!F126,"")</f>
        <v/>
      </c>
      <c r="J114" s="4" t="str">
        <f>IF('Informacion del Cliente'!J126&lt;&gt;"",'Informacion del Cliente'!J126,"")</f>
        <v/>
      </c>
      <c r="K114" s="4" t="str">
        <f>IF('Informacion del Cliente'!N126&lt;&gt;"",'Informacion del Cliente'!N126,"")</f>
        <v/>
      </c>
      <c r="L114" s="4" t="str">
        <f>IF(AND(N114&lt;&gt;"",N114="Inside"),'Informacion del Cliente'!H126-VLOOKUP(N114,Productos!$F$15:$G$16,2,FALSE),IF(N114="Outside",'Informacion del Cliente'!H126,""))</f>
        <v/>
      </c>
      <c r="M114" s="4" t="str">
        <f>IF('Informacion del Cliente'!I126&lt;&gt;"",'Informacion del Cliente'!I126,"")</f>
        <v/>
      </c>
      <c r="N114" s="4" t="str">
        <f>IF('Informacion del Cliente'!K126&lt;&gt;"",'Informacion del Cliente'!K126,"")</f>
        <v/>
      </c>
      <c r="O114" s="4" t="str">
        <f>IF('Informacion del Cliente'!L126&lt;&gt;"",'Informacion del Cliente'!L126,"")</f>
        <v/>
      </c>
      <c r="P114" s="4" t="str">
        <f>IF('Informacion del Cliente'!M126&lt;&gt;"",'Informacion del Cliente'!M126,"")</f>
        <v/>
      </c>
      <c r="Q114" s="4" t="str">
        <f>IF('Informacion del Cliente'!P126&lt;&gt;"",'Informacion del Cliente'!P126,"")</f>
        <v/>
      </c>
      <c r="R114" s="4" t="str">
        <f>IF('Informacion del Cliente'!Q126&lt;&gt;"",'Informacion del Cliente'!Q126,"")</f>
        <v/>
      </c>
      <c r="S114" s="4" t="str">
        <f t="shared" ca="1" si="52"/>
        <v/>
      </c>
      <c r="U114" s="4" t="str">
        <f>IF('Informacion del Cliente'!O126&lt;&gt;"",'Informacion del Cliente'!O126,"")</f>
        <v/>
      </c>
      <c r="V114" s="4" t="str">
        <f>IF('Informacion del Cliente'!R126&lt;&gt;"",'Informacion del Cliente'!R126,"")</f>
        <v/>
      </c>
      <c r="W114" s="4" t="str">
        <f t="shared" ca="1" si="53"/>
        <v/>
      </c>
      <c r="X114" s="4" t="str">
        <f t="shared" si="54"/>
        <v/>
      </c>
      <c r="Y114" s="4" t="str">
        <f t="shared" si="55"/>
        <v/>
      </c>
      <c r="Z114" s="4" t="str">
        <f>IF(G114&lt;&gt;"", IFERROR(VLOOKUP(I114, 'Listado de Telas'!$B$3:$F$129, 5, FALSE), "No encontrado"), "")</f>
        <v/>
      </c>
      <c r="AA114" s="4" t="str">
        <f t="shared" ca="1" si="56"/>
        <v/>
      </c>
      <c r="AB114" s="4" t="str">
        <f t="shared" ca="1" si="31"/>
        <v/>
      </c>
      <c r="AC114" s="4" t="str">
        <f t="shared" ca="1" si="32"/>
        <v/>
      </c>
      <c r="AD114" s="4" t="str">
        <f t="shared" ca="1" si="33"/>
        <v/>
      </c>
      <c r="AE114" s="4" t="str">
        <f t="shared" si="34"/>
        <v/>
      </c>
      <c r="AF114" s="4" t="str">
        <f t="shared" ca="1" si="35"/>
        <v/>
      </c>
      <c r="AG114" s="4" t="str">
        <f t="shared" ca="1" si="36"/>
        <v/>
      </c>
      <c r="AH114" s="4" t="str">
        <f t="shared" ca="1" si="37"/>
        <v/>
      </c>
      <c r="AI114" s="4" t="str">
        <f t="shared" si="57"/>
        <v/>
      </c>
      <c r="AJ114" s="4" t="str">
        <f t="shared" ca="1" si="38"/>
        <v/>
      </c>
      <c r="AK114" s="4" t="str">
        <f t="array" ref="AK114">IF('Informacion del Cliente'!T126="SI",3,IF('Informacion del Cliente'!K126="Outside",2,IF('Informacion del Cliente'!K126="Inside",1,"")))</f>
        <v/>
      </c>
      <c r="AL114" s="140" t="str">
        <f t="shared" ca="1" si="39"/>
        <v/>
      </c>
      <c r="AM114" s="4" t="s">
        <v>132</v>
      </c>
      <c r="AN114" s="4" t="str">
        <f t="array" ref="AN114">IF(O114&lt;&gt;"",(IF(L114&lt;&gt;"",IF('Informacion del Cliente'!$F$10:$G$10="Residencial",VLOOKUP(G114,Productos!$F$19:$G$24,2,FALSE),IF('Informacion del Cliente'!$F$10:$G$10="Comercial",VLOOKUP(G114,Productos!$F$19:$G$24,3,FALSE),"")))),"")</f>
        <v/>
      </c>
      <c r="AO114" s="4" t="str">
        <f t="array" aca="1" ref="AO114" ca="1">IF(O114&lt;&gt;"",(IF(L114&lt;&gt;"",IF(VLOOKUP('Informacion del Cliente'!$F$10:$G$10,INDIRECT("'"&amp;G114&amp;"'!L5:N6"),2,FALSE)="NA","",VLOOKUP('Informacion del Cliente'!$F$10:$G$10,INDIRECT("'"&amp;G114&amp;"'!L5:N6"),2,FALSE)))),"")</f>
        <v/>
      </c>
      <c r="AP114" s="4" t="str">
        <f t="array" aca="1" ref="AP114" ca="1">IF(OR(J114="Privacy",J114="Blackout"),IF('Informacion del Cliente'!$F$10:$G$10="Residencial",IF(L114&lt;&gt;"",VLOOKUP(J114,INDIRECT("'"&amp;G114&amp;"'!L16:O18"),2,FALSE),""),IF('Informacion del Cliente'!$F$10:$G$10="Comercial",IF(L114&lt;&gt;"",VLOOKUP(J114,INDIRECT("'"&amp;G114&amp;"'!L16:O18"),3,FALSE),""))),"")</f>
        <v/>
      </c>
      <c r="AQ114" s="4" t="str">
        <f t="shared" ca="1" si="58"/>
        <v>0</v>
      </c>
      <c r="AR114" s="4" t="str">
        <f t="array" aca="1" ref="AR114" ca="1">IF('Informacion del Cliente'!$F$10:$G$10="Residencial",IF(L114&lt;&gt;"",VLOOKUP(J114,INDIRECT("'"&amp;G114&amp;"'!L16:O18"),2,FALSE),""),IF('Informacion del Cliente'!$F$10:$G$10="Comercial",IF(L114&lt;&gt;"",VLOOKUP(J114,INDIRECT("'"&amp;G114&amp;"'!L16:O18"),3,FALSE),"")))</f>
        <v/>
      </c>
      <c r="AS114" s="4" t="str">
        <f t="shared" ca="1" si="59"/>
        <v/>
      </c>
      <c r="AT114" s="4" t="str">
        <f t="shared" ca="1" si="60"/>
        <v/>
      </c>
      <c r="AU114" s="4" t="str">
        <f t="shared" ca="1" si="61"/>
        <v/>
      </c>
      <c r="AV114" s="4" t="str">
        <f t="array" aca="1" ref="AV114" ca="1">IF(G114&lt;&gt;"",(IF(OR(VLOOKUP(O114, INDIRECT("'" &amp; G114 &amp; "'!F23:N25"),3, FALSE)&lt;&gt;"",VLOOKUP(O114, INDIRECT("'" &amp; G114 &amp; "'!F23:N25"),3, FALSE)&lt;&gt;"NA"),(L114-VLOOKUP(O114, INDIRECT("'" &amp; G114 &amp; "'!F23:N25"),3, FALSE)),"")),"")</f>
        <v/>
      </c>
      <c r="AW114" s="4" t="str">
        <f t="shared" ca="1" si="40"/>
        <v/>
      </c>
      <c r="AX114" s="4" t="str">
        <f t="shared" ca="1" si="41"/>
        <v/>
      </c>
      <c r="AY114" s="4" t="str">
        <f t="shared" ca="1" si="42"/>
        <v/>
      </c>
      <c r="AZ114" s="4" t="str">
        <f t="array" aca="1" ref="AZ114" ca="1">IF(O114&lt;&gt;"",IF(VLOOKUP(O114,INDIRECT("'"&amp;G114&amp;"'!F23:K25"),5,FALSE)="NA","NA",L114-VLOOKUP(O114,INDIRECT("'"&amp;G114&amp;"'!F23:K25"),5,FALSE)),"")</f>
        <v/>
      </c>
      <c r="BA114" s="4" t="str">
        <f>IF('Informacion del Cliente'!U126&lt;&gt;"",'Informacion del Cliente'!U126,"")</f>
        <v/>
      </c>
      <c r="BB114" s="4" t="str">
        <f t="array" aca="1" ref="BB114" ca="1">IF(O114&lt;&gt;"",VLOOKUP(O114, INDIRECT("'" &amp; G114 &amp; "'!F23:K25"),6, FALSE),"")</f>
        <v/>
      </c>
      <c r="BC114" s="4" t="str">
        <f t="shared" si="43"/>
        <v/>
      </c>
      <c r="BD114" s="4" t="str">
        <f t="shared" ca="1" si="44"/>
        <v/>
      </c>
      <c r="BE114" s="4" t="str">
        <f t="shared" si="45"/>
        <v/>
      </c>
      <c r="BF114" s="4" t="str">
        <f t="shared" si="46"/>
        <v/>
      </c>
      <c r="BG114" s="4" t="str">
        <f t="shared" si="47"/>
        <v/>
      </c>
      <c r="BJ114" s="4" t="str">
        <f t="shared" ca="1" si="48"/>
        <v/>
      </c>
      <c r="BK114" s="4" t="str">
        <f t="shared" si="49"/>
        <v/>
      </c>
      <c r="BL114" s="4" t="str">
        <f t="shared" ca="1" si="50"/>
        <v/>
      </c>
      <c r="BM114" s="4" t="str">
        <f t="shared" ca="1" si="51"/>
        <v/>
      </c>
    </row>
    <row r="115" spans="1:65" x14ac:dyDescent="0.3">
      <c r="A115" s="4" t="str">
        <f>IF(L115&lt;&gt;"",'Informacion del Cliente'!D127,"")</f>
        <v/>
      </c>
      <c r="B115" s="4" t="str">
        <f>IF(O115&lt;&gt;"",'Informacion del Cliente'!$F$5,"")</f>
        <v/>
      </c>
      <c r="C115" s="4" t="str">
        <f>IF(O115&lt;&gt;"",'Informacion del Cliente'!$F$8,"")</f>
        <v/>
      </c>
      <c r="D115" s="4" t="str">
        <f>IF(O115&lt;&gt;"",'Informacion del Cliente'!$F$7,"")</f>
        <v/>
      </c>
      <c r="E115" s="4" t="str">
        <f>IF(O115&lt;&gt;"",'Informacion del Cliente'!$F$9,"")</f>
        <v/>
      </c>
      <c r="F115" s="4" t="str">
        <f>IF(G115&lt;&gt;"",'Informacion del Cliente'!$F$10:$G$10,"")</f>
        <v/>
      </c>
      <c r="G115" s="4" t="str">
        <f>IF('Informacion del Cliente'!E127&lt;&gt;"",VLOOKUP('Informacion del Cliente'!E127,Productos!$F$6:$G$11,2,FALSE),"")</f>
        <v/>
      </c>
      <c r="H115" s="4" t="str">
        <f>IF('Informacion del Cliente'!G127&lt;&gt;"",'Informacion del Cliente'!G127,"")</f>
        <v/>
      </c>
      <c r="I115" s="4" t="str">
        <f>IF('Informacion del Cliente'!F127&lt;&gt;"",'Informacion del Cliente'!F127,"")</f>
        <v/>
      </c>
      <c r="J115" s="4" t="str">
        <f>IF('Informacion del Cliente'!J127&lt;&gt;"",'Informacion del Cliente'!J127,"")</f>
        <v/>
      </c>
      <c r="K115" s="4" t="str">
        <f>IF('Informacion del Cliente'!N127&lt;&gt;"",'Informacion del Cliente'!N127,"")</f>
        <v/>
      </c>
      <c r="L115" s="4" t="str">
        <f>IF(AND(N115&lt;&gt;"",N115="Inside"),'Informacion del Cliente'!H127-VLOOKUP(N115,Productos!$F$15:$G$16,2,FALSE),IF(N115="Outside",'Informacion del Cliente'!H127,""))</f>
        <v/>
      </c>
      <c r="M115" s="4" t="str">
        <f>IF('Informacion del Cliente'!I127&lt;&gt;"",'Informacion del Cliente'!I127,"")</f>
        <v/>
      </c>
      <c r="N115" s="4" t="str">
        <f>IF('Informacion del Cliente'!K127&lt;&gt;"",'Informacion del Cliente'!K127,"")</f>
        <v/>
      </c>
      <c r="O115" s="4" t="str">
        <f>IF('Informacion del Cliente'!L127&lt;&gt;"",'Informacion del Cliente'!L127,"")</f>
        <v/>
      </c>
      <c r="P115" s="4" t="str">
        <f>IF('Informacion del Cliente'!M127&lt;&gt;"",'Informacion del Cliente'!M127,"")</f>
        <v/>
      </c>
      <c r="Q115" s="4" t="str">
        <f>IF('Informacion del Cliente'!P127&lt;&gt;"",'Informacion del Cliente'!P127,"")</f>
        <v/>
      </c>
      <c r="R115" s="4" t="str">
        <f>IF('Informacion del Cliente'!Q127&lt;&gt;"",'Informacion del Cliente'!Q127,"")</f>
        <v/>
      </c>
      <c r="S115" s="4" t="str">
        <f t="shared" ca="1" si="52"/>
        <v/>
      </c>
      <c r="U115" s="4" t="str">
        <f>IF('Informacion del Cliente'!O127&lt;&gt;"",'Informacion del Cliente'!O127,"")</f>
        <v/>
      </c>
      <c r="V115" s="4" t="str">
        <f>IF('Informacion del Cliente'!R127&lt;&gt;"",'Informacion del Cliente'!R127,"")</f>
        <v/>
      </c>
      <c r="W115" s="4" t="str">
        <f t="shared" ca="1" si="53"/>
        <v/>
      </c>
      <c r="X115" s="4" t="str">
        <f t="shared" si="54"/>
        <v/>
      </c>
      <c r="Y115" s="4" t="str">
        <f t="shared" si="55"/>
        <v/>
      </c>
      <c r="Z115" s="4" t="str">
        <f>IF(G115&lt;&gt;"", IFERROR(VLOOKUP(I115, 'Listado de Telas'!$B$3:$F$129, 5, FALSE), "No encontrado"), "")</f>
        <v/>
      </c>
      <c r="AA115" s="4" t="str">
        <f t="shared" ca="1" si="56"/>
        <v/>
      </c>
      <c r="AB115" s="4" t="str">
        <f t="shared" ca="1" si="31"/>
        <v/>
      </c>
      <c r="AC115" s="4" t="str">
        <f t="shared" ca="1" si="32"/>
        <v/>
      </c>
      <c r="AD115" s="4" t="str">
        <f t="shared" ca="1" si="33"/>
        <v/>
      </c>
      <c r="AE115" s="4" t="str">
        <f t="shared" si="34"/>
        <v/>
      </c>
      <c r="AF115" s="4" t="str">
        <f t="shared" ca="1" si="35"/>
        <v/>
      </c>
      <c r="AG115" s="4" t="str">
        <f t="shared" ca="1" si="36"/>
        <v/>
      </c>
      <c r="AH115" s="4" t="str">
        <f t="shared" ca="1" si="37"/>
        <v/>
      </c>
      <c r="AI115" s="4" t="str">
        <f t="shared" si="57"/>
        <v/>
      </c>
      <c r="AJ115" s="4" t="str">
        <f t="shared" ca="1" si="38"/>
        <v/>
      </c>
      <c r="AK115" s="4" t="str">
        <f t="array" ref="AK115">IF('Informacion del Cliente'!T127="SI",3,IF('Informacion del Cliente'!K127="Outside",2,IF('Informacion del Cliente'!K127="Inside",1,"")))</f>
        <v/>
      </c>
      <c r="AL115" s="140" t="str">
        <f t="shared" ca="1" si="39"/>
        <v/>
      </c>
      <c r="AM115" s="4" t="s">
        <v>132</v>
      </c>
      <c r="AN115" s="4" t="str">
        <f t="array" ref="AN115">IF(O115&lt;&gt;"",(IF(L115&lt;&gt;"",IF('Informacion del Cliente'!$F$10:$G$10="Residencial",VLOOKUP(G115,Productos!$F$19:$G$24,2,FALSE),IF('Informacion del Cliente'!$F$10:$G$10="Comercial",VLOOKUP(G115,Productos!$F$19:$G$24,3,FALSE),"")))),"")</f>
        <v/>
      </c>
      <c r="AO115" s="4" t="str">
        <f t="array" aca="1" ref="AO115" ca="1">IF(O115&lt;&gt;"",(IF(L115&lt;&gt;"",IF(VLOOKUP('Informacion del Cliente'!$F$10:$G$10,INDIRECT("'"&amp;G115&amp;"'!L5:N6"),2,FALSE)="NA","",VLOOKUP('Informacion del Cliente'!$F$10:$G$10,INDIRECT("'"&amp;G115&amp;"'!L5:N6"),2,FALSE)))),"")</f>
        <v/>
      </c>
      <c r="AP115" s="4" t="str">
        <f t="array" aca="1" ref="AP115" ca="1">IF(OR(J115="Privacy",J115="Blackout"),IF('Informacion del Cliente'!$F$10:$G$10="Residencial",IF(L115&lt;&gt;"",VLOOKUP(J115,INDIRECT("'"&amp;G115&amp;"'!L16:O18"),2,FALSE),""),IF('Informacion del Cliente'!$F$10:$G$10="Comercial",IF(L115&lt;&gt;"",VLOOKUP(J115,INDIRECT("'"&amp;G115&amp;"'!L16:O18"),3,FALSE),""))),"")</f>
        <v/>
      </c>
      <c r="AQ115" s="4" t="str">
        <f t="shared" ca="1" si="58"/>
        <v>0</v>
      </c>
      <c r="AR115" s="4" t="str">
        <f t="array" aca="1" ref="AR115" ca="1">IF('Informacion del Cliente'!$F$10:$G$10="Residencial",IF(L115&lt;&gt;"",VLOOKUP(J115,INDIRECT("'"&amp;G115&amp;"'!L16:O18"),2,FALSE),""),IF('Informacion del Cliente'!$F$10:$G$10="Comercial",IF(L115&lt;&gt;"",VLOOKUP(J115,INDIRECT("'"&amp;G115&amp;"'!L16:O18"),3,FALSE),"")))</f>
        <v/>
      </c>
      <c r="AS115" s="4" t="str">
        <f t="shared" ca="1" si="59"/>
        <v/>
      </c>
      <c r="AT115" s="4" t="str">
        <f t="shared" ca="1" si="60"/>
        <v/>
      </c>
      <c r="AU115" s="4" t="str">
        <f t="shared" ca="1" si="61"/>
        <v/>
      </c>
      <c r="AV115" s="4" t="str">
        <f t="array" aca="1" ref="AV115" ca="1">IF(G115&lt;&gt;"",(IF(OR(VLOOKUP(O115, INDIRECT("'" &amp; G115 &amp; "'!F23:N25"),3, FALSE)&lt;&gt;"",VLOOKUP(O115, INDIRECT("'" &amp; G115 &amp; "'!F23:N25"),3, FALSE)&lt;&gt;"NA"),(L115-VLOOKUP(O115, INDIRECT("'" &amp; G115 &amp; "'!F23:N25"),3, FALSE)),"")),"")</f>
        <v/>
      </c>
      <c r="AW115" s="4" t="str">
        <f t="shared" ca="1" si="40"/>
        <v/>
      </c>
      <c r="AX115" s="4" t="str">
        <f t="shared" ca="1" si="41"/>
        <v/>
      </c>
      <c r="AY115" s="4" t="str">
        <f t="shared" ca="1" si="42"/>
        <v/>
      </c>
      <c r="AZ115" s="4" t="str">
        <f t="array" aca="1" ref="AZ115" ca="1">IF(O115&lt;&gt;"",IF(VLOOKUP(O115,INDIRECT("'"&amp;G115&amp;"'!F23:K25"),5,FALSE)="NA","NA",L115-VLOOKUP(O115,INDIRECT("'"&amp;G115&amp;"'!F23:K25"),5,FALSE)),"")</f>
        <v/>
      </c>
      <c r="BA115" s="4" t="str">
        <f>IF('Informacion del Cliente'!U127&lt;&gt;"",'Informacion del Cliente'!U127,"")</f>
        <v/>
      </c>
      <c r="BB115" s="4" t="str">
        <f t="array" aca="1" ref="BB115" ca="1">IF(O115&lt;&gt;"",VLOOKUP(O115, INDIRECT("'" &amp; G115 &amp; "'!F23:K25"),6, FALSE),"")</f>
        <v/>
      </c>
      <c r="BC115" s="4" t="str">
        <f t="shared" si="43"/>
        <v/>
      </c>
      <c r="BD115" s="4" t="str">
        <f t="shared" ca="1" si="44"/>
        <v/>
      </c>
      <c r="BE115" s="4" t="str">
        <f t="shared" si="45"/>
        <v/>
      </c>
      <c r="BF115" s="4" t="str">
        <f t="shared" si="46"/>
        <v/>
      </c>
      <c r="BG115" s="4" t="str">
        <f t="shared" si="47"/>
        <v/>
      </c>
      <c r="BJ115" s="4" t="str">
        <f t="shared" ca="1" si="48"/>
        <v/>
      </c>
      <c r="BK115" s="4" t="str">
        <f t="shared" si="49"/>
        <v/>
      </c>
      <c r="BL115" s="4" t="str">
        <f t="shared" ca="1" si="50"/>
        <v/>
      </c>
      <c r="BM115" s="4" t="str">
        <f t="shared" ca="1" si="51"/>
        <v/>
      </c>
    </row>
    <row r="116" spans="1:65" x14ac:dyDescent="0.3">
      <c r="A116" s="4" t="str">
        <f>IF(L116&lt;&gt;"",'Informacion del Cliente'!D128,"")</f>
        <v/>
      </c>
      <c r="B116" s="4" t="str">
        <f>IF(O116&lt;&gt;"",'Informacion del Cliente'!$F$5,"")</f>
        <v/>
      </c>
      <c r="C116" s="4" t="str">
        <f>IF(O116&lt;&gt;"",'Informacion del Cliente'!$F$8,"")</f>
        <v/>
      </c>
      <c r="D116" s="4" t="str">
        <f>IF(O116&lt;&gt;"",'Informacion del Cliente'!$F$7,"")</f>
        <v/>
      </c>
      <c r="E116" s="4" t="str">
        <f>IF(O116&lt;&gt;"",'Informacion del Cliente'!$F$9,"")</f>
        <v/>
      </c>
      <c r="F116" s="4" t="str">
        <f>IF(G116&lt;&gt;"",'Informacion del Cliente'!$F$10:$G$10,"")</f>
        <v/>
      </c>
      <c r="G116" s="4" t="str">
        <f>IF('Informacion del Cliente'!E128&lt;&gt;"",VLOOKUP('Informacion del Cliente'!E128,Productos!$F$6:$G$11,2,FALSE),"")</f>
        <v/>
      </c>
      <c r="H116" s="4" t="str">
        <f>IF('Informacion del Cliente'!G128&lt;&gt;"",'Informacion del Cliente'!G128,"")</f>
        <v/>
      </c>
      <c r="I116" s="4" t="str">
        <f>IF('Informacion del Cliente'!F128&lt;&gt;"",'Informacion del Cliente'!F128,"")</f>
        <v/>
      </c>
      <c r="J116" s="4" t="str">
        <f>IF('Informacion del Cliente'!J128&lt;&gt;"",'Informacion del Cliente'!J128,"")</f>
        <v/>
      </c>
      <c r="K116" s="4" t="str">
        <f>IF('Informacion del Cliente'!N128&lt;&gt;"",'Informacion del Cliente'!N128,"")</f>
        <v/>
      </c>
      <c r="L116" s="4" t="str">
        <f>IF(AND(N116&lt;&gt;"",N116="Inside"),'Informacion del Cliente'!H128-VLOOKUP(N116,Productos!$F$15:$G$16,2,FALSE),IF(N116="Outside",'Informacion del Cliente'!H128,""))</f>
        <v/>
      </c>
      <c r="M116" s="4" t="str">
        <f>IF('Informacion del Cliente'!I128&lt;&gt;"",'Informacion del Cliente'!I128,"")</f>
        <v/>
      </c>
      <c r="N116" s="4" t="str">
        <f>IF('Informacion del Cliente'!K128&lt;&gt;"",'Informacion del Cliente'!K128,"")</f>
        <v/>
      </c>
      <c r="O116" s="4" t="str">
        <f>IF('Informacion del Cliente'!L128&lt;&gt;"",'Informacion del Cliente'!L128,"")</f>
        <v/>
      </c>
      <c r="P116" s="4" t="str">
        <f>IF('Informacion del Cliente'!M128&lt;&gt;"",'Informacion del Cliente'!M128,"")</f>
        <v/>
      </c>
      <c r="Q116" s="4" t="str">
        <f>IF('Informacion del Cliente'!P128&lt;&gt;"",'Informacion del Cliente'!P128,"")</f>
        <v/>
      </c>
      <c r="R116" s="4" t="str">
        <f>IF('Informacion del Cliente'!Q128&lt;&gt;"",'Informacion del Cliente'!Q128,"")</f>
        <v/>
      </c>
      <c r="S116" s="4" t="str">
        <f t="shared" ca="1" si="52"/>
        <v/>
      </c>
      <c r="U116" s="4" t="str">
        <f>IF('Informacion del Cliente'!O128&lt;&gt;"",'Informacion del Cliente'!O128,"")</f>
        <v/>
      </c>
      <c r="V116" s="4" t="str">
        <f>IF('Informacion del Cliente'!R128&lt;&gt;"",'Informacion del Cliente'!R128,"")</f>
        <v/>
      </c>
      <c r="W116" s="4" t="str">
        <f t="shared" ca="1" si="53"/>
        <v/>
      </c>
      <c r="X116" s="4" t="str">
        <f t="shared" si="54"/>
        <v/>
      </c>
      <c r="Y116" s="4" t="str">
        <f t="shared" si="55"/>
        <v/>
      </c>
      <c r="Z116" s="4" t="str">
        <f>IF(G116&lt;&gt;"", IFERROR(VLOOKUP(I116, 'Listado de Telas'!$B$3:$F$129, 5, FALSE), "No encontrado"), "")</f>
        <v/>
      </c>
      <c r="AA116" s="4" t="str">
        <f t="shared" ca="1" si="56"/>
        <v/>
      </c>
      <c r="AB116" s="4" t="str">
        <f t="shared" ca="1" si="31"/>
        <v/>
      </c>
      <c r="AC116" s="4" t="str">
        <f t="shared" ca="1" si="32"/>
        <v/>
      </c>
      <c r="AD116" s="4" t="str">
        <f t="shared" ca="1" si="33"/>
        <v/>
      </c>
      <c r="AE116" s="4" t="str">
        <f t="shared" si="34"/>
        <v/>
      </c>
      <c r="AF116" s="4" t="str">
        <f t="shared" ca="1" si="35"/>
        <v/>
      </c>
      <c r="AG116" s="4" t="str">
        <f t="shared" ca="1" si="36"/>
        <v/>
      </c>
      <c r="AH116" s="4" t="str">
        <f t="shared" ca="1" si="37"/>
        <v/>
      </c>
      <c r="AI116" s="4" t="str">
        <f t="shared" si="57"/>
        <v/>
      </c>
      <c r="AJ116" s="4" t="str">
        <f t="shared" ca="1" si="38"/>
        <v/>
      </c>
      <c r="AK116" s="4" t="str">
        <f t="array" ref="AK116">IF('Informacion del Cliente'!T128="SI",3,IF('Informacion del Cliente'!K128="Outside",2,IF('Informacion del Cliente'!K128="Inside",1,"")))</f>
        <v/>
      </c>
      <c r="AL116" s="140" t="str">
        <f t="shared" ca="1" si="39"/>
        <v/>
      </c>
      <c r="AM116" s="4" t="s">
        <v>132</v>
      </c>
      <c r="AN116" s="4" t="str">
        <f t="array" ref="AN116">IF(O116&lt;&gt;"",(IF(L116&lt;&gt;"",IF('Informacion del Cliente'!$F$10:$G$10="Residencial",VLOOKUP(G116,Productos!$F$19:$G$24,2,FALSE),IF('Informacion del Cliente'!$F$10:$G$10="Comercial",VLOOKUP(G116,Productos!$F$19:$G$24,3,FALSE),"")))),"")</f>
        <v/>
      </c>
      <c r="AO116" s="4" t="str">
        <f t="array" aca="1" ref="AO116" ca="1">IF(O116&lt;&gt;"",(IF(L116&lt;&gt;"",IF(VLOOKUP('Informacion del Cliente'!$F$10:$G$10,INDIRECT("'"&amp;G116&amp;"'!L5:N6"),2,FALSE)="NA","",VLOOKUP('Informacion del Cliente'!$F$10:$G$10,INDIRECT("'"&amp;G116&amp;"'!L5:N6"),2,FALSE)))),"")</f>
        <v/>
      </c>
      <c r="AP116" s="4" t="str">
        <f t="array" aca="1" ref="AP116" ca="1">IF(OR(J116="Privacy",J116="Blackout"),IF('Informacion del Cliente'!$F$10:$G$10="Residencial",IF(L116&lt;&gt;"",VLOOKUP(J116,INDIRECT("'"&amp;G116&amp;"'!L16:O18"),2,FALSE),""),IF('Informacion del Cliente'!$F$10:$G$10="Comercial",IF(L116&lt;&gt;"",VLOOKUP(J116,INDIRECT("'"&amp;G116&amp;"'!L16:O18"),3,FALSE),""))),"")</f>
        <v/>
      </c>
      <c r="AQ116" s="4" t="str">
        <f t="shared" ca="1" si="58"/>
        <v>0</v>
      </c>
      <c r="AR116" s="4" t="str">
        <f t="array" aca="1" ref="AR116" ca="1">IF('Informacion del Cliente'!$F$10:$G$10="Residencial",IF(L116&lt;&gt;"",VLOOKUP(J116,INDIRECT("'"&amp;G116&amp;"'!L16:O18"),2,FALSE),""),IF('Informacion del Cliente'!$F$10:$G$10="Comercial",IF(L116&lt;&gt;"",VLOOKUP(J116,INDIRECT("'"&amp;G116&amp;"'!L16:O18"),3,FALSE),"")))</f>
        <v/>
      </c>
      <c r="AS116" s="4" t="str">
        <f t="shared" ca="1" si="59"/>
        <v/>
      </c>
      <c r="AT116" s="4" t="str">
        <f t="shared" ca="1" si="60"/>
        <v/>
      </c>
      <c r="AU116" s="4" t="str">
        <f t="shared" ca="1" si="61"/>
        <v/>
      </c>
      <c r="AV116" s="4" t="str">
        <f t="array" aca="1" ref="AV116" ca="1">IF(G116&lt;&gt;"",(IF(OR(VLOOKUP(O116, INDIRECT("'" &amp; G116 &amp; "'!F23:N25"),3, FALSE)&lt;&gt;"",VLOOKUP(O116, INDIRECT("'" &amp; G116 &amp; "'!F23:N25"),3, FALSE)&lt;&gt;"NA"),(L116-VLOOKUP(O116, INDIRECT("'" &amp; G116 &amp; "'!F23:N25"),3, FALSE)),"")),"")</f>
        <v/>
      </c>
      <c r="AW116" s="4" t="str">
        <f t="shared" ca="1" si="40"/>
        <v/>
      </c>
      <c r="AX116" s="4" t="str">
        <f t="shared" ca="1" si="41"/>
        <v/>
      </c>
      <c r="AY116" s="4" t="str">
        <f t="shared" ca="1" si="42"/>
        <v/>
      </c>
      <c r="AZ116" s="4" t="str">
        <f t="array" aca="1" ref="AZ116" ca="1">IF(O116&lt;&gt;"",IF(VLOOKUP(O116,INDIRECT("'"&amp;G116&amp;"'!F23:K25"),5,FALSE)="NA","NA",L116-VLOOKUP(O116,INDIRECT("'"&amp;G116&amp;"'!F23:K25"),5,FALSE)),"")</f>
        <v/>
      </c>
      <c r="BA116" s="4" t="str">
        <f>IF('Informacion del Cliente'!U128&lt;&gt;"",'Informacion del Cliente'!U128,"")</f>
        <v/>
      </c>
      <c r="BB116" s="4" t="str">
        <f t="array" aca="1" ref="BB116" ca="1">IF(O116&lt;&gt;"",VLOOKUP(O116, INDIRECT("'" &amp; G116 &amp; "'!F23:K25"),6, FALSE),"")</f>
        <v/>
      </c>
      <c r="BC116" s="4" t="str">
        <f t="shared" si="43"/>
        <v/>
      </c>
      <c r="BD116" s="4" t="str">
        <f t="shared" ca="1" si="44"/>
        <v/>
      </c>
      <c r="BE116" s="4" t="str">
        <f t="shared" si="45"/>
        <v/>
      </c>
      <c r="BF116" s="4" t="str">
        <f t="shared" si="46"/>
        <v/>
      </c>
      <c r="BG116" s="4" t="str">
        <f t="shared" si="47"/>
        <v/>
      </c>
      <c r="BJ116" s="4" t="str">
        <f t="shared" ca="1" si="48"/>
        <v/>
      </c>
      <c r="BK116" s="4" t="str">
        <f t="shared" si="49"/>
        <v/>
      </c>
      <c r="BL116" s="4" t="str">
        <f t="shared" ca="1" si="50"/>
        <v/>
      </c>
      <c r="BM116" s="4" t="str">
        <f t="shared" ca="1" si="51"/>
        <v/>
      </c>
    </row>
    <row r="117" spans="1:65" x14ac:dyDescent="0.3">
      <c r="A117" s="4" t="str">
        <f>IF(L117&lt;&gt;"",'Informacion del Cliente'!D129,"")</f>
        <v/>
      </c>
      <c r="B117" s="4" t="str">
        <f>IF(O117&lt;&gt;"",'Informacion del Cliente'!$F$5,"")</f>
        <v/>
      </c>
      <c r="C117" s="4" t="str">
        <f>IF(O117&lt;&gt;"",'Informacion del Cliente'!$F$8,"")</f>
        <v/>
      </c>
      <c r="D117" s="4" t="str">
        <f>IF(O117&lt;&gt;"",'Informacion del Cliente'!$F$7,"")</f>
        <v/>
      </c>
      <c r="E117" s="4" t="str">
        <f>IF(O117&lt;&gt;"",'Informacion del Cliente'!$F$9,"")</f>
        <v/>
      </c>
      <c r="F117" s="4" t="str">
        <f>IF(G117&lt;&gt;"",'Informacion del Cliente'!$F$10:$G$10,"")</f>
        <v/>
      </c>
      <c r="G117" s="4" t="str">
        <f>IF('Informacion del Cliente'!E129&lt;&gt;"",VLOOKUP('Informacion del Cliente'!E129,Productos!$F$6:$G$11,2,FALSE),"")</f>
        <v/>
      </c>
      <c r="H117" s="4" t="str">
        <f>IF('Informacion del Cliente'!G129&lt;&gt;"",'Informacion del Cliente'!G129,"")</f>
        <v/>
      </c>
      <c r="I117" s="4" t="str">
        <f>IF('Informacion del Cliente'!F129&lt;&gt;"",'Informacion del Cliente'!F129,"")</f>
        <v/>
      </c>
      <c r="J117" s="4" t="str">
        <f>IF('Informacion del Cliente'!J129&lt;&gt;"",'Informacion del Cliente'!J129,"")</f>
        <v/>
      </c>
      <c r="K117" s="4" t="str">
        <f>IF('Informacion del Cliente'!N129&lt;&gt;"",'Informacion del Cliente'!N129,"")</f>
        <v/>
      </c>
      <c r="L117" s="4" t="str">
        <f>IF(AND(N117&lt;&gt;"",N117="Inside"),'Informacion del Cliente'!H129-VLOOKUP(N117,Productos!$F$15:$G$16,2,FALSE),IF(N117="Outside",'Informacion del Cliente'!H129,""))</f>
        <v/>
      </c>
      <c r="M117" s="4" t="str">
        <f>IF('Informacion del Cliente'!I129&lt;&gt;"",'Informacion del Cliente'!I129,"")</f>
        <v/>
      </c>
      <c r="N117" s="4" t="str">
        <f>IF('Informacion del Cliente'!K129&lt;&gt;"",'Informacion del Cliente'!K129,"")</f>
        <v/>
      </c>
      <c r="O117" s="4" t="str">
        <f>IF('Informacion del Cliente'!L129&lt;&gt;"",'Informacion del Cliente'!L129,"")</f>
        <v/>
      </c>
      <c r="P117" s="4" t="str">
        <f>IF('Informacion del Cliente'!M129&lt;&gt;"",'Informacion del Cliente'!M129,"")</f>
        <v/>
      </c>
      <c r="Q117" s="4" t="str">
        <f>IF('Informacion del Cliente'!P129&lt;&gt;"",'Informacion del Cliente'!P129,"")</f>
        <v/>
      </c>
      <c r="R117" s="4" t="str">
        <f>IF('Informacion del Cliente'!Q129&lt;&gt;"",'Informacion del Cliente'!Q129,"")</f>
        <v/>
      </c>
      <c r="S117" s="4" t="str">
        <f t="shared" ca="1" si="52"/>
        <v/>
      </c>
      <c r="U117" s="4" t="str">
        <f>IF('Informacion del Cliente'!O129&lt;&gt;"",'Informacion del Cliente'!O129,"")</f>
        <v/>
      </c>
      <c r="V117" s="4" t="str">
        <f>IF('Informacion del Cliente'!R129&lt;&gt;"",'Informacion del Cliente'!R129,"")</f>
        <v/>
      </c>
      <c r="W117" s="4" t="str">
        <f t="shared" ca="1" si="53"/>
        <v/>
      </c>
      <c r="X117" s="4" t="str">
        <f t="shared" si="54"/>
        <v/>
      </c>
      <c r="Y117" s="4" t="str">
        <f t="shared" si="55"/>
        <v/>
      </c>
      <c r="Z117" s="4" t="str">
        <f>IF(G117&lt;&gt;"", IFERROR(VLOOKUP(I117, 'Listado de Telas'!$B$3:$F$129, 5, FALSE), "No encontrado"), "")</f>
        <v/>
      </c>
      <c r="AA117" s="4" t="str">
        <f t="shared" ca="1" si="56"/>
        <v/>
      </c>
      <c r="AB117" s="4" t="str">
        <f t="shared" ca="1" si="31"/>
        <v/>
      </c>
      <c r="AC117" s="4" t="str">
        <f t="shared" ca="1" si="32"/>
        <v/>
      </c>
      <c r="AD117" s="4" t="str">
        <f t="shared" ca="1" si="33"/>
        <v/>
      </c>
      <c r="AE117" s="4" t="str">
        <f t="shared" si="34"/>
        <v/>
      </c>
      <c r="AF117" s="4" t="str">
        <f t="shared" ca="1" si="35"/>
        <v/>
      </c>
      <c r="AG117" s="4" t="str">
        <f t="shared" ca="1" si="36"/>
        <v/>
      </c>
      <c r="AH117" s="4" t="str">
        <f t="shared" ca="1" si="37"/>
        <v/>
      </c>
      <c r="AI117" s="4" t="str">
        <f t="shared" si="57"/>
        <v/>
      </c>
      <c r="AJ117" s="4" t="str">
        <f t="shared" ca="1" si="38"/>
        <v/>
      </c>
      <c r="AK117" s="4" t="str">
        <f t="array" ref="AK117">IF('Informacion del Cliente'!T129="SI",3,IF('Informacion del Cliente'!K129="Outside",2,IF('Informacion del Cliente'!K129="Inside",1,"")))</f>
        <v/>
      </c>
      <c r="AL117" s="140" t="str">
        <f t="shared" ca="1" si="39"/>
        <v/>
      </c>
      <c r="AM117" s="4" t="s">
        <v>132</v>
      </c>
      <c r="AN117" s="4" t="str">
        <f t="array" ref="AN117">IF(O117&lt;&gt;"",(IF(L117&lt;&gt;"",IF('Informacion del Cliente'!$F$10:$G$10="Residencial",VLOOKUP(G117,Productos!$F$19:$G$24,2,FALSE),IF('Informacion del Cliente'!$F$10:$G$10="Comercial",VLOOKUP(G117,Productos!$F$19:$G$24,3,FALSE),"")))),"")</f>
        <v/>
      </c>
      <c r="AO117" s="4" t="str">
        <f t="array" aca="1" ref="AO117" ca="1">IF(O117&lt;&gt;"",(IF(L117&lt;&gt;"",IF(VLOOKUP('Informacion del Cliente'!$F$10:$G$10,INDIRECT("'"&amp;G117&amp;"'!L5:N6"),2,FALSE)="NA","",VLOOKUP('Informacion del Cliente'!$F$10:$G$10,INDIRECT("'"&amp;G117&amp;"'!L5:N6"),2,FALSE)))),"")</f>
        <v/>
      </c>
      <c r="AP117" s="4" t="str">
        <f t="array" aca="1" ref="AP117" ca="1">IF(OR(J117="Privacy",J117="Blackout"),IF('Informacion del Cliente'!$F$10:$G$10="Residencial",IF(L117&lt;&gt;"",VLOOKUP(J117,INDIRECT("'"&amp;G117&amp;"'!L16:O18"),2,FALSE),""),IF('Informacion del Cliente'!$F$10:$G$10="Comercial",IF(L117&lt;&gt;"",VLOOKUP(J117,INDIRECT("'"&amp;G117&amp;"'!L16:O18"),3,FALSE),""))),"")</f>
        <v/>
      </c>
      <c r="AQ117" s="4" t="str">
        <f t="shared" ca="1" si="58"/>
        <v>0</v>
      </c>
      <c r="AR117" s="4" t="str">
        <f t="array" aca="1" ref="AR117" ca="1">IF('Informacion del Cliente'!$F$10:$G$10="Residencial",IF(L117&lt;&gt;"",VLOOKUP(J117,INDIRECT("'"&amp;G117&amp;"'!L16:O18"),2,FALSE),""),IF('Informacion del Cliente'!$F$10:$G$10="Comercial",IF(L117&lt;&gt;"",VLOOKUP(J117,INDIRECT("'"&amp;G117&amp;"'!L16:O18"),3,FALSE),"")))</f>
        <v/>
      </c>
      <c r="AS117" s="4" t="str">
        <f t="shared" ca="1" si="59"/>
        <v/>
      </c>
      <c r="AT117" s="4" t="str">
        <f t="shared" ca="1" si="60"/>
        <v/>
      </c>
      <c r="AU117" s="4" t="str">
        <f t="shared" ca="1" si="61"/>
        <v/>
      </c>
      <c r="AV117" s="4" t="str">
        <f t="array" aca="1" ref="AV117" ca="1">IF(G117&lt;&gt;"",(IF(OR(VLOOKUP(O117, INDIRECT("'" &amp; G117 &amp; "'!F23:N25"),3, FALSE)&lt;&gt;"",VLOOKUP(O117, INDIRECT("'" &amp; G117 &amp; "'!F23:N25"),3, FALSE)&lt;&gt;"NA"),(L117-VLOOKUP(O117, INDIRECT("'" &amp; G117 &amp; "'!F23:N25"),3, FALSE)),"")),"")</f>
        <v/>
      </c>
      <c r="AW117" s="4" t="str">
        <f t="shared" ca="1" si="40"/>
        <v/>
      </c>
      <c r="AX117" s="4" t="str">
        <f t="shared" ca="1" si="41"/>
        <v/>
      </c>
      <c r="AY117" s="4" t="str">
        <f t="shared" ca="1" si="42"/>
        <v/>
      </c>
      <c r="AZ117" s="4" t="str">
        <f t="array" aca="1" ref="AZ117" ca="1">IF(O117&lt;&gt;"",IF(VLOOKUP(O117,INDIRECT("'"&amp;G117&amp;"'!F23:K25"),5,FALSE)="NA","NA",L117-VLOOKUP(O117,INDIRECT("'"&amp;G117&amp;"'!F23:K25"),5,FALSE)),"")</f>
        <v/>
      </c>
      <c r="BA117" s="4" t="str">
        <f>IF('Informacion del Cliente'!U129&lt;&gt;"",'Informacion del Cliente'!U129,"")</f>
        <v/>
      </c>
      <c r="BB117" s="4" t="str">
        <f t="array" aca="1" ref="BB117" ca="1">IF(O117&lt;&gt;"",VLOOKUP(O117, INDIRECT("'" &amp; G117 &amp; "'!F23:K25"),6, FALSE),"")</f>
        <v/>
      </c>
      <c r="BC117" s="4" t="str">
        <f t="shared" si="43"/>
        <v/>
      </c>
      <c r="BD117" s="4" t="str">
        <f t="shared" ca="1" si="44"/>
        <v/>
      </c>
      <c r="BE117" s="4" t="str">
        <f t="shared" si="45"/>
        <v/>
      </c>
      <c r="BF117" s="4" t="str">
        <f t="shared" si="46"/>
        <v/>
      </c>
      <c r="BG117" s="4" t="str">
        <f t="shared" si="47"/>
        <v/>
      </c>
      <c r="BJ117" s="4" t="str">
        <f t="shared" ca="1" si="48"/>
        <v/>
      </c>
      <c r="BK117" s="4" t="str">
        <f t="shared" si="49"/>
        <v/>
      </c>
      <c r="BL117" s="4" t="str">
        <f t="shared" ca="1" si="50"/>
        <v/>
      </c>
      <c r="BM117" s="4" t="str">
        <f t="shared" ca="1" si="51"/>
        <v/>
      </c>
    </row>
    <row r="118" spans="1:65" x14ac:dyDescent="0.3">
      <c r="A118" s="4" t="str">
        <f>IF(L118&lt;&gt;"",'Informacion del Cliente'!D130,"")</f>
        <v/>
      </c>
      <c r="B118" s="4" t="str">
        <f>IF(O118&lt;&gt;"",'Informacion del Cliente'!$F$5,"")</f>
        <v/>
      </c>
      <c r="C118" s="4" t="str">
        <f>IF(O118&lt;&gt;"",'Informacion del Cliente'!$F$8,"")</f>
        <v/>
      </c>
      <c r="D118" s="4" t="str">
        <f>IF(O118&lt;&gt;"",'Informacion del Cliente'!$F$7,"")</f>
        <v/>
      </c>
      <c r="E118" s="4" t="str">
        <f>IF(O118&lt;&gt;"",'Informacion del Cliente'!$F$9,"")</f>
        <v/>
      </c>
      <c r="F118" s="4" t="str">
        <f>IF(G118&lt;&gt;"",'Informacion del Cliente'!$F$10:$G$10,"")</f>
        <v/>
      </c>
      <c r="G118" s="4" t="str">
        <f>IF('Informacion del Cliente'!E130&lt;&gt;"",VLOOKUP('Informacion del Cliente'!E130,Productos!$F$6:$G$11,2,FALSE),"")</f>
        <v/>
      </c>
      <c r="H118" s="4" t="str">
        <f>IF('Informacion del Cliente'!G130&lt;&gt;"",'Informacion del Cliente'!G130,"")</f>
        <v/>
      </c>
      <c r="I118" s="4" t="str">
        <f>IF('Informacion del Cliente'!F130&lt;&gt;"",'Informacion del Cliente'!F130,"")</f>
        <v/>
      </c>
      <c r="J118" s="4" t="str">
        <f>IF('Informacion del Cliente'!J130&lt;&gt;"",'Informacion del Cliente'!J130,"")</f>
        <v/>
      </c>
      <c r="K118" s="4" t="str">
        <f>IF('Informacion del Cliente'!N130&lt;&gt;"",'Informacion del Cliente'!N130,"")</f>
        <v/>
      </c>
      <c r="L118" s="4" t="str">
        <f>IF(AND(N118&lt;&gt;"",N118="Inside"),'Informacion del Cliente'!H130-VLOOKUP(N118,Productos!$F$15:$G$16,2,FALSE),IF(N118="Outside",'Informacion del Cliente'!H130,""))</f>
        <v/>
      </c>
      <c r="M118" s="4" t="str">
        <f>IF('Informacion del Cliente'!I130&lt;&gt;"",'Informacion del Cliente'!I130,"")</f>
        <v/>
      </c>
      <c r="N118" s="4" t="str">
        <f>IF('Informacion del Cliente'!K130&lt;&gt;"",'Informacion del Cliente'!K130,"")</f>
        <v/>
      </c>
      <c r="O118" s="4" t="str">
        <f>IF('Informacion del Cliente'!L130&lt;&gt;"",'Informacion del Cliente'!L130,"")</f>
        <v/>
      </c>
      <c r="P118" s="4" t="str">
        <f>IF('Informacion del Cliente'!M130&lt;&gt;"",'Informacion del Cliente'!M130,"")</f>
        <v/>
      </c>
      <c r="Q118" s="4" t="str">
        <f>IF('Informacion del Cliente'!P130&lt;&gt;"",'Informacion del Cliente'!P130,"")</f>
        <v/>
      </c>
      <c r="R118" s="4" t="str">
        <f>IF('Informacion del Cliente'!Q130&lt;&gt;"",'Informacion del Cliente'!Q130,"")</f>
        <v/>
      </c>
      <c r="S118" s="4" t="str">
        <f t="shared" ca="1" si="52"/>
        <v/>
      </c>
      <c r="U118" s="4" t="str">
        <f>IF('Informacion del Cliente'!O130&lt;&gt;"",'Informacion del Cliente'!O130,"")</f>
        <v/>
      </c>
      <c r="V118" s="4" t="str">
        <f>IF('Informacion del Cliente'!R130&lt;&gt;"",'Informacion del Cliente'!R130,"")</f>
        <v/>
      </c>
      <c r="W118" s="4" t="str">
        <f t="shared" ca="1" si="53"/>
        <v/>
      </c>
      <c r="X118" s="4" t="str">
        <f t="shared" si="54"/>
        <v/>
      </c>
      <c r="Y118" s="4" t="str">
        <f t="shared" si="55"/>
        <v/>
      </c>
      <c r="Z118" s="4" t="str">
        <f>IF(G118&lt;&gt;"", IFERROR(VLOOKUP(I118, 'Listado de Telas'!$B$3:$F$129, 5, FALSE), "No encontrado"), "")</f>
        <v/>
      </c>
      <c r="AA118" s="4" t="str">
        <f t="shared" ca="1" si="56"/>
        <v/>
      </c>
      <c r="AB118" s="4" t="str">
        <f t="shared" ca="1" si="31"/>
        <v/>
      </c>
      <c r="AC118" s="4" t="str">
        <f t="shared" ca="1" si="32"/>
        <v/>
      </c>
      <c r="AD118" s="4" t="str">
        <f t="shared" ca="1" si="33"/>
        <v/>
      </c>
      <c r="AE118" s="4" t="str">
        <f t="shared" si="34"/>
        <v/>
      </c>
      <c r="AF118" s="4" t="str">
        <f t="shared" ca="1" si="35"/>
        <v/>
      </c>
      <c r="AG118" s="4" t="str">
        <f t="shared" ca="1" si="36"/>
        <v/>
      </c>
      <c r="AH118" s="4" t="str">
        <f t="shared" ca="1" si="37"/>
        <v/>
      </c>
      <c r="AI118" s="4" t="str">
        <f t="shared" si="57"/>
        <v/>
      </c>
      <c r="AJ118" s="4" t="str">
        <f t="shared" ca="1" si="38"/>
        <v/>
      </c>
      <c r="AK118" s="4" t="str">
        <f t="array" ref="AK118">IF('Informacion del Cliente'!T130="SI",3,IF('Informacion del Cliente'!K130="Outside",2,IF('Informacion del Cliente'!K130="Inside",1,"")))</f>
        <v/>
      </c>
      <c r="AL118" s="140" t="str">
        <f t="shared" ca="1" si="39"/>
        <v/>
      </c>
      <c r="AM118" s="4" t="s">
        <v>132</v>
      </c>
      <c r="AN118" s="4" t="str">
        <f t="array" ref="AN118">IF(O118&lt;&gt;"",(IF(L118&lt;&gt;"",IF('Informacion del Cliente'!$F$10:$G$10="Residencial",VLOOKUP(G118,Productos!$F$19:$G$24,2,FALSE),IF('Informacion del Cliente'!$F$10:$G$10="Comercial",VLOOKUP(G118,Productos!$F$19:$G$24,3,FALSE),"")))),"")</f>
        <v/>
      </c>
      <c r="AO118" s="4" t="str">
        <f t="array" aca="1" ref="AO118" ca="1">IF(O118&lt;&gt;"",(IF(L118&lt;&gt;"",IF(VLOOKUP('Informacion del Cliente'!$F$10:$G$10,INDIRECT("'"&amp;G118&amp;"'!L5:N6"),2,FALSE)="NA","",VLOOKUP('Informacion del Cliente'!$F$10:$G$10,INDIRECT("'"&amp;G118&amp;"'!L5:N6"),2,FALSE)))),"")</f>
        <v/>
      </c>
      <c r="AP118" s="4" t="str">
        <f t="array" aca="1" ref="AP118" ca="1">IF(OR(J118="Privacy",J118="Blackout"),IF('Informacion del Cliente'!$F$10:$G$10="Residencial",IF(L118&lt;&gt;"",VLOOKUP(J118,INDIRECT("'"&amp;G118&amp;"'!L16:O18"),2,FALSE),""),IF('Informacion del Cliente'!$F$10:$G$10="Comercial",IF(L118&lt;&gt;"",VLOOKUP(J118,INDIRECT("'"&amp;G118&amp;"'!L16:O18"),3,FALSE),""))),"")</f>
        <v/>
      </c>
      <c r="AQ118" s="4" t="str">
        <f t="shared" ca="1" si="58"/>
        <v>0</v>
      </c>
      <c r="AR118" s="4" t="str">
        <f t="array" aca="1" ref="AR118" ca="1">IF('Informacion del Cliente'!$F$10:$G$10="Residencial",IF(L118&lt;&gt;"",VLOOKUP(J118,INDIRECT("'"&amp;G118&amp;"'!L16:O18"),2,FALSE),""),IF('Informacion del Cliente'!$F$10:$G$10="Comercial",IF(L118&lt;&gt;"",VLOOKUP(J118,INDIRECT("'"&amp;G118&amp;"'!L16:O18"),3,FALSE),"")))</f>
        <v/>
      </c>
      <c r="AS118" s="4" t="str">
        <f t="shared" ca="1" si="59"/>
        <v/>
      </c>
      <c r="AT118" s="4" t="str">
        <f t="shared" ca="1" si="60"/>
        <v/>
      </c>
      <c r="AU118" s="4" t="str">
        <f t="shared" ca="1" si="61"/>
        <v/>
      </c>
      <c r="AV118" s="4" t="str">
        <f t="array" aca="1" ref="AV118" ca="1">IF(G118&lt;&gt;"",(IF(OR(VLOOKUP(O118, INDIRECT("'" &amp; G118 &amp; "'!F23:N25"),3, FALSE)&lt;&gt;"",VLOOKUP(O118, INDIRECT("'" &amp; G118 &amp; "'!F23:N25"),3, FALSE)&lt;&gt;"NA"),(L118-VLOOKUP(O118, INDIRECT("'" &amp; G118 &amp; "'!F23:N25"),3, FALSE)),"")),"")</f>
        <v/>
      </c>
      <c r="AW118" s="4" t="str">
        <f t="shared" ca="1" si="40"/>
        <v/>
      </c>
      <c r="AX118" s="4" t="str">
        <f t="shared" ca="1" si="41"/>
        <v/>
      </c>
      <c r="AY118" s="4" t="str">
        <f t="shared" ca="1" si="42"/>
        <v/>
      </c>
      <c r="AZ118" s="4" t="str">
        <f t="array" aca="1" ref="AZ118" ca="1">IF(O118&lt;&gt;"",IF(VLOOKUP(O118,INDIRECT("'"&amp;G118&amp;"'!F23:K25"),5,FALSE)="NA","NA",L118-VLOOKUP(O118,INDIRECT("'"&amp;G118&amp;"'!F23:K25"),5,FALSE)),"")</f>
        <v/>
      </c>
      <c r="BA118" s="4" t="str">
        <f>IF('Informacion del Cliente'!U130&lt;&gt;"",'Informacion del Cliente'!U130,"")</f>
        <v/>
      </c>
      <c r="BB118" s="4" t="str">
        <f t="array" aca="1" ref="BB118" ca="1">IF(O118&lt;&gt;"",VLOOKUP(O118, INDIRECT("'" &amp; G118 &amp; "'!F23:K25"),6, FALSE),"")</f>
        <v/>
      </c>
      <c r="BC118" s="4" t="str">
        <f t="shared" si="43"/>
        <v/>
      </c>
      <c r="BD118" s="4" t="str">
        <f t="shared" ca="1" si="44"/>
        <v/>
      </c>
      <c r="BE118" s="4" t="str">
        <f t="shared" si="45"/>
        <v/>
      </c>
      <c r="BF118" s="4" t="str">
        <f t="shared" si="46"/>
        <v/>
      </c>
      <c r="BG118" s="4" t="str">
        <f t="shared" si="47"/>
        <v/>
      </c>
      <c r="BJ118" s="4" t="str">
        <f t="shared" ca="1" si="48"/>
        <v/>
      </c>
      <c r="BK118" s="4" t="str">
        <f t="shared" si="49"/>
        <v/>
      </c>
      <c r="BL118" s="4" t="str">
        <f t="shared" ca="1" si="50"/>
        <v/>
      </c>
      <c r="BM118" s="4" t="str">
        <f t="shared" ca="1" si="51"/>
        <v/>
      </c>
    </row>
    <row r="119" spans="1:65" x14ac:dyDescent="0.3">
      <c r="A119" s="4" t="str">
        <f>IF(L119&lt;&gt;"",'Informacion del Cliente'!D131,"")</f>
        <v/>
      </c>
      <c r="B119" s="4" t="str">
        <f>IF(O119&lt;&gt;"",'Informacion del Cliente'!$F$5,"")</f>
        <v/>
      </c>
      <c r="C119" s="4" t="str">
        <f>IF(O119&lt;&gt;"",'Informacion del Cliente'!$F$8,"")</f>
        <v/>
      </c>
      <c r="D119" s="4" t="str">
        <f>IF(O119&lt;&gt;"",'Informacion del Cliente'!$F$7,"")</f>
        <v/>
      </c>
      <c r="E119" s="4" t="str">
        <f>IF(O119&lt;&gt;"",'Informacion del Cliente'!$F$9,"")</f>
        <v/>
      </c>
      <c r="F119" s="4" t="str">
        <f>IF(G119&lt;&gt;"",'Informacion del Cliente'!$F$10:$G$10,"")</f>
        <v/>
      </c>
      <c r="G119" s="4" t="str">
        <f>IF('Informacion del Cliente'!E131&lt;&gt;"",VLOOKUP('Informacion del Cliente'!E131,Productos!$F$6:$G$11,2,FALSE),"")</f>
        <v/>
      </c>
      <c r="H119" s="4" t="str">
        <f>IF('Informacion del Cliente'!G131&lt;&gt;"",'Informacion del Cliente'!G131,"")</f>
        <v/>
      </c>
      <c r="I119" s="4" t="str">
        <f>IF('Informacion del Cliente'!F131&lt;&gt;"",'Informacion del Cliente'!F131,"")</f>
        <v/>
      </c>
      <c r="J119" s="4" t="str">
        <f>IF('Informacion del Cliente'!J131&lt;&gt;"",'Informacion del Cliente'!J131,"")</f>
        <v/>
      </c>
      <c r="K119" s="4" t="str">
        <f>IF('Informacion del Cliente'!N131&lt;&gt;"",'Informacion del Cliente'!N131,"")</f>
        <v/>
      </c>
      <c r="L119" s="4" t="str">
        <f>IF(AND(N119&lt;&gt;"",N119="Inside"),'Informacion del Cliente'!H131-VLOOKUP(N119,Productos!$F$15:$G$16,2,FALSE),IF(N119="Outside",'Informacion del Cliente'!H131,""))</f>
        <v/>
      </c>
      <c r="M119" s="4" t="str">
        <f>IF('Informacion del Cliente'!I131&lt;&gt;"",'Informacion del Cliente'!I131,"")</f>
        <v/>
      </c>
      <c r="N119" s="4" t="str">
        <f>IF('Informacion del Cliente'!K131&lt;&gt;"",'Informacion del Cliente'!K131,"")</f>
        <v/>
      </c>
      <c r="O119" s="4" t="str">
        <f>IF('Informacion del Cliente'!L131&lt;&gt;"",'Informacion del Cliente'!L131,"")</f>
        <v/>
      </c>
      <c r="P119" s="4" t="str">
        <f>IF('Informacion del Cliente'!M131&lt;&gt;"",'Informacion del Cliente'!M131,"")</f>
        <v/>
      </c>
      <c r="Q119" s="4" t="str">
        <f>IF('Informacion del Cliente'!P131&lt;&gt;"",'Informacion del Cliente'!P131,"")</f>
        <v/>
      </c>
      <c r="R119" s="4" t="str">
        <f>IF('Informacion del Cliente'!Q131&lt;&gt;"",'Informacion del Cliente'!Q131,"")</f>
        <v/>
      </c>
      <c r="S119" s="4" t="str">
        <f t="shared" ca="1" si="52"/>
        <v/>
      </c>
      <c r="U119" s="4" t="str">
        <f>IF('Informacion del Cliente'!O131&lt;&gt;"",'Informacion del Cliente'!O131,"")</f>
        <v/>
      </c>
      <c r="V119" s="4" t="str">
        <f>IF('Informacion del Cliente'!R131&lt;&gt;"",'Informacion del Cliente'!R131,"")</f>
        <v/>
      </c>
      <c r="W119" s="4" t="str">
        <f t="shared" ca="1" si="53"/>
        <v/>
      </c>
      <c r="X119" s="4" t="str">
        <f t="shared" si="54"/>
        <v/>
      </c>
      <c r="Y119" s="4" t="str">
        <f t="shared" si="55"/>
        <v/>
      </c>
      <c r="Z119" s="4" t="str">
        <f>IF(G119&lt;&gt;"", IFERROR(VLOOKUP(I119, 'Listado de Telas'!$B$3:$F$129, 5, FALSE), "No encontrado"), "")</f>
        <v/>
      </c>
      <c r="AA119" s="4" t="str">
        <f t="shared" ca="1" si="56"/>
        <v/>
      </c>
      <c r="AB119" s="4" t="str">
        <f t="shared" ca="1" si="31"/>
        <v/>
      </c>
      <c r="AC119" s="4" t="str">
        <f t="shared" ca="1" si="32"/>
        <v/>
      </c>
      <c r="AD119" s="4" t="str">
        <f t="shared" ca="1" si="33"/>
        <v/>
      </c>
      <c r="AE119" s="4" t="str">
        <f t="shared" si="34"/>
        <v/>
      </c>
      <c r="AF119" s="4" t="str">
        <f t="shared" ca="1" si="35"/>
        <v/>
      </c>
      <c r="AG119" s="4" t="str">
        <f t="shared" ca="1" si="36"/>
        <v/>
      </c>
      <c r="AH119" s="4" t="str">
        <f t="shared" ca="1" si="37"/>
        <v/>
      </c>
      <c r="AI119" s="4" t="str">
        <f t="shared" si="57"/>
        <v/>
      </c>
      <c r="AJ119" s="4" t="str">
        <f t="shared" ca="1" si="38"/>
        <v/>
      </c>
      <c r="AK119" s="4" t="str">
        <f t="array" ref="AK119">IF('Informacion del Cliente'!T131="SI",3,IF('Informacion del Cliente'!K131="Outside",2,IF('Informacion del Cliente'!K131="Inside",1,"")))</f>
        <v/>
      </c>
      <c r="AL119" s="140" t="str">
        <f t="shared" ca="1" si="39"/>
        <v/>
      </c>
      <c r="AM119" s="4" t="s">
        <v>132</v>
      </c>
      <c r="AN119" s="4" t="str">
        <f t="array" ref="AN119">IF(O119&lt;&gt;"",(IF(L119&lt;&gt;"",IF('Informacion del Cliente'!$F$10:$G$10="Residencial",VLOOKUP(G119,Productos!$F$19:$G$24,2,FALSE),IF('Informacion del Cliente'!$F$10:$G$10="Comercial",VLOOKUP(G119,Productos!$F$19:$G$24,3,FALSE),"")))),"")</f>
        <v/>
      </c>
      <c r="AO119" s="4" t="str">
        <f t="array" aca="1" ref="AO119" ca="1">IF(O119&lt;&gt;"",(IF(L119&lt;&gt;"",IF(VLOOKUP('Informacion del Cliente'!$F$10:$G$10,INDIRECT("'"&amp;G119&amp;"'!L5:N6"),2,FALSE)="NA","",VLOOKUP('Informacion del Cliente'!$F$10:$G$10,INDIRECT("'"&amp;G119&amp;"'!L5:N6"),2,FALSE)))),"")</f>
        <v/>
      </c>
      <c r="AP119" s="4" t="str">
        <f t="array" aca="1" ref="AP119" ca="1">IF(OR(J119="Privacy",J119="Blackout"),IF('Informacion del Cliente'!$F$10:$G$10="Residencial",IF(L119&lt;&gt;"",VLOOKUP(J119,INDIRECT("'"&amp;G119&amp;"'!L16:O18"),2,FALSE),""),IF('Informacion del Cliente'!$F$10:$G$10="Comercial",IF(L119&lt;&gt;"",VLOOKUP(J119,INDIRECT("'"&amp;G119&amp;"'!L16:O18"),3,FALSE),""))),"")</f>
        <v/>
      </c>
      <c r="AQ119" s="4" t="str">
        <f t="shared" ca="1" si="58"/>
        <v>0</v>
      </c>
      <c r="AR119" s="4" t="str">
        <f t="array" aca="1" ref="AR119" ca="1">IF('Informacion del Cliente'!$F$10:$G$10="Residencial",IF(L119&lt;&gt;"",VLOOKUP(J119,INDIRECT("'"&amp;G119&amp;"'!L16:O18"),2,FALSE),""),IF('Informacion del Cliente'!$F$10:$G$10="Comercial",IF(L119&lt;&gt;"",VLOOKUP(J119,INDIRECT("'"&amp;G119&amp;"'!L16:O18"),3,FALSE),"")))</f>
        <v/>
      </c>
      <c r="AS119" s="4" t="str">
        <f t="shared" ca="1" si="59"/>
        <v/>
      </c>
      <c r="AT119" s="4" t="str">
        <f t="shared" ca="1" si="60"/>
        <v/>
      </c>
      <c r="AU119" s="4" t="str">
        <f t="shared" ca="1" si="61"/>
        <v/>
      </c>
      <c r="AV119" s="4" t="str">
        <f t="array" aca="1" ref="AV119" ca="1">IF(G119&lt;&gt;"",(IF(OR(VLOOKUP(O119, INDIRECT("'" &amp; G119 &amp; "'!F23:N25"),3, FALSE)&lt;&gt;"",VLOOKUP(O119, INDIRECT("'" &amp; G119 &amp; "'!F23:N25"),3, FALSE)&lt;&gt;"NA"),(L119-VLOOKUP(O119, INDIRECT("'" &amp; G119 &amp; "'!F23:N25"),3, FALSE)),"")),"")</f>
        <v/>
      </c>
      <c r="AW119" s="4" t="str">
        <f t="shared" ca="1" si="40"/>
        <v/>
      </c>
      <c r="AX119" s="4" t="str">
        <f t="shared" ca="1" si="41"/>
        <v/>
      </c>
      <c r="AY119" s="4" t="str">
        <f t="shared" ca="1" si="42"/>
        <v/>
      </c>
      <c r="AZ119" s="4" t="str">
        <f t="array" aca="1" ref="AZ119" ca="1">IF(O119&lt;&gt;"",IF(VLOOKUP(O119,INDIRECT("'"&amp;G119&amp;"'!F23:K25"),5,FALSE)="NA","NA",L119-VLOOKUP(O119,INDIRECT("'"&amp;G119&amp;"'!F23:K25"),5,FALSE)),"")</f>
        <v/>
      </c>
      <c r="BA119" s="4" t="str">
        <f>IF('Informacion del Cliente'!U131&lt;&gt;"",'Informacion del Cliente'!U131,"")</f>
        <v/>
      </c>
      <c r="BB119" s="4" t="str">
        <f t="array" aca="1" ref="BB119" ca="1">IF(O119&lt;&gt;"",VLOOKUP(O119, INDIRECT("'" &amp; G119 &amp; "'!F23:K25"),6, FALSE),"")</f>
        <v/>
      </c>
      <c r="BC119" s="4" t="str">
        <f t="shared" si="43"/>
        <v/>
      </c>
      <c r="BD119" s="4" t="str">
        <f t="shared" ca="1" si="44"/>
        <v/>
      </c>
      <c r="BE119" s="4" t="str">
        <f t="shared" si="45"/>
        <v/>
      </c>
      <c r="BF119" s="4" t="str">
        <f t="shared" si="46"/>
        <v/>
      </c>
      <c r="BG119" s="4" t="str">
        <f t="shared" si="47"/>
        <v/>
      </c>
      <c r="BJ119" s="4" t="str">
        <f t="shared" ca="1" si="48"/>
        <v/>
      </c>
      <c r="BK119" s="4" t="str">
        <f t="shared" si="49"/>
        <v/>
      </c>
      <c r="BL119" s="4" t="str">
        <f t="shared" ca="1" si="50"/>
        <v/>
      </c>
      <c r="BM119" s="4" t="str">
        <f t="shared" ca="1" si="51"/>
        <v/>
      </c>
    </row>
    <row r="120" spans="1:65" x14ac:dyDescent="0.3">
      <c r="A120" s="4" t="str">
        <f>IF(L120&lt;&gt;"",'Informacion del Cliente'!D132,"")</f>
        <v/>
      </c>
      <c r="B120" s="4" t="str">
        <f>IF(O120&lt;&gt;"",'Informacion del Cliente'!$F$5,"")</f>
        <v/>
      </c>
      <c r="C120" s="4" t="str">
        <f>IF(O120&lt;&gt;"",'Informacion del Cliente'!$F$8,"")</f>
        <v/>
      </c>
      <c r="D120" s="4" t="str">
        <f>IF(O120&lt;&gt;"",'Informacion del Cliente'!$F$7,"")</f>
        <v/>
      </c>
      <c r="E120" s="4" t="str">
        <f>IF(O120&lt;&gt;"",'Informacion del Cliente'!$F$9,"")</f>
        <v/>
      </c>
      <c r="F120" s="4" t="str">
        <f>IF(G120&lt;&gt;"",'Informacion del Cliente'!$F$10:$G$10,"")</f>
        <v/>
      </c>
      <c r="G120" s="4" t="str">
        <f>IF('Informacion del Cliente'!E132&lt;&gt;"",VLOOKUP('Informacion del Cliente'!E132,Productos!$F$6:$G$11,2,FALSE),"")</f>
        <v/>
      </c>
      <c r="H120" s="4" t="str">
        <f>IF('Informacion del Cliente'!G132&lt;&gt;"",'Informacion del Cliente'!G132,"")</f>
        <v/>
      </c>
      <c r="I120" s="4" t="str">
        <f>IF('Informacion del Cliente'!F132&lt;&gt;"",'Informacion del Cliente'!F132,"")</f>
        <v/>
      </c>
      <c r="J120" s="4" t="str">
        <f>IF('Informacion del Cliente'!J132&lt;&gt;"",'Informacion del Cliente'!J132,"")</f>
        <v/>
      </c>
      <c r="K120" s="4" t="str">
        <f>IF('Informacion del Cliente'!N132&lt;&gt;"",'Informacion del Cliente'!N132,"")</f>
        <v/>
      </c>
      <c r="L120" s="4" t="str">
        <f>IF(AND(N120&lt;&gt;"",N120="Inside"),'Informacion del Cliente'!H132-VLOOKUP(N120,Productos!$F$15:$G$16,2,FALSE),IF(N120="Outside",'Informacion del Cliente'!H132,""))</f>
        <v/>
      </c>
      <c r="M120" s="4" t="str">
        <f>IF('Informacion del Cliente'!I132&lt;&gt;"",'Informacion del Cliente'!I132,"")</f>
        <v/>
      </c>
      <c r="N120" s="4" t="str">
        <f>IF('Informacion del Cliente'!K132&lt;&gt;"",'Informacion del Cliente'!K132,"")</f>
        <v/>
      </c>
      <c r="O120" s="4" t="str">
        <f>IF('Informacion del Cliente'!L132&lt;&gt;"",'Informacion del Cliente'!L132,"")</f>
        <v/>
      </c>
      <c r="P120" s="4" t="str">
        <f>IF('Informacion del Cliente'!M132&lt;&gt;"",'Informacion del Cliente'!M132,"")</f>
        <v/>
      </c>
      <c r="Q120" s="4" t="str">
        <f>IF('Informacion del Cliente'!P132&lt;&gt;"",'Informacion del Cliente'!P132,"")</f>
        <v/>
      </c>
      <c r="R120" s="4" t="str">
        <f>IF('Informacion del Cliente'!Q132&lt;&gt;"",'Informacion del Cliente'!Q132,"")</f>
        <v/>
      </c>
      <c r="S120" s="4" t="str">
        <f t="shared" ca="1" si="52"/>
        <v/>
      </c>
      <c r="U120" s="4" t="str">
        <f>IF('Informacion del Cliente'!O132&lt;&gt;"",'Informacion del Cliente'!O132,"")</f>
        <v/>
      </c>
      <c r="V120" s="4" t="str">
        <f>IF('Informacion del Cliente'!R132&lt;&gt;"",'Informacion del Cliente'!R132,"")</f>
        <v/>
      </c>
      <c r="W120" s="4" t="str">
        <f t="shared" ca="1" si="53"/>
        <v/>
      </c>
      <c r="X120" s="4" t="str">
        <f t="shared" si="54"/>
        <v/>
      </c>
      <c r="Y120" s="4" t="str">
        <f t="shared" si="55"/>
        <v/>
      </c>
      <c r="Z120" s="4" t="str">
        <f>IF(G120&lt;&gt;"", IFERROR(VLOOKUP(I120, 'Listado de Telas'!$B$3:$F$129, 5, FALSE), "No encontrado"), "")</f>
        <v/>
      </c>
      <c r="AA120" s="4" t="str">
        <f t="shared" ca="1" si="56"/>
        <v/>
      </c>
      <c r="AB120" s="4" t="str">
        <f t="shared" ca="1" si="31"/>
        <v/>
      </c>
      <c r="AC120" s="4" t="str">
        <f t="shared" ca="1" si="32"/>
        <v/>
      </c>
      <c r="AD120" s="4" t="str">
        <f t="shared" ca="1" si="33"/>
        <v/>
      </c>
      <c r="AE120" s="4" t="str">
        <f t="shared" si="34"/>
        <v/>
      </c>
      <c r="AF120" s="4" t="str">
        <f t="shared" ca="1" si="35"/>
        <v/>
      </c>
      <c r="AG120" s="4" t="str">
        <f t="shared" ca="1" si="36"/>
        <v/>
      </c>
      <c r="AH120" s="4" t="str">
        <f t="shared" ca="1" si="37"/>
        <v/>
      </c>
      <c r="AI120" s="4" t="str">
        <f t="shared" si="57"/>
        <v/>
      </c>
      <c r="AJ120" s="4" t="str">
        <f t="shared" ca="1" si="38"/>
        <v/>
      </c>
      <c r="AK120" s="4" t="str">
        <f t="array" ref="AK120">IF('Informacion del Cliente'!T132="SI",3,IF('Informacion del Cliente'!K132="Outside",2,IF('Informacion del Cliente'!K132="Inside",1,"")))</f>
        <v/>
      </c>
      <c r="AL120" s="140" t="str">
        <f t="shared" ca="1" si="39"/>
        <v/>
      </c>
      <c r="AM120" s="4" t="s">
        <v>132</v>
      </c>
      <c r="AN120" s="4" t="str">
        <f t="array" ref="AN120">IF(O120&lt;&gt;"",(IF(L120&lt;&gt;"",IF('Informacion del Cliente'!$F$10:$G$10="Residencial",VLOOKUP(G120,Productos!$F$19:$G$24,2,FALSE),IF('Informacion del Cliente'!$F$10:$G$10="Comercial",VLOOKUP(G120,Productos!$F$19:$G$24,3,FALSE),"")))),"")</f>
        <v/>
      </c>
      <c r="AO120" s="4" t="str">
        <f t="array" aca="1" ref="AO120" ca="1">IF(O120&lt;&gt;"",(IF(L120&lt;&gt;"",IF(VLOOKUP('Informacion del Cliente'!$F$10:$G$10,INDIRECT("'"&amp;G120&amp;"'!L5:N6"),2,FALSE)="NA","",VLOOKUP('Informacion del Cliente'!$F$10:$G$10,INDIRECT("'"&amp;G120&amp;"'!L5:N6"),2,FALSE)))),"")</f>
        <v/>
      </c>
      <c r="AP120" s="4" t="str">
        <f t="array" aca="1" ref="AP120" ca="1">IF(OR(J120="Privacy",J120="Blackout"),IF('Informacion del Cliente'!$F$10:$G$10="Residencial",IF(L120&lt;&gt;"",VLOOKUP(J120,INDIRECT("'"&amp;G120&amp;"'!L16:O18"),2,FALSE),""),IF('Informacion del Cliente'!$F$10:$G$10="Comercial",IF(L120&lt;&gt;"",VLOOKUP(J120,INDIRECT("'"&amp;G120&amp;"'!L16:O18"),3,FALSE),""))),"")</f>
        <v/>
      </c>
      <c r="AQ120" s="4" t="str">
        <f t="shared" ca="1" si="58"/>
        <v>0</v>
      </c>
      <c r="AR120" s="4" t="str">
        <f t="array" aca="1" ref="AR120" ca="1">IF('Informacion del Cliente'!$F$10:$G$10="Residencial",IF(L120&lt;&gt;"",VLOOKUP(J120,INDIRECT("'"&amp;G120&amp;"'!L16:O18"),2,FALSE),""),IF('Informacion del Cliente'!$F$10:$G$10="Comercial",IF(L120&lt;&gt;"",VLOOKUP(J120,INDIRECT("'"&amp;G120&amp;"'!L16:O18"),3,FALSE),"")))</f>
        <v/>
      </c>
      <c r="AS120" s="4" t="str">
        <f t="shared" ca="1" si="59"/>
        <v/>
      </c>
      <c r="AT120" s="4" t="str">
        <f t="shared" ca="1" si="60"/>
        <v/>
      </c>
      <c r="AU120" s="4" t="str">
        <f t="shared" ca="1" si="61"/>
        <v/>
      </c>
      <c r="AV120" s="4" t="str">
        <f t="array" aca="1" ref="AV120" ca="1">IF(G120&lt;&gt;"",(IF(OR(VLOOKUP(O120, INDIRECT("'" &amp; G120 &amp; "'!F23:N25"),3, FALSE)&lt;&gt;"",VLOOKUP(O120, INDIRECT("'" &amp; G120 &amp; "'!F23:N25"),3, FALSE)&lt;&gt;"NA"),(L120-VLOOKUP(O120, INDIRECT("'" &amp; G120 &amp; "'!F23:N25"),3, FALSE)),"")),"")</f>
        <v/>
      </c>
      <c r="AW120" s="4" t="str">
        <f t="shared" ca="1" si="40"/>
        <v/>
      </c>
      <c r="AX120" s="4" t="str">
        <f t="shared" ca="1" si="41"/>
        <v/>
      </c>
      <c r="AY120" s="4" t="str">
        <f t="shared" ca="1" si="42"/>
        <v/>
      </c>
      <c r="AZ120" s="4" t="str">
        <f t="array" aca="1" ref="AZ120" ca="1">IF(O120&lt;&gt;"",IF(VLOOKUP(O120,INDIRECT("'"&amp;G120&amp;"'!F23:K25"),5,FALSE)="NA","NA",L120-VLOOKUP(O120,INDIRECT("'"&amp;G120&amp;"'!F23:K25"),5,FALSE)),"")</f>
        <v/>
      </c>
      <c r="BA120" s="4" t="str">
        <f>IF('Informacion del Cliente'!U132&lt;&gt;"",'Informacion del Cliente'!U132,"")</f>
        <v/>
      </c>
      <c r="BB120" s="4" t="str">
        <f t="array" aca="1" ref="BB120" ca="1">IF(O120&lt;&gt;"",VLOOKUP(O120, INDIRECT("'" &amp; G120 &amp; "'!F23:K25"),6, FALSE),"")</f>
        <v/>
      </c>
      <c r="BC120" s="4" t="str">
        <f t="shared" si="43"/>
        <v/>
      </c>
      <c r="BD120" s="4" t="str">
        <f t="shared" ca="1" si="44"/>
        <v/>
      </c>
      <c r="BE120" s="4" t="str">
        <f t="shared" si="45"/>
        <v/>
      </c>
      <c r="BF120" s="4" t="str">
        <f t="shared" si="46"/>
        <v/>
      </c>
      <c r="BG120" s="4" t="str">
        <f t="shared" si="47"/>
        <v/>
      </c>
      <c r="BJ120" s="4" t="str">
        <f t="shared" ca="1" si="48"/>
        <v/>
      </c>
      <c r="BK120" s="4" t="str">
        <f t="shared" si="49"/>
        <v/>
      </c>
      <c r="BL120" s="4" t="str">
        <f t="shared" ca="1" si="50"/>
        <v/>
      </c>
      <c r="BM120" s="4" t="str">
        <f t="shared" ca="1" si="51"/>
        <v/>
      </c>
    </row>
    <row r="121" spans="1:65" x14ac:dyDescent="0.3">
      <c r="A121" s="4" t="str">
        <f>IF(L121&lt;&gt;"",'Informacion del Cliente'!D133,"")</f>
        <v/>
      </c>
      <c r="B121" s="4" t="str">
        <f>IF(O121&lt;&gt;"",'Informacion del Cliente'!$F$5,"")</f>
        <v/>
      </c>
      <c r="C121" s="4" t="str">
        <f>IF(O121&lt;&gt;"",'Informacion del Cliente'!$F$8,"")</f>
        <v/>
      </c>
      <c r="D121" s="4" t="str">
        <f>IF(O121&lt;&gt;"",'Informacion del Cliente'!$F$7,"")</f>
        <v/>
      </c>
      <c r="E121" s="4" t="str">
        <f>IF(O121&lt;&gt;"",'Informacion del Cliente'!$F$9,"")</f>
        <v/>
      </c>
      <c r="F121" s="4" t="str">
        <f>IF(G121&lt;&gt;"",'Informacion del Cliente'!$F$10:$G$10,"")</f>
        <v/>
      </c>
      <c r="G121" s="4" t="str">
        <f>IF('Informacion del Cliente'!E133&lt;&gt;"",VLOOKUP('Informacion del Cliente'!E133,Productos!$F$6:$G$11,2,FALSE),"")</f>
        <v/>
      </c>
      <c r="H121" s="4" t="str">
        <f>IF('Informacion del Cliente'!G133&lt;&gt;"",'Informacion del Cliente'!G133,"")</f>
        <v/>
      </c>
      <c r="I121" s="4" t="str">
        <f>IF('Informacion del Cliente'!F133&lt;&gt;"",'Informacion del Cliente'!F133,"")</f>
        <v/>
      </c>
      <c r="J121" s="4" t="str">
        <f>IF('Informacion del Cliente'!J133&lt;&gt;"",'Informacion del Cliente'!J133,"")</f>
        <v/>
      </c>
      <c r="K121" s="4" t="str">
        <f>IF('Informacion del Cliente'!N133&lt;&gt;"",'Informacion del Cliente'!N133,"")</f>
        <v/>
      </c>
      <c r="L121" s="4" t="str">
        <f>IF(AND(N121&lt;&gt;"",N121="Inside"),'Informacion del Cliente'!H133-VLOOKUP(N121,Productos!$F$15:$G$16,2,FALSE),IF(N121="Outside",'Informacion del Cliente'!H133,""))</f>
        <v/>
      </c>
      <c r="M121" s="4" t="str">
        <f>IF('Informacion del Cliente'!I133&lt;&gt;"",'Informacion del Cliente'!I133,"")</f>
        <v/>
      </c>
      <c r="N121" s="4" t="str">
        <f>IF('Informacion del Cliente'!K133&lt;&gt;"",'Informacion del Cliente'!K133,"")</f>
        <v/>
      </c>
      <c r="O121" s="4" t="str">
        <f>IF('Informacion del Cliente'!L133&lt;&gt;"",'Informacion del Cliente'!L133,"")</f>
        <v/>
      </c>
      <c r="P121" s="4" t="str">
        <f>IF('Informacion del Cliente'!M133&lt;&gt;"",'Informacion del Cliente'!M133,"")</f>
        <v/>
      </c>
      <c r="Q121" s="4" t="str">
        <f>IF('Informacion del Cliente'!P133&lt;&gt;"",'Informacion del Cliente'!P133,"")</f>
        <v/>
      </c>
      <c r="R121" s="4" t="str">
        <f>IF('Informacion del Cliente'!Q133&lt;&gt;"",'Informacion del Cliente'!Q133,"")</f>
        <v/>
      </c>
      <c r="S121" s="4" t="str">
        <f t="shared" ca="1" si="52"/>
        <v/>
      </c>
      <c r="U121" s="4" t="str">
        <f>IF('Informacion del Cliente'!O133&lt;&gt;"",'Informacion del Cliente'!O133,"")</f>
        <v/>
      </c>
      <c r="V121" s="4" t="str">
        <f>IF('Informacion del Cliente'!R133&lt;&gt;"",'Informacion del Cliente'!R133,"")</f>
        <v/>
      </c>
      <c r="W121" s="4" t="str">
        <f t="shared" ca="1" si="53"/>
        <v/>
      </c>
      <c r="X121" s="4" t="str">
        <f t="shared" si="54"/>
        <v/>
      </c>
      <c r="Y121" s="4" t="str">
        <f t="shared" si="55"/>
        <v/>
      </c>
      <c r="Z121" s="4" t="str">
        <f>IF(G121&lt;&gt;"", IFERROR(VLOOKUP(I121, 'Listado de Telas'!$B$3:$F$129, 5, FALSE), "No encontrado"), "")</f>
        <v/>
      </c>
      <c r="AA121" s="4" t="str">
        <f t="shared" ca="1" si="56"/>
        <v/>
      </c>
      <c r="AB121" s="4" t="str">
        <f t="shared" ca="1" si="31"/>
        <v/>
      </c>
      <c r="AC121" s="4" t="str">
        <f t="shared" ca="1" si="32"/>
        <v/>
      </c>
      <c r="AD121" s="4" t="str">
        <f t="shared" ca="1" si="33"/>
        <v/>
      </c>
      <c r="AE121" s="4" t="str">
        <f t="shared" si="34"/>
        <v/>
      </c>
      <c r="AF121" s="4" t="str">
        <f t="shared" ca="1" si="35"/>
        <v/>
      </c>
      <c r="AG121" s="4" t="str">
        <f t="shared" ca="1" si="36"/>
        <v/>
      </c>
      <c r="AH121" s="4" t="str">
        <f t="shared" ca="1" si="37"/>
        <v/>
      </c>
      <c r="AI121" s="4" t="str">
        <f t="shared" si="57"/>
        <v/>
      </c>
      <c r="AJ121" s="4" t="str">
        <f t="shared" ca="1" si="38"/>
        <v/>
      </c>
      <c r="AK121" s="4" t="str">
        <f t="array" ref="AK121">IF('Informacion del Cliente'!T133="SI",3,IF('Informacion del Cliente'!K133="Outside",2,IF('Informacion del Cliente'!K133="Inside",1,"")))</f>
        <v/>
      </c>
      <c r="AL121" s="140" t="str">
        <f t="shared" ca="1" si="39"/>
        <v/>
      </c>
      <c r="AM121" s="4" t="s">
        <v>132</v>
      </c>
      <c r="AN121" s="4" t="str">
        <f t="array" ref="AN121">IF(O121&lt;&gt;"",(IF(L121&lt;&gt;"",IF('Informacion del Cliente'!$F$10:$G$10="Residencial",VLOOKUP(G121,Productos!$F$19:$G$24,2,FALSE),IF('Informacion del Cliente'!$F$10:$G$10="Comercial",VLOOKUP(G121,Productos!$F$19:$G$24,3,FALSE),"")))),"")</f>
        <v/>
      </c>
      <c r="AO121" s="4" t="str">
        <f t="array" aca="1" ref="AO121" ca="1">IF(O121&lt;&gt;"",(IF(L121&lt;&gt;"",IF(VLOOKUP('Informacion del Cliente'!$F$10:$G$10,INDIRECT("'"&amp;G121&amp;"'!L5:N6"),2,FALSE)="NA","",VLOOKUP('Informacion del Cliente'!$F$10:$G$10,INDIRECT("'"&amp;G121&amp;"'!L5:N6"),2,FALSE)))),"")</f>
        <v/>
      </c>
      <c r="AP121" s="4" t="str">
        <f t="array" aca="1" ref="AP121" ca="1">IF(OR(J121="Privacy",J121="Blackout"),IF('Informacion del Cliente'!$F$10:$G$10="Residencial",IF(L121&lt;&gt;"",VLOOKUP(J121,INDIRECT("'"&amp;G121&amp;"'!L16:O18"),2,FALSE),""),IF('Informacion del Cliente'!$F$10:$G$10="Comercial",IF(L121&lt;&gt;"",VLOOKUP(J121,INDIRECT("'"&amp;G121&amp;"'!L16:O18"),3,FALSE),""))),"")</f>
        <v/>
      </c>
      <c r="AQ121" s="4" t="str">
        <f t="shared" ca="1" si="58"/>
        <v>0</v>
      </c>
      <c r="AR121" s="4" t="str">
        <f t="array" aca="1" ref="AR121" ca="1">IF('Informacion del Cliente'!$F$10:$G$10="Residencial",IF(L121&lt;&gt;"",VLOOKUP(J121,INDIRECT("'"&amp;G121&amp;"'!L16:O18"),2,FALSE),""),IF('Informacion del Cliente'!$F$10:$G$10="Comercial",IF(L121&lt;&gt;"",VLOOKUP(J121,INDIRECT("'"&amp;G121&amp;"'!L16:O18"),3,FALSE),"")))</f>
        <v/>
      </c>
      <c r="AS121" s="4" t="str">
        <f t="shared" ca="1" si="59"/>
        <v/>
      </c>
      <c r="AT121" s="4" t="str">
        <f t="shared" ca="1" si="60"/>
        <v/>
      </c>
      <c r="AU121" s="4" t="str">
        <f t="shared" ca="1" si="61"/>
        <v/>
      </c>
      <c r="AV121" s="4" t="str">
        <f t="array" aca="1" ref="AV121" ca="1">IF(G121&lt;&gt;"",(IF(OR(VLOOKUP(O121, INDIRECT("'" &amp; G121 &amp; "'!F23:N25"),3, FALSE)&lt;&gt;"",VLOOKUP(O121, INDIRECT("'" &amp; G121 &amp; "'!F23:N25"),3, FALSE)&lt;&gt;"NA"),(L121-VLOOKUP(O121, INDIRECT("'" &amp; G121 &amp; "'!F23:N25"),3, FALSE)),"")),"")</f>
        <v/>
      </c>
      <c r="AW121" s="4" t="str">
        <f t="shared" ca="1" si="40"/>
        <v/>
      </c>
      <c r="AX121" s="4" t="str">
        <f t="shared" ca="1" si="41"/>
        <v/>
      </c>
      <c r="AY121" s="4" t="str">
        <f t="shared" ca="1" si="42"/>
        <v/>
      </c>
      <c r="AZ121" s="4" t="str">
        <f t="array" aca="1" ref="AZ121" ca="1">IF(O121&lt;&gt;"",IF(VLOOKUP(O121,INDIRECT("'"&amp;G121&amp;"'!F23:K25"),5,FALSE)="NA","NA",L121-VLOOKUP(O121,INDIRECT("'"&amp;G121&amp;"'!F23:K25"),5,FALSE)),"")</f>
        <v/>
      </c>
      <c r="BA121" s="4" t="str">
        <f>IF('Informacion del Cliente'!U133&lt;&gt;"",'Informacion del Cliente'!U133,"")</f>
        <v/>
      </c>
      <c r="BB121" s="4" t="str">
        <f t="array" aca="1" ref="BB121" ca="1">IF(O121&lt;&gt;"",VLOOKUP(O121, INDIRECT("'" &amp; G121 &amp; "'!F23:K25"),6, FALSE),"")</f>
        <v/>
      </c>
      <c r="BC121" s="4" t="str">
        <f t="shared" si="43"/>
        <v/>
      </c>
      <c r="BD121" s="4" t="str">
        <f t="shared" ca="1" si="44"/>
        <v/>
      </c>
      <c r="BE121" s="4" t="str">
        <f t="shared" si="45"/>
        <v/>
      </c>
      <c r="BF121" s="4" t="str">
        <f t="shared" si="46"/>
        <v/>
      </c>
      <c r="BG121" s="4" t="str">
        <f t="shared" si="47"/>
        <v/>
      </c>
      <c r="BJ121" s="4" t="str">
        <f t="shared" ca="1" si="48"/>
        <v/>
      </c>
      <c r="BK121" s="4" t="str">
        <f t="shared" si="49"/>
        <v/>
      </c>
      <c r="BL121" s="4" t="str">
        <f t="shared" ca="1" si="50"/>
        <v/>
      </c>
      <c r="BM121" s="4" t="str">
        <f t="shared" ca="1" si="51"/>
        <v/>
      </c>
    </row>
    <row r="122" spans="1:65" x14ac:dyDescent="0.3">
      <c r="A122" s="4" t="str">
        <f>IF(L122&lt;&gt;"",'Informacion del Cliente'!D134,"")</f>
        <v/>
      </c>
      <c r="B122" s="4" t="str">
        <f>IF(O122&lt;&gt;"",'Informacion del Cliente'!$F$5,"")</f>
        <v/>
      </c>
      <c r="C122" s="4" t="str">
        <f>IF(O122&lt;&gt;"",'Informacion del Cliente'!$F$8,"")</f>
        <v/>
      </c>
      <c r="D122" s="4" t="str">
        <f>IF(O122&lt;&gt;"",'Informacion del Cliente'!$F$7,"")</f>
        <v/>
      </c>
      <c r="E122" s="4" t="str">
        <f>IF(O122&lt;&gt;"",'Informacion del Cliente'!$F$9,"")</f>
        <v/>
      </c>
      <c r="F122" s="4" t="str">
        <f>IF(G122&lt;&gt;"",'Informacion del Cliente'!$F$10:$G$10,"")</f>
        <v/>
      </c>
      <c r="G122" s="4" t="str">
        <f>IF('Informacion del Cliente'!E134&lt;&gt;"",VLOOKUP('Informacion del Cliente'!E134,Productos!$F$6:$G$11,2,FALSE),"")</f>
        <v/>
      </c>
      <c r="H122" s="4" t="str">
        <f>IF('Informacion del Cliente'!G134&lt;&gt;"",'Informacion del Cliente'!G134,"")</f>
        <v/>
      </c>
      <c r="I122" s="4" t="str">
        <f>IF('Informacion del Cliente'!F134&lt;&gt;"",'Informacion del Cliente'!F134,"")</f>
        <v/>
      </c>
      <c r="J122" s="4" t="str">
        <f>IF('Informacion del Cliente'!J134&lt;&gt;"",'Informacion del Cliente'!J134,"")</f>
        <v/>
      </c>
      <c r="K122" s="4" t="str">
        <f>IF('Informacion del Cliente'!N134&lt;&gt;"",'Informacion del Cliente'!N134,"")</f>
        <v/>
      </c>
      <c r="L122" s="4" t="str">
        <f>IF(AND(N122&lt;&gt;"",N122="Inside"),'Informacion del Cliente'!H134-VLOOKUP(N122,Productos!$F$15:$G$16,2,FALSE),IF(N122="Outside",'Informacion del Cliente'!H134,""))</f>
        <v/>
      </c>
      <c r="M122" s="4" t="str">
        <f>IF('Informacion del Cliente'!I134&lt;&gt;"",'Informacion del Cliente'!I134,"")</f>
        <v/>
      </c>
      <c r="N122" s="4" t="str">
        <f>IF('Informacion del Cliente'!K134&lt;&gt;"",'Informacion del Cliente'!K134,"")</f>
        <v/>
      </c>
      <c r="O122" s="4" t="str">
        <f>IF('Informacion del Cliente'!L134&lt;&gt;"",'Informacion del Cliente'!L134,"")</f>
        <v/>
      </c>
      <c r="P122" s="4" t="str">
        <f>IF('Informacion del Cliente'!M134&lt;&gt;"",'Informacion del Cliente'!M134,"")</f>
        <v/>
      </c>
      <c r="Q122" s="4" t="str">
        <f>IF('Informacion del Cliente'!P134&lt;&gt;"",'Informacion del Cliente'!P134,"")</f>
        <v/>
      </c>
      <c r="R122" s="4" t="str">
        <f>IF('Informacion del Cliente'!Q134&lt;&gt;"",'Informacion del Cliente'!Q134,"")</f>
        <v/>
      </c>
      <c r="S122" s="4" t="str">
        <f t="shared" ca="1" si="52"/>
        <v/>
      </c>
      <c r="U122" s="4" t="str">
        <f>IF('Informacion del Cliente'!O134&lt;&gt;"",'Informacion del Cliente'!O134,"")</f>
        <v/>
      </c>
      <c r="V122" s="4" t="str">
        <f>IF('Informacion del Cliente'!R134&lt;&gt;"",'Informacion del Cliente'!R134,"")</f>
        <v/>
      </c>
      <c r="W122" s="4" t="str">
        <f t="shared" ca="1" si="53"/>
        <v/>
      </c>
      <c r="X122" s="4" t="str">
        <f t="shared" si="54"/>
        <v/>
      </c>
      <c r="Y122" s="4" t="str">
        <f t="shared" si="55"/>
        <v/>
      </c>
      <c r="Z122" s="4" t="str">
        <f>IF(G122&lt;&gt;"", IFERROR(VLOOKUP(I122, 'Listado de Telas'!$B$3:$F$129, 5, FALSE), "No encontrado"), "")</f>
        <v/>
      </c>
      <c r="AA122" s="4" t="str">
        <f t="shared" ca="1" si="56"/>
        <v/>
      </c>
      <c r="AB122" s="4" t="str">
        <f t="shared" ca="1" si="31"/>
        <v/>
      </c>
      <c r="AC122" s="4" t="str">
        <f t="shared" ca="1" si="32"/>
        <v/>
      </c>
      <c r="AD122" s="4" t="str">
        <f t="shared" ca="1" si="33"/>
        <v/>
      </c>
      <c r="AE122" s="4" t="str">
        <f t="shared" si="34"/>
        <v/>
      </c>
      <c r="AF122" s="4" t="str">
        <f t="shared" ca="1" si="35"/>
        <v/>
      </c>
      <c r="AG122" s="4" t="str">
        <f t="shared" ca="1" si="36"/>
        <v/>
      </c>
      <c r="AH122" s="4" t="str">
        <f t="shared" ca="1" si="37"/>
        <v/>
      </c>
      <c r="AI122" s="4" t="str">
        <f t="shared" si="57"/>
        <v/>
      </c>
      <c r="AJ122" s="4" t="str">
        <f t="shared" ca="1" si="38"/>
        <v/>
      </c>
      <c r="AK122" s="4" t="str">
        <f t="array" ref="AK122">IF('Informacion del Cliente'!T134="SI",3,IF('Informacion del Cliente'!K134="Outside",2,IF('Informacion del Cliente'!K134="Inside",1,"")))</f>
        <v/>
      </c>
      <c r="AL122" s="140" t="str">
        <f t="shared" ca="1" si="39"/>
        <v/>
      </c>
      <c r="AM122" s="4" t="s">
        <v>132</v>
      </c>
      <c r="AN122" s="4" t="str">
        <f t="array" ref="AN122">IF(O122&lt;&gt;"",(IF(L122&lt;&gt;"",IF('Informacion del Cliente'!$F$10:$G$10="Residencial",VLOOKUP(G122,Productos!$F$19:$G$24,2,FALSE),IF('Informacion del Cliente'!$F$10:$G$10="Comercial",VLOOKUP(G122,Productos!$F$19:$G$24,3,FALSE),"")))),"")</f>
        <v/>
      </c>
      <c r="AO122" s="4" t="str">
        <f t="array" aca="1" ref="AO122" ca="1">IF(O122&lt;&gt;"",(IF(L122&lt;&gt;"",IF(VLOOKUP('Informacion del Cliente'!$F$10:$G$10,INDIRECT("'"&amp;G122&amp;"'!L5:N6"),2,FALSE)="NA","",VLOOKUP('Informacion del Cliente'!$F$10:$G$10,INDIRECT("'"&amp;G122&amp;"'!L5:N6"),2,FALSE)))),"")</f>
        <v/>
      </c>
      <c r="AP122" s="4" t="str">
        <f t="array" aca="1" ref="AP122" ca="1">IF(OR(J122="Privacy",J122="Blackout"),IF('Informacion del Cliente'!$F$10:$G$10="Residencial",IF(L122&lt;&gt;"",VLOOKUP(J122,INDIRECT("'"&amp;G122&amp;"'!L16:O18"),2,FALSE),""),IF('Informacion del Cliente'!$F$10:$G$10="Comercial",IF(L122&lt;&gt;"",VLOOKUP(J122,INDIRECT("'"&amp;G122&amp;"'!L16:O18"),3,FALSE),""))),"")</f>
        <v/>
      </c>
      <c r="AQ122" s="4" t="str">
        <f t="shared" ca="1" si="58"/>
        <v>0</v>
      </c>
      <c r="AR122" s="4" t="str">
        <f t="array" aca="1" ref="AR122" ca="1">IF('Informacion del Cliente'!$F$10:$G$10="Residencial",IF(L122&lt;&gt;"",VLOOKUP(J122,INDIRECT("'"&amp;G122&amp;"'!L16:O18"),2,FALSE),""),IF('Informacion del Cliente'!$F$10:$G$10="Comercial",IF(L122&lt;&gt;"",VLOOKUP(J122,INDIRECT("'"&amp;G122&amp;"'!L16:O18"),3,FALSE),"")))</f>
        <v/>
      </c>
      <c r="AS122" s="4" t="str">
        <f t="shared" ca="1" si="59"/>
        <v/>
      </c>
      <c r="AT122" s="4" t="str">
        <f t="shared" ca="1" si="60"/>
        <v/>
      </c>
      <c r="AU122" s="4" t="str">
        <f t="shared" ca="1" si="61"/>
        <v/>
      </c>
      <c r="AV122" s="4" t="str">
        <f t="array" aca="1" ref="AV122" ca="1">IF(G122&lt;&gt;"",(IF(OR(VLOOKUP(O122, INDIRECT("'" &amp; G122 &amp; "'!F23:N25"),3, FALSE)&lt;&gt;"",VLOOKUP(O122, INDIRECT("'" &amp; G122 &amp; "'!F23:N25"),3, FALSE)&lt;&gt;"NA"),(L122-VLOOKUP(O122, INDIRECT("'" &amp; G122 &amp; "'!F23:N25"),3, FALSE)),"")),"")</f>
        <v/>
      </c>
      <c r="AW122" s="4" t="str">
        <f t="shared" ca="1" si="40"/>
        <v/>
      </c>
      <c r="AX122" s="4" t="str">
        <f t="shared" ca="1" si="41"/>
        <v/>
      </c>
      <c r="AY122" s="4" t="str">
        <f t="shared" ca="1" si="42"/>
        <v/>
      </c>
      <c r="AZ122" s="4" t="str">
        <f t="array" aca="1" ref="AZ122" ca="1">IF(O122&lt;&gt;"",IF(VLOOKUP(O122,INDIRECT("'"&amp;G122&amp;"'!F23:K25"),5,FALSE)="NA","NA",L122-VLOOKUP(O122,INDIRECT("'"&amp;G122&amp;"'!F23:K25"),5,FALSE)),"")</f>
        <v/>
      </c>
      <c r="BA122" s="4" t="str">
        <f>IF('Informacion del Cliente'!U134&lt;&gt;"",'Informacion del Cliente'!U134,"")</f>
        <v/>
      </c>
      <c r="BB122" s="4" t="str">
        <f t="array" aca="1" ref="BB122" ca="1">IF(O122&lt;&gt;"",VLOOKUP(O122, INDIRECT("'" &amp; G122 &amp; "'!F23:K25"),6, FALSE),"")</f>
        <v/>
      </c>
      <c r="BC122" s="4" t="str">
        <f t="shared" si="43"/>
        <v/>
      </c>
      <c r="BD122" s="4" t="str">
        <f t="shared" ca="1" si="44"/>
        <v/>
      </c>
      <c r="BE122" s="4" t="str">
        <f t="shared" si="45"/>
        <v/>
      </c>
      <c r="BF122" s="4" t="str">
        <f t="shared" si="46"/>
        <v/>
      </c>
      <c r="BG122" s="4" t="str">
        <f t="shared" si="47"/>
        <v/>
      </c>
      <c r="BJ122" s="4" t="str">
        <f t="shared" ca="1" si="48"/>
        <v/>
      </c>
      <c r="BK122" s="4" t="str">
        <f t="shared" si="49"/>
        <v/>
      </c>
      <c r="BL122" s="4" t="str">
        <f t="shared" ca="1" si="50"/>
        <v/>
      </c>
      <c r="BM122" s="4" t="str">
        <f t="shared" ca="1" si="51"/>
        <v/>
      </c>
    </row>
    <row r="123" spans="1:65" x14ac:dyDescent="0.3">
      <c r="A123" s="4" t="str">
        <f>IF(L123&lt;&gt;"",'Informacion del Cliente'!D135,"")</f>
        <v/>
      </c>
      <c r="B123" s="4" t="str">
        <f>IF(O123&lt;&gt;"",'Informacion del Cliente'!$F$5,"")</f>
        <v/>
      </c>
      <c r="C123" s="4" t="str">
        <f>IF(O123&lt;&gt;"",'Informacion del Cliente'!$F$8,"")</f>
        <v/>
      </c>
      <c r="D123" s="4" t="str">
        <f>IF(O123&lt;&gt;"",'Informacion del Cliente'!$F$7,"")</f>
        <v/>
      </c>
      <c r="E123" s="4" t="str">
        <f>IF(O123&lt;&gt;"",'Informacion del Cliente'!$F$9,"")</f>
        <v/>
      </c>
      <c r="F123" s="4" t="str">
        <f>IF(G123&lt;&gt;"",'Informacion del Cliente'!$F$10:$G$10,"")</f>
        <v/>
      </c>
      <c r="G123" s="4" t="str">
        <f>IF('Informacion del Cliente'!E135&lt;&gt;"",VLOOKUP('Informacion del Cliente'!E135,Productos!$F$6:$G$11,2,FALSE),"")</f>
        <v/>
      </c>
      <c r="H123" s="4" t="str">
        <f>IF('Informacion del Cliente'!G135&lt;&gt;"",'Informacion del Cliente'!G135,"")</f>
        <v/>
      </c>
      <c r="I123" s="4" t="str">
        <f>IF('Informacion del Cliente'!F135&lt;&gt;"",'Informacion del Cliente'!F135,"")</f>
        <v/>
      </c>
      <c r="J123" s="4" t="str">
        <f>IF('Informacion del Cliente'!J135&lt;&gt;"",'Informacion del Cliente'!J135,"")</f>
        <v/>
      </c>
      <c r="K123" s="4" t="str">
        <f>IF('Informacion del Cliente'!N135&lt;&gt;"",'Informacion del Cliente'!N135,"")</f>
        <v/>
      </c>
      <c r="L123" s="4" t="str">
        <f>IF(AND(N123&lt;&gt;"",N123="Inside"),'Informacion del Cliente'!H135-VLOOKUP(N123,Productos!$F$15:$G$16,2,FALSE),IF(N123="Outside",'Informacion del Cliente'!H135,""))</f>
        <v/>
      </c>
      <c r="M123" s="4" t="str">
        <f>IF('Informacion del Cliente'!I135&lt;&gt;"",'Informacion del Cliente'!I135,"")</f>
        <v/>
      </c>
      <c r="N123" s="4" t="str">
        <f>IF('Informacion del Cliente'!K135&lt;&gt;"",'Informacion del Cliente'!K135,"")</f>
        <v/>
      </c>
      <c r="O123" s="4" t="str">
        <f>IF('Informacion del Cliente'!L135&lt;&gt;"",'Informacion del Cliente'!L135,"")</f>
        <v/>
      </c>
      <c r="P123" s="4" t="str">
        <f>IF('Informacion del Cliente'!M135&lt;&gt;"",'Informacion del Cliente'!M135,"")</f>
        <v/>
      </c>
      <c r="Q123" s="4" t="str">
        <f>IF('Informacion del Cliente'!P135&lt;&gt;"",'Informacion del Cliente'!P135,"")</f>
        <v/>
      </c>
      <c r="R123" s="4" t="str">
        <f>IF('Informacion del Cliente'!Q135&lt;&gt;"",'Informacion del Cliente'!Q135,"")</f>
        <v/>
      </c>
      <c r="S123" s="4" t="str">
        <f t="shared" ca="1" si="52"/>
        <v/>
      </c>
      <c r="U123" s="4" t="str">
        <f>IF('Informacion del Cliente'!O135&lt;&gt;"",'Informacion del Cliente'!O135,"")</f>
        <v/>
      </c>
      <c r="V123" s="4" t="str">
        <f>IF('Informacion del Cliente'!R135&lt;&gt;"",'Informacion del Cliente'!R135,"")</f>
        <v/>
      </c>
      <c r="W123" s="4" t="str">
        <f t="shared" ca="1" si="53"/>
        <v/>
      </c>
      <c r="X123" s="4" t="str">
        <f t="shared" si="54"/>
        <v/>
      </c>
      <c r="Y123" s="4" t="str">
        <f t="shared" si="55"/>
        <v/>
      </c>
      <c r="Z123" s="4" t="str">
        <f>IF(G123&lt;&gt;"", IFERROR(VLOOKUP(I123, 'Listado de Telas'!$B$3:$F$129, 5, FALSE), "No encontrado"), "")</f>
        <v/>
      </c>
      <c r="AA123" s="4" t="str">
        <f t="shared" ca="1" si="56"/>
        <v/>
      </c>
      <c r="AB123" s="4" t="str">
        <f t="shared" ca="1" si="31"/>
        <v/>
      </c>
      <c r="AC123" s="4" t="str">
        <f t="shared" ca="1" si="32"/>
        <v/>
      </c>
      <c r="AD123" s="4" t="str">
        <f t="shared" ca="1" si="33"/>
        <v/>
      </c>
      <c r="AE123" s="4" t="str">
        <f t="shared" si="34"/>
        <v/>
      </c>
      <c r="AF123" s="4" t="str">
        <f t="shared" ca="1" si="35"/>
        <v/>
      </c>
      <c r="AG123" s="4" t="str">
        <f t="shared" ca="1" si="36"/>
        <v/>
      </c>
      <c r="AH123" s="4" t="str">
        <f t="shared" ca="1" si="37"/>
        <v/>
      </c>
      <c r="AI123" s="4" t="str">
        <f t="shared" si="57"/>
        <v/>
      </c>
      <c r="AJ123" s="4" t="str">
        <f t="shared" ca="1" si="38"/>
        <v/>
      </c>
      <c r="AK123" s="4" t="str">
        <f t="array" ref="AK123">IF('Informacion del Cliente'!T135="SI",3,IF('Informacion del Cliente'!K135="Outside",2,IF('Informacion del Cliente'!K135="Inside",1,"")))</f>
        <v/>
      </c>
      <c r="AL123" s="140" t="str">
        <f t="shared" ca="1" si="39"/>
        <v/>
      </c>
      <c r="AM123" s="4" t="s">
        <v>132</v>
      </c>
      <c r="AN123" s="4" t="str">
        <f t="array" ref="AN123">IF(O123&lt;&gt;"",(IF(L123&lt;&gt;"",IF('Informacion del Cliente'!$F$10:$G$10="Residencial",VLOOKUP(G123,Productos!$F$19:$G$24,2,FALSE),IF('Informacion del Cliente'!$F$10:$G$10="Comercial",VLOOKUP(G123,Productos!$F$19:$G$24,3,FALSE),"")))),"")</f>
        <v/>
      </c>
      <c r="AO123" s="4" t="str">
        <f t="array" aca="1" ref="AO123" ca="1">IF(O123&lt;&gt;"",(IF(L123&lt;&gt;"",IF(VLOOKUP('Informacion del Cliente'!$F$10:$G$10,INDIRECT("'"&amp;G123&amp;"'!L5:N6"),2,FALSE)="NA","",VLOOKUP('Informacion del Cliente'!$F$10:$G$10,INDIRECT("'"&amp;G123&amp;"'!L5:N6"),2,FALSE)))),"")</f>
        <v/>
      </c>
      <c r="AP123" s="4" t="str">
        <f t="array" aca="1" ref="AP123" ca="1">IF(OR(J123="Privacy",J123="Blackout"),IF('Informacion del Cliente'!$F$10:$G$10="Residencial",IF(L123&lt;&gt;"",VLOOKUP(J123,INDIRECT("'"&amp;G123&amp;"'!L16:O18"),2,FALSE),""),IF('Informacion del Cliente'!$F$10:$G$10="Comercial",IF(L123&lt;&gt;"",VLOOKUP(J123,INDIRECT("'"&amp;G123&amp;"'!L16:O18"),3,FALSE),""))),"")</f>
        <v/>
      </c>
      <c r="AQ123" s="4" t="str">
        <f t="shared" ca="1" si="58"/>
        <v>0</v>
      </c>
      <c r="AR123" s="4" t="str">
        <f t="array" aca="1" ref="AR123" ca="1">IF('Informacion del Cliente'!$F$10:$G$10="Residencial",IF(L123&lt;&gt;"",VLOOKUP(J123,INDIRECT("'"&amp;G123&amp;"'!L16:O18"),2,FALSE),""),IF('Informacion del Cliente'!$F$10:$G$10="Comercial",IF(L123&lt;&gt;"",VLOOKUP(J123,INDIRECT("'"&amp;G123&amp;"'!L16:O18"),3,FALSE),"")))</f>
        <v/>
      </c>
      <c r="AS123" s="4" t="str">
        <f t="shared" ca="1" si="59"/>
        <v/>
      </c>
      <c r="AT123" s="4" t="str">
        <f t="shared" ca="1" si="60"/>
        <v/>
      </c>
      <c r="AU123" s="4" t="str">
        <f t="shared" ca="1" si="61"/>
        <v/>
      </c>
      <c r="AV123" s="4" t="str">
        <f t="array" aca="1" ref="AV123" ca="1">IF(G123&lt;&gt;"",(IF(OR(VLOOKUP(O123, INDIRECT("'" &amp; G123 &amp; "'!F23:N25"),3, FALSE)&lt;&gt;"",VLOOKUP(O123, INDIRECT("'" &amp; G123 &amp; "'!F23:N25"),3, FALSE)&lt;&gt;"NA"),(L123-VLOOKUP(O123, INDIRECT("'" &amp; G123 &amp; "'!F23:N25"),3, FALSE)),"")),"")</f>
        <v/>
      </c>
      <c r="AW123" s="4" t="str">
        <f t="shared" ca="1" si="40"/>
        <v/>
      </c>
      <c r="AX123" s="4" t="str">
        <f t="shared" ca="1" si="41"/>
        <v/>
      </c>
      <c r="AY123" s="4" t="str">
        <f t="shared" ca="1" si="42"/>
        <v/>
      </c>
      <c r="AZ123" s="4" t="str">
        <f t="array" aca="1" ref="AZ123" ca="1">IF(O123&lt;&gt;"",IF(VLOOKUP(O123,INDIRECT("'"&amp;G123&amp;"'!F23:K25"),5,FALSE)="NA","NA",L123-VLOOKUP(O123,INDIRECT("'"&amp;G123&amp;"'!F23:K25"),5,FALSE)),"")</f>
        <v/>
      </c>
      <c r="BA123" s="4" t="str">
        <f>IF('Informacion del Cliente'!U135&lt;&gt;"",'Informacion del Cliente'!U135,"")</f>
        <v/>
      </c>
      <c r="BB123" s="4" t="str">
        <f t="array" aca="1" ref="BB123" ca="1">IF(O123&lt;&gt;"",VLOOKUP(O123, INDIRECT("'" &amp; G123 &amp; "'!F23:K25"),6, FALSE),"")</f>
        <v/>
      </c>
      <c r="BC123" s="4" t="str">
        <f t="shared" si="43"/>
        <v/>
      </c>
      <c r="BD123" s="4" t="str">
        <f t="shared" ca="1" si="44"/>
        <v/>
      </c>
      <c r="BE123" s="4" t="str">
        <f t="shared" si="45"/>
        <v/>
      </c>
      <c r="BF123" s="4" t="str">
        <f t="shared" si="46"/>
        <v/>
      </c>
      <c r="BG123" s="4" t="str">
        <f t="shared" si="47"/>
        <v/>
      </c>
      <c r="BJ123" s="4" t="str">
        <f t="shared" ca="1" si="48"/>
        <v/>
      </c>
      <c r="BK123" s="4" t="str">
        <f t="shared" si="49"/>
        <v/>
      </c>
      <c r="BL123" s="4" t="str">
        <f t="shared" ca="1" si="50"/>
        <v/>
      </c>
      <c r="BM123" s="4" t="str">
        <f t="shared" ca="1" si="51"/>
        <v/>
      </c>
    </row>
    <row r="124" spans="1:65" x14ac:dyDescent="0.3">
      <c r="A124" s="4" t="str">
        <f>IF(L124&lt;&gt;"",'Informacion del Cliente'!D136,"")</f>
        <v/>
      </c>
      <c r="B124" s="4" t="str">
        <f>IF(O124&lt;&gt;"",'Informacion del Cliente'!$F$5,"")</f>
        <v/>
      </c>
      <c r="C124" s="4" t="str">
        <f>IF(O124&lt;&gt;"",'Informacion del Cliente'!$F$8,"")</f>
        <v/>
      </c>
      <c r="D124" s="4" t="str">
        <f>IF(O124&lt;&gt;"",'Informacion del Cliente'!$F$7,"")</f>
        <v/>
      </c>
      <c r="E124" s="4" t="str">
        <f>IF(O124&lt;&gt;"",'Informacion del Cliente'!$F$9,"")</f>
        <v/>
      </c>
      <c r="F124" s="4" t="str">
        <f>IF(G124&lt;&gt;"",'Informacion del Cliente'!$F$10:$G$10,"")</f>
        <v/>
      </c>
      <c r="G124" s="4" t="str">
        <f>IF('Informacion del Cliente'!E136&lt;&gt;"",VLOOKUP('Informacion del Cliente'!E136,Productos!$F$6:$G$11,2,FALSE),"")</f>
        <v/>
      </c>
      <c r="H124" s="4" t="str">
        <f>IF('Informacion del Cliente'!G136&lt;&gt;"",'Informacion del Cliente'!G136,"")</f>
        <v/>
      </c>
      <c r="I124" s="4" t="str">
        <f>IF('Informacion del Cliente'!F136&lt;&gt;"",'Informacion del Cliente'!F136,"")</f>
        <v/>
      </c>
      <c r="J124" s="4" t="str">
        <f>IF('Informacion del Cliente'!J136&lt;&gt;"",'Informacion del Cliente'!J136,"")</f>
        <v/>
      </c>
      <c r="K124" s="4" t="str">
        <f>IF('Informacion del Cliente'!N136&lt;&gt;"",'Informacion del Cliente'!N136,"")</f>
        <v/>
      </c>
      <c r="L124" s="4" t="str">
        <f>IF(AND(N124&lt;&gt;"",N124="Inside"),'Informacion del Cliente'!H136-VLOOKUP(N124,Productos!$F$15:$G$16,2,FALSE),IF(N124="Outside",'Informacion del Cliente'!H136,""))</f>
        <v/>
      </c>
      <c r="M124" s="4" t="str">
        <f>IF('Informacion del Cliente'!I136&lt;&gt;"",'Informacion del Cliente'!I136,"")</f>
        <v/>
      </c>
      <c r="N124" s="4" t="str">
        <f>IF('Informacion del Cliente'!K136&lt;&gt;"",'Informacion del Cliente'!K136,"")</f>
        <v/>
      </c>
      <c r="O124" s="4" t="str">
        <f>IF('Informacion del Cliente'!L136&lt;&gt;"",'Informacion del Cliente'!L136,"")</f>
        <v/>
      </c>
      <c r="P124" s="4" t="str">
        <f>IF('Informacion del Cliente'!M136&lt;&gt;"",'Informacion del Cliente'!M136,"")</f>
        <v/>
      </c>
      <c r="Q124" s="4" t="str">
        <f>IF('Informacion del Cliente'!P136&lt;&gt;"",'Informacion del Cliente'!P136,"")</f>
        <v/>
      </c>
      <c r="R124" s="4" t="str">
        <f>IF('Informacion del Cliente'!Q136&lt;&gt;"",'Informacion del Cliente'!Q136,"")</f>
        <v/>
      </c>
      <c r="S124" s="4" t="str">
        <f t="shared" ca="1" si="52"/>
        <v/>
      </c>
      <c r="U124" s="4" t="str">
        <f>IF('Informacion del Cliente'!O136&lt;&gt;"",'Informacion del Cliente'!O136,"")</f>
        <v/>
      </c>
      <c r="V124" s="4" t="str">
        <f>IF('Informacion del Cliente'!R136&lt;&gt;"",'Informacion del Cliente'!R136,"")</f>
        <v/>
      </c>
      <c r="W124" s="4" t="str">
        <f t="shared" ca="1" si="53"/>
        <v/>
      </c>
      <c r="X124" s="4" t="str">
        <f t="shared" si="54"/>
        <v/>
      </c>
      <c r="Y124" s="4" t="str">
        <f t="shared" si="55"/>
        <v/>
      </c>
      <c r="Z124" s="4" t="str">
        <f>IF(G124&lt;&gt;"", IFERROR(VLOOKUP(I124, 'Listado de Telas'!$B$3:$F$129, 5, FALSE), "No encontrado"), "")</f>
        <v/>
      </c>
      <c r="AA124" s="4" t="str">
        <f t="shared" ca="1" si="56"/>
        <v/>
      </c>
      <c r="AB124" s="4" t="str">
        <f t="shared" ca="1" si="31"/>
        <v/>
      </c>
      <c r="AC124" s="4" t="str">
        <f t="shared" ca="1" si="32"/>
        <v/>
      </c>
      <c r="AD124" s="4" t="str">
        <f t="shared" ca="1" si="33"/>
        <v/>
      </c>
      <c r="AE124" s="4" t="str">
        <f t="shared" si="34"/>
        <v/>
      </c>
      <c r="AF124" s="4" t="str">
        <f t="shared" ca="1" si="35"/>
        <v/>
      </c>
      <c r="AG124" s="4" t="str">
        <f t="shared" ca="1" si="36"/>
        <v/>
      </c>
      <c r="AH124" s="4" t="str">
        <f t="shared" ca="1" si="37"/>
        <v/>
      </c>
      <c r="AI124" s="4" t="str">
        <f t="shared" si="57"/>
        <v/>
      </c>
      <c r="AJ124" s="4" t="str">
        <f t="shared" ca="1" si="38"/>
        <v/>
      </c>
      <c r="AK124" s="4" t="str">
        <f t="array" ref="AK124">IF('Informacion del Cliente'!T136="SI",3,IF('Informacion del Cliente'!K136="Outside",2,IF('Informacion del Cliente'!K136="Inside",1,"")))</f>
        <v/>
      </c>
      <c r="AL124" s="140" t="str">
        <f t="shared" ca="1" si="39"/>
        <v/>
      </c>
      <c r="AM124" s="4" t="s">
        <v>132</v>
      </c>
      <c r="AN124" s="4" t="str">
        <f t="array" ref="AN124">IF(O124&lt;&gt;"",(IF(L124&lt;&gt;"",IF('Informacion del Cliente'!$F$10:$G$10="Residencial",VLOOKUP(G124,Productos!$F$19:$G$24,2,FALSE),IF('Informacion del Cliente'!$F$10:$G$10="Comercial",VLOOKUP(G124,Productos!$F$19:$G$24,3,FALSE),"")))),"")</f>
        <v/>
      </c>
      <c r="AO124" s="4" t="str">
        <f t="array" aca="1" ref="AO124" ca="1">IF(O124&lt;&gt;"",(IF(L124&lt;&gt;"",IF(VLOOKUP('Informacion del Cliente'!$F$10:$G$10,INDIRECT("'"&amp;G124&amp;"'!L5:N6"),2,FALSE)="NA","",VLOOKUP('Informacion del Cliente'!$F$10:$G$10,INDIRECT("'"&amp;G124&amp;"'!L5:N6"),2,FALSE)))),"")</f>
        <v/>
      </c>
      <c r="AP124" s="4" t="str">
        <f t="array" aca="1" ref="AP124" ca="1">IF(OR(J124="Privacy",J124="Blackout"),IF('Informacion del Cliente'!$F$10:$G$10="Residencial",IF(L124&lt;&gt;"",VLOOKUP(J124,INDIRECT("'"&amp;G124&amp;"'!L16:O18"),2,FALSE),""),IF('Informacion del Cliente'!$F$10:$G$10="Comercial",IF(L124&lt;&gt;"",VLOOKUP(J124,INDIRECT("'"&amp;G124&amp;"'!L16:O18"),3,FALSE),""))),"")</f>
        <v/>
      </c>
      <c r="AQ124" s="4" t="str">
        <f t="shared" ca="1" si="58"/>
        <v>0</v>
      </c>
      <c r="AR124" s="4" t="str">
        <f t="array" aca="1" ref="AR124" ca="1">IF('Informacion del Cliente'!$F$10:$G$10="Residencial",IF(L124&lt;&gt;"",VLOOKUP(J124,INDIRECT("'"&amp;G124&amp;"'!L16:O18"),2,FALSE),""),IF('Informacion del Cliente'!$F$10:$G$10="Comercial",IF(L124&lt;&gt;"",VLOOKUP(J124,INDIRECT("'"&amp;G124&amp;"'!L16:O18"),3,FALSE),"")))</f>
        <v/>
      </c>
      <c r="AS124" s="4" t="str">
        <f t="shared" ca="1" si="59"/>
        <v/>
      </c>
      <c r="AT124" s="4" t="str">
        <f t="shared" ca="1" si="60"/>
        <v/>
      </c>
      <c r="AU124" s="4" t="str">
        <f t="shared" ca="1" si="61"/>
        <v/>
      </c>
      <c r="AV124" s="4" t="str">
        <f t="array" aca="1" ref="AV124" ca="1">IF(G124&lt;&gt;"",(IF(OR(VLOOKUP(O124, INDIRECT("'" &amp; G124 &amp; "'!F23:N25"),3, FALSE)&lt;&gt;"",VLOOKUP(O124, INDIRECT("'" &amp; G124 &amp; "'!F23:N25"),3, FALSE)&lt;&gt;"NA"),(L124-VLOOKUP(O124, INDIRECT("'" &amp; G124 &amp; "'!F23:N25"),3, FALSE)),"")),"")</f>
        <v/>
      </c>
      <c r="AW124" s="4" t="str">
        <f t="shared" ca="1" si="40"/>
        <v/>
      </c>
      <c r="AX124" s="4" t="str">
        <f t="shared" ca="1" si="41"/>
        <v/>
      </c>
      <c r="AY124" s="4" t="str">
        <f t="shared" ca="1" si="42"/>
        <v/>
      </c>
      <c r="AZ124" s="4" t="str">
        <f t="array" aca="1" ref="AZ124" ca="1">IF(O124&lt;&gt;"",IF(VLOOKUP(O124,INDIRECT("'"&amp;G124&amp;"'!F23:K25"),5,FALSE)="NA","NA",L124-VLOOKUP(O124,INDIRECT("'"&amp;G124&amp;"'!F23:K25"),5,FALSE)),"")</f>
        <v/>
      </c>
      <c r="BA124" s="4" t="str">
        <f>IF('Informacion del Cliente'!U136&lt;&gt;"",'Informacion del Cliente'!U136,"")</f>
        <v/>
      </c>
      <c r="BB124" s="4" t="str">
        <f t="array" aca="1" ref="BB124" ca="1">IF(O124&lt;&gt;"",VLOOKUP(O124, INDIRECT("'" &amp; G124 &amp; "'!F23:K25"),6, FALSE),"")</f>
        <v/>
      </c>
      <c r="BC124" s="4" t="str">
        <f t="shared" si="43"/>
        <v/>
      </c>
      <c r="BD124" s="4" t="str">
        <f t="shared" ca="1" si="44"/>
        <v/>
      </c>
      <c r="BE124" s="4" t="str">
        <f t="shared" si="45"/>
        <v/>
      </c>
      <c r="BF124" s="4" t="str">
        <f t="shared" si="46"/>
        <v/>
      </c>
      <c r="BG124" s="4" t="str">
        <f t="shared" si="47"/>
        <v/>
      </c>
      <c r="BJ124" s="4" t="str">
        <f t="shared" ca="1" si="48"/>
        <v/>
      </c>
      <c r="BK124" s="4" t="str">
        <f t="shared" si="49"/>
        <v/>
      </c>
      <c r="BL124" s="4" t="str">
        <f t="shared" ca="1" si="50"/>
        <v/>
      </c>
      <c r="BM124" s="4" t="str">
        <f t="shared" ca="1" si="51"/>
        <v/>
      </c>
    </row>
    <row r="125" spans="1:65" x14ac:dyDescent="0.3">
      <c r="A125" s="4" t="str">
        <f>IF(L125&lt;&gt;"",'Informacion del Cliente'!D137,"")</f>
        <v/>
      </c>
      <c r="B125" s="4" t="str">
        <f>IF(O125&lt;&gt;"",'Informacion del Cliente'!$F$5,"")</f>
        <v/>
      </c>
      <c r="C125" s="4" t="str">
        <f>IF(O125&lt;&gt;"",'Informacion del Cliente'!$F$8,"")</f>
        <v/>
      </c>
      <c r="D125" s="4" t="str">
        <f>IF(O125&lt;&gt;"",'Informacion del Cliente'!$F$7,"")</f>
        <v/>
      </c>
      <c r="E125" s="4" t="str">
        <f>IF(O125&lt;&gt;"",'Informacion del Cliente'!$F$9,"")</f>
        <v/>
      </c>
      <c r="F125" s="4" t="str">
        <f>IF(G125&lt;&gt;"",'Informacion del Cliente'!$F$10:$G$10,"")</f>
        <v/>
      </c>
      <c r="G125" s="4" t="str">
        <f>IF('Informacion del Cliente'!E137&lt;&gt;"",VLOOKUP('Informacion del Cliente'!E137,Productos!$F$6:$G$11,2,FALSE),"")</f>
        <v/>
      </c>
      <c r="H125" s="4" t="str">
        <f>IF('Informacion del Cliente'!G137&lt;&gt;"",'Informacion del Cliente'!G137,"")</f>
        <v/>
      </c>
      <c r="I125" s="4" t="str">
        <f>IF('Informacion del Cliente'!F137&lt;&gt;"",'Informacion del Cliente'!F137,"")</f>
        <v/>
      </c>
      <c r="J125" s="4" t="str">
        <f>IF('Informacion del Cliente'!J137&lt;&gt;"",'Informacion del Cliente'!J137,"")</f>
        <v/>
      </c>
      <c r="K125" s="4" t="str">
        <f>IF('Informacion del Cliente'!N137&lt;&gt;"",'Informacion del Cliente'!N137,"")</f>
        <v/>
      </c>
      <c r="L125" s="4" t="str">
        <f>IF(AND(N125&lt;&gt;"",N125="Inside"),'Informacion del Cliente'!H137-VLOOKUP(N125,Productos!$F$15:$G$16,2,FALSE),IF(N125="Outside",'Informacion del Cliente'!H137,""))</f>
        <v/>
      </c>
      <c r="M125" s="4" t="str">
        <f>IF('Informacion del Cliente'!I137&lt;&gt;"",'Informacion del Cliente'!I137,"")</f>
        <v/>
      </c>
      <c r="N125" s="4" t="str">
        <f>IF('Informacion del Cliente'!K137&lt;&gt;"",'Informacion del Cliente'!K137,"")</f>
        <v/>
      </c>
      <c r="O125" s="4" t="str">
        <f>IF('Informacion del Cliente'!L137&lt;&gt;"",'Informacion del Cliente'!L137,"")</f>
        <v/>
      </c>
      <c r="P125" s="4" t="str">
        <f>IF('Informacion del Cliente'!M137&lt;&gt;"",'Informacion del Cliente'!M137,"")</f>
        <v/>
      </c>
      <c r="Q125" s="4" t="str">
        <f>IF('Informacion del Cliente'!P137&lt;&gt;"",'Informacion del Cliente'!P137,"")</f>
        <v/>
      </c>
      <c r="R125" s="4" t="str">
        <f>IF('Informacion del Cliente'!Q137&lt;&gt;"",'Informacion del Cliente'!Q137,"")</f>
        <v/>
      </c>
      <c r="S125" s="4" t="str">
        <f t="shared" ca="1" si="52"/>
        <v/>
      </c>
      <c r="U125" s="4" t="str">
        <f>IF('Informacion del Cliente'!O137&lt;&gt;"",'Informacion del Cliente'!O137,"")</f>
        <v/>
      </c>
      <c r="V125" s="4" t="str">
        <f>IF('Informacion del Cliente'!R137&lt;&gt;"",'Informacion del Cliente'!R137,"")</f>
        <v/>
      </c>
      <c r="W125" s="4" t="str">
        <f t="shared" ca="1" si="53"/>
        <v/>
      </c>
      <c r="X125" s="4" t="str">
        <f t="shared" si="54"/>
        <v/>
      </c>
      <c r="Y125" s="4" t="str">
        <f t="shared" si="55"/>
        <v/>
      </c>
      <c r="Z125" s="4" t="str">
        <f>IF(G125&lt;&gt;"", IFERROR(VLOOKUP(I125, 'Listado de Telas'!$B$3:$F$129, 5, FALSE), "No encontrado"), "")</f>
        <v/>
      </c>
      <c r="AA125" s="4" t="str">
        <f t="shared" ca="1" si="56"/>
        <v/>
      </c>
      <c r="AB125" s="4" t="str">
        <f t="shared" ca="1" si="31"/>
        <v/>
      </c>
      <c r="AC125" s="4" t="str">
        <f t="shared" ca="1" si="32"/>
        <v/>
      </c>
      <c r="AD125" s="4" t="str">
        <f t="shared" ca="1" si="33"/>
        <v/>
      </c>
      <c r="AE125" s="4" t="str">
        <f t="shared" si="34"/>
        <v/>
      </c>
      <c r="AF125" s="4" t="str">
        <f t="shared" ca="1" si="35"/>
        <v/>
      </c>
      <c r="AG125" s="4" t="str">
        <f t="shared" ca="1" si="36"/>
        <v/>
      </c>
      <c r="AH125" s="4" t="str">
        <f t="shared" ca="1" si="37"/>
        <v/>
      </c>
      <c r="AI125" s="4" t="str">
        <f t="shared" si="57"/>
        <v/>
      </c>
      <c r="AJ125" s="4" t="str">
        <f t="shared" ca="1" si="38"/>
        <v/>
      </c>
      <c r="AK125" s="4" t="str">
        <f t="array" ref="AK125">IF('Informacion del Cliente'!T137="SI",3,IF('Informacion del Cliente'!K137="Outside",2,IF('Informacion del Cliente'!K137="Inside",1,"")))</f>
        <v/>
      </c>
      <c r="AL125" s="140" t="str">
        <f t="shared" ca="1" si="39"/>
        <v/>
      </c>
      <c r="AM125" s="4" t="s">
        <v>132</v>
      </c>
      <c r="AN125" s="4" t="str">
        <f t="array" ref="AN125">IF(O125&lt;&gt;"",(IF(L125&lt;&gt;"",IF('Informacion del Cliente'!$F$10:$G$10="Residencial",VLOOKUP(G125,Productos!$F$19:$G$24,2,FALSE),IF('Informacion del Cliente'!$F$10:$G$10="Comercial",VLOOKUP(G125,Productos!$F$19:$G$24,3,FALSE),"")))),"")</f>
        <v/>
      </c>
      <c r="AO125" s="4" t="str">
        <f t="array" aca="1" ref="AO125" ca="1">IF(O125&lt;&gt;"",(IF(L125&lt;&gt;"",IF(VLOOKUP('Informacion del Cliente'!$F$10:$G$10,INDIRECT("'"&amp;G125&amp;"'!L5:N6"),2,FALSE)="NA","",VLOOKUP('Informacion del Cliente'!$F$10:$G$10,INDIRECT("'"&amp;G125&amp;"'!L5:N6"),2,FALSE)))),"")</f>
        <v/>
      </c>
      <c r="AP125" s="4" t="str">
        <f t="array" aca="1" ref="AP125" ca="1">IF(OR(J125="Privacy",J125="Blackout"),IF('Informacion del Cliente'!$F$10:$G$10="Residencial",IF(L125&lt;&gt;"",VLOOKUP(J125,INDIRECT("'"&amp;G125&amp;"'!L16:O18"),2,FALSE),""),IF('Informacion del Cliente'!$F$10:$G$10="Comercial",IF(L125&lt;&gt;"",VLOOKUP(J125,INDIRECT("'"&amp;G125&amp;"'!L16:O18"),3,FALSE),""))),"")</f>
        <v/>
      </c>
      <c r="AQ125" s="4" t="str">
        <f t="shared" ca="1" si="58"/>
        <v>0</v>
      </c>
      <c r="AR125" s="4" t="str">
        <f t="array" aca="1" ref="AR125" ca="1">IF('Informacion del Cliente'!$F$10:$G$10="Residencial",IF(L125&lt;&gt;"",VLOOKUP(J125,INDIRECT("'"&amp;G125&amp;"'!L16:O18"),2,FALSE),""),IF('Informacion del Cliente'!$F$10:$G$10="Comercial",IF(L125&lt;&gt;"",VLOOKUP(J125,INDIRECT("'"&amp;G125&amp;"'!L16:O18"),3,FALSE),"")))</f>
        <v/>
      </c>
      <c r="AS125" s="4" t="str">
        <f t="shared" ca="1" si="59"/>
        <v/>
      </c>
      <c r="AT125" s="4" t="str">
        <f t="shared" ca="1" si="60"/>
        <v/>
      </c>
      <c r="AU125" s="4" t="str">
        <f t="shared" ca="1" si="61"/>
        <v/>
      </c>
      <c r="AV125" s="4" t="str">
        <f t="array" aca="1" ref="AV125" ca="1">IF(G125&lt;&gt;"",(IF(OR(VLOOKUP(O125, INDIRECT("'" &amp; G125 &amp; "'!F23:N25"),3, FALSE)&lt;&gt;"",VLOOKUP(O125, INDIRECT("'" &amp; G125 &amp; "'!F23:N25"),3, FALSE)&lt;&gt;"NA"),(L125-VLOOKUP(O125, INDIRECT("'" &amp; G125 &amp; "'!F23:N25"),3, FALSE)),"")),"")</f>
        <v/>
      </c>
      <c r="AW125" s="4" t="str">
        <f t="shared" ca="1" si="40"/>
        <v/>
      </c>
      <c r="AX125" s="4" t="str">
        <f t="shared" ca="1" si="41"/>
        <v/>
      </c>
      <c r="AY125" s="4" t="str">
        <f t="shared" ca="1" si="42"/>
        <v/>
      </c>
      <c r="AZ125" s="4" t="str">
        <f t="array" aca="1" ref="AZ125" ca="1">IF(O125&lt;&gt;"",IF(VLOOKUP(O125,INDIRECT("'"&amp;G125&amp;"'!F23:K25"),5,FALSE)="NA","NA",L125-VLOOKUP(O125,INDIRECT("'"&amp;G125&amp;"'!F23:K25"),5,FALSE)),"")</f>
        <v/>
      </c>
      <c r="BA125" s="4" t="str">
        <f>IF('Informacion del Cliente'!U137&lt;&gt;"",'Informacion del Cliente'!U137,"")</f>
        <v/>
      </c>
      <c r="BB125" s="4" t="str">
        <f t="array" aca="1" ref="BB125" ca="1">IF(O125&lt;&gt;"",VLOOKUP(O125, INDIRECT("'" &amp; G125 &amp; "'!F23:K25"),6, FALSE),"")</f>
        <v/>
      </c>
      <c r="BC125" s="4" t="str">
        <f t="shared" si="43"/>
        <v/>
      </c>
      <c r="BD125" s="4" t="str">
        <f t="shared" ca="1" si="44"/>
        <v/>
      </c>
      <c r="BE125" s="4" t="str">
        <f t="shared" si="45"/>
        <v/>
      </c>
      <c r="BF125" s="4" t="str">
        <f t="shared" si="46"/>
        <v/>
      </c>
      <c r="BG125" s="4" t="str">
        <f t="shared" si="47"/>
        <v/>
      </c>
      <c r="BJ125" s="4" t="str">
        <f t="shared" ca="1" si="48"/>
        <v/>
      </c>
      <c r="BK125" s="4" t="str">
        <f t="shared" si="49"/>
        <v/>
      </c>
      <c r="BL125" s="4" t="str">
        <f t="shared" ca="1" si="50"/>
        <v/>
      </c>
      <c r="BM125" s="4" t="str">
        <f t="shared" ca="1" si="51"/>
        <v/>
      </c>
    </row>
    <row r="126" spans="1:65" x14ac:dyDescent="0.3">
      <c r="A126" s="4" t="str">
        <f>IF(L126&lt;&gt;"",'Informacion del Cliente'!D138,"")</f>
        <v/>
      </c>
      <c r="B126" s="4" t="str">
        <f>IF(O126&lt;&gt;"",'Informacion del Cliente'!$F$5,"")</f>
        <v/>
      </c>
      <c r="C126" s="4" t="str">
        <f>IF(O126&lt;&gt;"",'Informacion del Cliente'!$F$8,"")</f>
        <v/>
      </c>
      <c r="D126" s="4" t="str">
        <f>IF(O126&lt;&gt;"",'Informacion del Cliente'!$F$7,"")</f>
        <v/>
      </c>
      <c r="E126" s="4" t="str">
        <f>IF(O126&lt;&gt;"",'Informacion del Cliente'!$F$9,"")</f>
        <v/>
      </c>
      <c r="F126" s="4" t="str">
        <f>IF(G126&lt;&gt;"",'Informacion del Cliente'!$F$10:$G$10,"")</f>
        <v/>
      </c>
      <c r="G126" s="4" t="str">
        <f>IF('Informacion del Cliente'!E138&lt;&gt;"",VLOOKUP('Informacion del Cliente'!E138,Productos!$F$6:$G$11,2,FALSE),"")</f>
        <v/>
      </c>
      <c r="H126" s="4" t="str">
        <f>IF('Informacion del Cliente'!G138&lt;&gt;"",'Informacion del Cliente'!G138,"")</f>
        <v/>
      </c>
      <c r="I126" s="4" t="str">
        <f>IF('Informacion del Cliente'!F138&lt;&gt;"",'Informacion del Cliente'!F138,"")</f>
        <v/>
      </c>
      <c r="J126" s="4" t="str">
        <f>IF('Informacion del Cliente'!J138&lt;&gt;"",'Informacion del Cliente'!J138,"")</f>
        <v/>
      </c>
      <c r="K126" s="4" t="str">
        <f>IF('Informacion del Cliente'!N138&lt;&gt;"",'Informacion del Cliente'!N138,"")</f>
        <v/>
      </c>
      <c r="L126" s="4" t="str">
        <f>IF(AND(N126&lt;&gt;"",N126="Inside"),'Informacion del Cliente'!H138-VLOOKUP(N126,Productos!$F$15:$G$16,2,FALSE),IF(N126="Outside",'Informacion del Cliente'!H138,""))</f>
        <v/>
      </c>
      <c r="M126" s="4" t="str">
        <f>IF('Informacion del Cliente'!I138&lt;&gt;"",'Informacion del Cliente'!I138,"")</f>
        <v/>
      </c>
      <c r="N126" s="4" t="str">
        <f>IF('Informacion del Cliente'!K138&lt;&gt;"",'Informacion del Cliente'!K138,"")</f>
        <v/>
      </c>
      <c r="O126" s="4" t="str">
        <f>IF('Informacion del Cliente'!L138&lt;&gt;"",'Informacion del Cliente'!L138,"")</f>
        <v/>
      </c>
      <c r="P126" s="4" t="str">
        <f>IF('Informacion del Cliente'!M138&lt;&gt;"",'Informacion del Cliente'!M138,"")</f>
        <v/>
      </c>
      <c r="Q126" s="4" t="str">
        <f>IF('Informacion del Cliente'!P138&lt;&gt;"",'Informacion del Cliente'!P138,"")</f>
        <v/>
      </c>
      <c r="R126" s="4" t="str">
        <f>IF('Informacion del Cliente'!Q138&lt;&gt;"",'Informacion del Cliente'!Q138,"")</f>
        <v/>
      </c>
      <c r="S126" s="4" t="str">
        <f t="shared" ca="1" si="52"/>
        <v/>
      </c>
      <c r="U126" s="4" t="str">
        <f>IF('Informacion del Cliente'!O138&lt;&gt;"",'Informacion del Cliente'!O138,"")</f>
        <v/>
      </c>
      <c r="V126" s="4" t="str">
        <f>IF('Informacion del Cliente'!R138&lt;&gt;"",'Informacion del Cliente'!R138,"")</f>
        <v/>
      </c>
      <c r="W126" s="4" t="str">
        <f t="shared" ca="1" si="53"/>
        <v/>
      </c>
      <c r="X126" s="4" t="str">
        <f t="shared" si="54"/>
        <v/>
      </c>
      <c r="Y126" s="4" t="str">
        <f t="shared" si="55"/>
        <v/>
      </c>
      <c r="Z126" s="4" t="str">
        <f>IF(G126&lt;&gt;"", IFERROR(VLOOKUP(I126, 'Listado de Telas'!$B$3:$F$129, 5, FALSE), "No encontrado"), "")</f>
        <v/>
      </c>
      <c r="AA126" s="4" t="str">
        <f t="shared" ca="1" si="56"/>
        <v/>
      </c>
      <c r="AB126" s="4" t="str">
        <f t="shared" ca="1" si="31"/>
        <v/>
      </c>
      <c r="AC126" s="4" t="str">
        <f t="shared" ca="1" si="32"/>
        <v/>
      </c>
      <c r="AD126" s="4" t="str">
        <f t="shared" ca="1" si="33"/>
        <v/>
      </c>
      <c r="AE126" s="4" t="str">
        <f t="shared" si="34"/>
        <v/>
      </c>
      <c r="AF126" s="4" t="str">
        <f t="shared" ca="1" si="35"/>
        <v/>
      </c>
      <c r="AG126" s="4" t="str">
        <f t="shared" ca="1" si="36"/>
        <v/>
      </c>
      <c r="AH126" s="4" t="str">
        <f t="shared" ca="1" si="37"/>
        <v/>
      </c>
      <c r="AI126" s="4" t="str">
        <f t="shared" si="57"/>
        <v/>
      </c>
      <c r="AJ126" s="4" t="str">
        <f t="shared" ca="1" si="38"/>
        <v/>
      </c>
      <c r="AK126" s="4" t="str">
        <f t="array" ref="AK126">IF('Informacion del Cliente'!T138="SI",3,IF('Informacion del Cliente'!K138="Outside",2,IF('Informacion del Cliente'!K138="Inside",1,"")))</f>
        <v/>
      </c>
      <c r="AL126" s="140" t="str">
        <f t="shared" ca="1" si="39"/>
        <v/>
      </c>
      <c r="AM126" s="4" t="s">
        <v>132</v>
      </c>
      <c r="AN126" s="4" t="str">
        <f t="array" ref="AN126">IF(O126&lt;&gt;"",(IF(L126&lt;&gt;"",IF('Informacion del Cliente'!$F$10:$G$10="Residencial",VLOOKUP(G126,Productos!$F$19:$G$24,2,FALSE),IF('Informacion del Cliente'!$F$10:$G$10="Comercial",VLOOKUP(G126,Productos!$F$19:$G$24,3,FALSE),"")))),"")</f>
        <v/>
      </c>
      <c r="AO126" s="4" t="str">
        <f t="array" aca="1" ref="AO126" ca="1">IF(O126&lt;&gt;"",(IF(L126&lt;&gt;"",IF(VLOOKUP('Informacion del Cliente'!$F$10:$G$10,INDIRECT("'"&amp;G126&amp;"'!L5:N6"),2,FALSE)="NA","",VLOOKUP('Informacion del Cliente'!$F$10:$G$10,INDIRECT("'"&amp;G126&amp;"'!L5:N6"),2,FALSE)))),"")</f>
        <v/>
      </c>
      <c r="AP126" s="4" t="str">
        <f t="array" aca="1" ref="AP126" ca="1">IF(OR(J126="Privacy",J126="Blackout"),IF('Informacion del Cliente'!$F$10:$G$10="Residencial",IF(L126&lt;&gt;"",VLOOKUP(J126,INDIRECT("'"&amp;G126&amp;"'!L16:O18"),2,FALSE),""),IF('Informacion del Cliente'!$F$10:$G$10="Comercial",IF(L126&lt;&gt;"",VLOOKUP(J126,INDIRECT("'"&amp;G126&amp;"'!L16:O18"),3,FALSE),""))),"")</f>
        <v/>
      </c>
      <c r="AQ126" s="4" t="str">
        <f t="shared" ca="1" si="58"/>
        <v>0</v>
      </c>
      <c r="AR126" s="4" t="str">
        <f t="array" aca="1" ref="AR126" ca="1">IF('Informacion del Cliente'!$F$10:$G$10="Residencial",IF(L126&lt;&gt;"",VLOOKUP(J126,INDIRECT("'"&amp;G126&amp;"'!L16:O18"),2,FALSE),""),IF('Informacion del Cliente'!$F$10:$G$10="Comercial",IF(L126&lt;&gt;"",VLOOKUP(J126,INDIRECT("'"&amp;G126&amp;"'!L16:O18"),3,FALSE),"")))</f>
        <v/>
      </c>
      <c r="AS126" s="4" t="str">
        <f t="shared" ca="1" si="59"/>
        <v/>
      </c>
      <c r="AT126" s="4" t="str">
        <f t="shared" ca="1" si="60"/>
        <v/>
      </c>
      <c r="AU126" s="4" t="str">
        <f t="shared" ca="1" si="61"/>
        <v/>
      </c>
      <c r="AV126" s="4" t="str">
        <f t="array" aca="1" ref="AV126" ca="1">IF(G126&lt;&gt;"",(IF(OR(VLOOKUP(O126, INDIRECT("'" &amp; G126 &amp; "'!F23:N25"),3, FALSE)&lt;&gt;"",VLOOKUP(O126, INDIRECT("'" &amp; G126 &amp; "'!F23:N25"),3, FALSE)&lt;&gt;"NA"),(L126-VLOOKUP(O126, INDIRECT("'" &amp; G126 &amp; "'!F23:N25"),3, FALSE)),"")),"")</f>
        <v/>
      </c>
      <c r="AW126" s="4" t="str">
        <f t="shared" ca="1" si="40"/>
        <v/>
      </c>
      <c r="AX126" s="4" t="str">
        <f t="shared" ca="1" si="41"/>
        <v/>
      </c>
      <c r="AY126" s="4" t="str">
        <f t="shared" ca="1" si="42"/>
        <v/>
      </c>
      <c r="AZ126" s="4" t="str">
        <f t="array" aca="1" ref="AZ126" ca="1">IF(O126&lt;&gt;"",IF(VLOOKUP(O126,INDIRECT("'"&amp;G126&amp;"'!F23:K25"),5,FALSE)="NA","NA",L126-VLOOKUP(O126,INDIRECT("'"&amp;G126&amp;"'!F23:K25"),5,FALSE)),"")</f>
        <v/>
      </c>
      <c r="BA126" s="4" t="str">
        <f>IF('Informacion del Cliente'!U138&lt;&gt;"",'Informacion del Cliente'!U138,"")</f>
        <v/>
      </c>
      <c r="BB126" s="4" t="str">
        <f t="array" aca="1" ref="BB126" ca="1">IF(O126&lt;&gt;"",VLOOKUP(O126, INDIRECT("'" &amp; G126 &amp; "'!F23:K25"),6, FALSE),"")</f>
        <v/>
      </c>
      <c r="BC126" s="4" t="str">
        <f t="shared" si="43"/>
        <v/>
      </c>
      <c r="BD126" s="4" t="str">
        <f t="shared" ca="1" si="44"/>
        <v/>
      </c>
      <c r="BE126" s="4" t="str">
        <f t="shared" si="45"/>
        <v/>
      </c>
      <c r="BF126" s="4" t="str">
        <f t="shared" si="46"/>
        <v/>
      </c>
      <c r="BG126" s="4" t="str">
        <f t="shared" si="47"/>
        <v/>
      </c>
      <c r="BJ126" s="4" t="str">
        <f t="shared" ca="1" si="48"/>
        <v/>
      </c>
      <c r="BK126" s="4" t="str">
        <f t="shared" si="49"/>
        <v/>
      </c>
      <c r="BL126" s="4" t="str">
        <f t="shared" ca="1" si="50"/>
        <v/>
      </c>
      <c r="BM126" s="4" t="str">
        <f t="shared" ca="1" si="51"/>
        <v/>
      </c>
    </row>
    <row r="127" spans="1:65" x14ac:dyDescent="0.3">
      <c r="A127" s="4" t="str">
        <f>IF(L127&lt;&gt;"",'Informacion del Cliente'!D139,"")</f>
        <v/>
      </c>
      <c r="B127" s="4" t="str">
        <f>IF(O127&lt;&gt;"",'Informacion del Cliente'!$F$5,"")</f>
        <v/>
      </c>
      <c r="C127" s="4" t="str">
        <f>IF(O127&lt;&gt;"",'Informacion del Cliente'!$F$8,"")</f>
        <v/>
      </c>
      <c r="D127" s="4" t="str">
        <f>IF(O127&lt;&gt;"",'Informacion del Cliente'!$F$7,"")</f>
        <v/>
      </c>
      <c r="E127" s="4" t="str">
        <f>IF(O127&lt;&gt;"",'Informacion del Cliente'!$F$9,"")</f>
        <v/>
      </c>
      <c r="F127" s="4" t="str">
        <f>IF(G127&lt;&gt;"",'Informacion del Cliente'!$F$10:$G$10,"")</f>
        <v/>
      </c>
      <c r="G127" s="4" t="str">
        <f>IF('Informacion del Cliente'!E139&lt;&gt;"",VLOOKUP('Informacion del Cliente'!E139,Productos!$F$6:$G$11,2,FALSE),"")</f>
        <v/>
      </c>
      <c r="H127" s="4" t="str">
        <f>IF('Informacion del Cliente'!G139&lt;&gt;"",'Informacion del Cliente'!G139,"")</f>
        <v/>
      </c>
      <c r="I127" s="4" t="str">
        <f>IF('Informacion del Cliente'!F139&lt;&gt;"",'Informacion del Cliente'!F139,"")</f>
        <v/>
      </c>
      <c r="J127" s="4" t="str">
        <f>IF('Informacion del Cliente'!J139&lt;&gt;"",'Informacion del Cliente'!J139,"")</f>
        <v/>
      </c>
      <c r="K127" s="4" t="str">
        <f>IF('Informacion del Cliente'!N139&lt;&gt;"",'Informacion del Cliente'!N139,"")</f>
        <v/>
      </c>
      <c r="L127" s="4" t="str">
        <f>IF(AND(N127&lt;&gt;"",N127="Inside"),'Informacion del Cliente'!H139-VLOOKUP(N127,Productos!$F$15:$G$16,2,FALSE),IF(N127="Outside",'Informacion del Cliente'!H139,""))</f>
        <v/>
      </c>
      <c r="M127" s="4" t="str">
        <f>IF('Informacion del Cliente'!I139&lt;&gt;"",'Informacion del Cliente'!I139,"")</f>
        <v/>
      </c>
      <c r="N127" s="4" t="str">
        <f>IF('Informacion del Cliente'!K139&lt;&gt;"",'Informacion del Cliente'!K139,"")</f>
        <v/>
      </c>
      <c r="O127" s="4" t="str">
        <f>IF('Informacion del Cliente'!L139&lt;&gt;"",'Informacion del Cliente'!L139,"")</f>
        <v/>
      </c>
      <c r="P127" s="4" t="str">
        <f>IF('Informacion del Cliente'!M139&lt;&gt;"",'Informacion del Cliente'!M139,"")</f>
        <v/>
      </c>
      <c r="Q127" s="4" t="str">
        <f>IF('Informacion del Cliente'!P139&lt;&gt;"",'Informacion del Cliente'!P139,"")</f>
        <v/>
      </c>
      <c r="R127" s="4" t="str">
        <f>IF('Informacion del Cliente'!Q139&lt;&gt;"",'Informacion del Cliente'!Q139,"")</f>
        <v/>
      </c>
      <c r="S127" s="4" t="str">
        <f t="shared" ca="1" si="52"/>
        <v/>
      </c>
      <c r="U127" s="4" t="str">
        <f>IF('Informacion del Cliente'!O139&lt;&gt;"",'Informacion del Cliente'!O139,"")</f>
        <v/>
      </c>
      <c r="V127" s="4" t="str">
        <f>IF('Informacion del Cliente'!R139&lt;&gt;"",'Informacion del Cliente'!R139,"")</f>
        <v/>
      </c>
      <c r="W127" s="4" t="str">
        <f t="shared" ca="1" si="53"/>
        <v/>
      </c>
      <c r="X127" s="4" t="str">
        <f t="shared" si="54"/>
        <v/>
      </c>
      <c r="Y127" s="4" t="str">
        <f t="shared" si="55"/>
        <v/>
      </c>
      <c r="Z127" s="4" t="str">
        <f>IF(G127&lt;&gt;"", IFERROR(VLOOKUP(I127, 'Listado de Telas'!$B$3:$F$129, 5, FALSE), "No encontrado"), "")</f>
        <v/>
      </c>
      <c r="AA127" s="4" t="str">
        <f t="shared" ca="1" si="56"/>
        <v/>
      </c>
      <c r="AB127" s="4" t="str">
        <f t="shared" ca="1" si="31"/>
        <v/>
      </c>
      <c r="AC127" s="4" t="str">
        <f t="shared" ca="1" si="32"/>
        <v/>
      </c>
      <c r="AD127" s="4" t="str">
        <f t="shared" ca="1" si="33"/>
        <v/>
      </c>
      <c r="AE127" s="4" t="str">
        <f t="shared" si="34"/>
        <v/>
      </c>
      <c r="AF127" s="4" t="str">
        <f t="shared" ca="1" si="35"/>
        <v/>
      </c>
      <c r="AG127" s="4" t="str">
        <f t="shared" ca="1" si="36"/>
        <v/>
      </c>
      <c r="AH127" s="4" t="str">
        <f t="shared" ca="1" si="37"/>
        <v/>
      </c>
      <c r="AI127" s="4" t="str">
        <f t="shared" si="57"/>
        <v/>
      </c>
      <c r="AJ127" s="4" t="str">
        <f t="shared" ca="1" si="38"/>
        <v/>
      </c>
      <c r="AK127" s="4" t="str">
        <f t="array" ref="AK127">IF('Informacion del Cliente'!T139="SI",3,IF('Informacion del Cliente'!K139="Outside",2,IF('Informacion del Cliente'!K139="Inside",1,"")))</f>
        <v/>
      </c>
      <c r="AL127" s="140" t="str">
        <f t="shared" ca="1" si="39"/>
        <v/>
      </c>
      <c r="AM127" s="4" t="s">
        <v>132</v>
      </c>
      <c r="AN127" s="4" t="str">
        <f t="array" ref="AN127">IF(O127&lt;&gt;"",(IF(L127&lt;&gt;"",IF('Informacion del Cliente'!$F$10:$G$10="Residencial",VLOOKUP(G127,Productos!$F$19:$G$24,2,FALSE),IF('Informacion del Cliente'!$F$10:$G$10="Comercial",VLOOKUP(G127,Productos!$F$19:$G$24,3,FALSE),"")))),"")</f>
        <v/>
      </c>
      <c r="AO127" s="4" t="str">
        <f t="array" aca="1" ref="AO127" ca="1">IF(O127&lt;&gt;"",(IF(L127&lt;&gt;"",IF(VLOOKUP('Informacion del Cliente'!$F$10:$G$10,INDIRECT("'"&amp;G127&amp;"'!L5:N6"),2,FALSE)="NA","",VLOOKUP('Informacion del Cliente'!$F$10:$G$10,INDIRECT("'"&amp;G127&amp;"'!L5:N6"),2,FALSE)))),"")</f>
        <v/>
      </c>
      <c r="AP127" s="4" t="str">
        <f t="array" aca="1" ref="AP127" ca="1">IF(OR(J127="Privacy",J127="Blackout"),IF('Informacion del Cliente'!$F$10:$G$10="Residencial",IF(L127&lt;&gt;"",VLOOKUP(J127,INDIRECT("'"&amp;G127&amp;"'!L16:O18"),2,FALSE),""),IF('Informacion del Cliente'!$F$10:$G$10="Comercial",IF(L127&lt;&gt;"",VLOOKUP(J127,INDIRECT("'"&amp;G127&amp;"'!L16:O18"),3,FALSE),""))),"")</f>
        <v/>
      </c>
      <c r="AQ127" s="4" t="str">
        <f t="shared" ca="1" si="58"/>
        <v>0</v>
      </c>
      <c r="AR127" s="4" t="str">
        <f t="array" aca="1" ref="AR127" ca="1">IF('Informacion del Cliente'!$F$10:$G$10="Residencial",IF(L127&lt;&gt;"",VLOOKUP(J127,INDIRECT("'"&amp;G127&amp;"'!L16:O18"),2,FALSE),""),IF('Informacion del Cliente'!$F$10:$G$10="Comercial",IF(L127&lt;&gt;"",VLOOKUP(J127,INDIRECT("'"&amp;G127&amp;"'!L16:O18"),3,FALSE),"")))</f>
        <v/>
      </c>
      <c r="AS127" s="4" t="str">
        <f t="shared" ca="1" si="59"/>
        <v/>
      </c>
      <c r="AT127" s="4" t="str">
        <f t="shared" ca="1" si="60"/>
        <v/>
      </c>
      <c r="AU127" s="4" t="str">
        <f t="shared" ca="1" si="61"/>
        <v/>
      </c>
      <c r="AV127" s="4" t="str">
        <f t="array" aca="1" ref="AV127" ca="1">IF(G127&lt;&gt;"",(IF(OR(VLOOKUP(O127, INDIRECT("'" &amp; G127 &amp; "'!F23:N25"),3, FALSE)&lt;&gt;"",VLOOKUP(O127, INDIRECT("'" &amp; G127 &amp; "'!F23:N25"),3, FALSE)&lt;&gt;"NA"),(L127-VLOOKUP(O127, INDIRECT("'" &amp; G127 &amp; "'!F23:N25"),3, FALSE)),"")),"")</f>
        <v/>
      </c>
      <c r="AW127" s="4" t="str">
        <f t="shared" ca="1" si="40"/>
        <v/>
      </c>
      <c r="AX127" s="4" t="str">
        <f t="shared" ca="1" si="41"/>
        <v/>
      </c>
      <c r="AY127" s="4" t="str">
        <f t="shared" ca="1" si="42"/>
        <v/>
      </c>
      <c r="AZ127" s="4" t="str">
        <f t="array" aca="1" ref="AZ127" ca="1">IF(O127&lt;&gt;"",IF(VLOOKUP(O127,INDIRECT("'"&amp;G127&amp;"'!F23:K25"),5,FALSE)="NA","NA",L127-VLOOKUP(O127,INDIRECT("'"&amp;G127&amp;"'!F23:K25"),5,FALSE)),"")</f>
        <v/>
      </c>
      <c r="BA127" s="4" t="str">
        <f>IF('Informacion del Cliente'!U139&lt;&gt;"",'Informacion del Cliente'!U139,"")</f>
        <v/>
      </c>
      <c r="BB127" s="4" t="str">
        <f t="array" aca="1" ref="BB127" ca="1">IF(O127&lt;&gt;"",VLOOKUP(O127, INDIRECT("'" &amp; G127 &amp; "'!F23:K25"),6, FALSE),"")</f>
        <v/>
      </c>
      <c r="BC127" s="4" t="str">
        <f t="shared" si="43"/>
        <v/>
      </c>
      <c r="BD127" s="4" t="str">
        <f t="shared" ca="1" si="44"/>
        <v/>
      </c>
      <c r="BE127" s="4" t="str">
        <f t="shared" si="45"/>
        <v/>
      </c>
      <c r="BF127" s="4" t="str">
        <f t="shared" si="46"/>
        <v/>
      </c>
      <c r="BG127" s="4" t="str">
        <f t="shared" si="47"/>
        <v/>
      </c>
      <c r="BJ127" s="4" t="str">
        <f t="shared" ca="1" si="48"/>
        <v/>
      </c>
      <c r="BK127" s="4" t="str">
        <f t="shared" si="49"/>
        <v/>
      </c>
      <c r="BL127" s="4" t="str">
        <f t="shared" ca="1" si="50"/>
        <v/>
      </c>
      <c r="BM127" s="4" t="str">
        <f t="shared" ca="1" si="51"/>
        <v/>
      </c>
    </row>
    <row r="128" spans="1:65" x14ac:dyDescent="0.3">
      <c r="A128" s="4" t="str">
        <f>IF(L128&lt;&gt;"",'Informacion del Cliente'!D140,"")</f>
        <v/>
      </c>
      <c r="B128" s="4" t="str">
        <f>IF(O128&lt;&gt;"",'Informacion del Cliente'!$F$5,"")</f>
        <v/>
      </c>
      <c r="C128" s="4" t="str">
        <f>IF(O128&lt;&gt;"",'Informacion del Cliente'!$F$8,"")</f>
        <v/>
      </c>
      <c r="D128" s="4" t="str">
        <f>IF(O128&lt;&gt;"",'Informacion del Cliente'!$F$7,"")</f>
        <v/>
      </c>
      <c r="E128" s="4" t="str">
        <f>IF(O128&lt;&gt;"",'Informacion del Cliente'!$F$9,"")</f>
        <v/>
      </c>
      <c r="F128" s="4" t="str">
        <f>IF(G128&lt;&gt;"",'Informacion del Cliente'!$F$10:$G$10,"")</f>
        <v/>
      </c>
      <c r="G128" s="4" t="str">
        <f>IF('Informacion del Cliente'!E140&lt;&gt;"",VLOOKUP('Informacion del Cliente'!E140,Productos!$F$6:$G$11,2,FALSE),"")</f>
        <v/>
      </c>
      <c r="H128" s="4" t="str">
        <f>IF('Informacion del Cliente'!G140&lt;&gt;"",'Informacion del Cliente'!G140,"")</f>
        <v/>
      </c>
      <c r="I128" s="4" t="str">
        <f>IF('Informacion del Cliente'!F140&lt;&gt;"",'Informacion del Cliente'!F140,"")</f>
        <v/>
      </c>
      <c r="J128" s="4" t="str">
        <f>IF('Informacion del Cliente'!J140&lt;&gt;"",'Informacion del Cliente'!J140,"")</f>
        <v/>
      </c>
      <c r="K128" s="4" t="str">
        <f>IF('Informacion del Cliente'!N140&lt;&gt;"",'Informacion del Cliente'!N140,"")</f>
        <v/>
      </c>
      <c r="L128" s="4" t="str">
        <f>IF(AND(N128&lt;&gt;"",N128="Inside"),'Informacion del Cliente'!H140-VLOOKUP(N128,Productos!$F$15:$G$16,2,FALSE),IF(N128="Outside",'Informacion del Cliente'!H140,""))</f>
        <v/>
      </c>
      <c r="M128" s="4" t="str">
        <f>IF('Informacion del Cliente'!I140&lt;&gt;"",'Informacion del Cliente'!I140,"")</f>
        <v/>
      </c>
      <c r="N128" s="4" t="str">
        <f>IF('Informacion del Cliente'!K140&lt;&gt;"",'Informacion del Cliente'!K140,"")</f>
        <v/>
      </c>
      <c r="O128" s="4" t="str">
        <f>IF('Informacion del Cliente'!L140&lt;&gt;"",'Informacion del Cliente'!L140,"")</f>
        <v/>
      </c>
      <c r="P128" s="4" t="str">
        <f>IF('Informacion del Cliente'!M140&lt;&gt;"",'Informacion del Cliente'!M140,"")</f>
        <v/>
      </c>
      <c r="Q128" s="4" t="str">
        <f>IF('Informacion del Cliente'!P140&lt;&gt;"",'Informacion del Cliente'!P140,"")</f>
        <v/>
      </c>
      <c r="R128" s="4" t="str">
        <f>IF('Informacion del Cliente'!Q140&lt;&gt;"",'Informacion del Cliente'!Q140,"")</f>
        <v/>
      </c>
      <c r="S128" s="4" t="str">
        <f t="shared" ca="1" si="52"/>
        <v/>
      </c>
      <c r="U128" s="4" t="str">
        <f>IF('Informacion del Cliente'!O140&lt;&gt;"",'Informacion del Cliente'!O140,"")</f>
        <v/>
      </c>
      <c r="V128" s="4" t="str">
        <f>IF('Informacion del Cliente'!R140&lt;&gt;"",'Informacion del Cliente'!R140,"")</f>
        <v/>
      </c>
      <c r="W128" s="4" t="str">
        <f t="shared" ca="1" si="53"/>
        <v/>
      </c>
      <c r="X128" s="4" t="str">
        <f t="shared" si="54"/>
        <v/>
      </c>
      <c r="Y128" s="4" t="str">
        <f t="shared" si="55"/>
        <v/>
      </c>
      <c r="Z128" s="4" t="str">
        <f>IF(G128&lt;&gt;"", IFERROR(VLOOKUP(I128, 'Listado de Telas'!$B$3:$F$129, 5, FALSE), "No encontrado"), "")</f>
        <v/>
      </c>
      <c r="AA128" s="4" t="str">
        <f t="shared" ca="1" si="56"/>
        <v/>
      </c>
      <c r="AB128" s="4" t="str">
        <f t="shared" ca="1" si="31"/>
        <v/>
      </c>
      <c r="AC128" s="4" t="str">
        <f t="shared" ca="1" si="32"/>
        <v/>
      </c>
      <c r="AD128" s="4" t="str">
        <f t="shared" ca="1" si="33"/>
        <v/>
      </c>
      <c r="AE128" s="4" t="str">
        <f t="shared" si="34"/>
        <v/>
      </c>
      <c r="AF128" s="4" t="str">
        <f t="shared" ca="1" si="35"/>
        <v/>
      </c>
      <c r="AG128" s="4" t="str">
        <f t="shared" ca="1" si="36"/>
        <v/>
      </c>
      <c r="AH128" s="4" t="str">
        <f t="shared" ca="1" si="37"/>
        <v/>
      </c>
      <c r="AI128" s="4" t="str">
        <f t="shared" si="57"/>
        <v/>
      </c>
      <c r="AJ128" s="4" t="str">
        <f t="shared" ca="1" si="38"/>
        <v/>
      </c>
      <c r="AK128" s="4" t="str">
        <f t="array" ref="AK128">IF('Informacion del Cliente'!T140="SI",3,IF('Informacion del Cliente'!K140="Outside",2,IF('Informacion del Cliente'!K140="Inside",1,"")))</f>
        <v/>
      </c>
      <c r="AL128" s="140" t="str">
        <f t="shared" ca="1" si="39"/>
        <v/>
      </c>
      <c r="AM128" s="4" t="s">
        <v>132</v>
      </c>
      <c r="AN128" s="4" t="str">
        <f t="array" ref="AN128">IF(O128&lt;&gt;"",(IF(L128&lt;&gt;"",IF('Informacion del Cliente'!$F$10:$G$10="Residencial",VLOOKUP(G128,Productos!$F$19:$G$24,2,FALSE),IF('Informacion del Cliente'!$F$10:$G$10="Comercial",VLOOKUP(G128,Productos!$F$19:$G$24,3,FALSE),"")))),"")</f>
        <v/>
      </c>
      <c r="AO128" s="4" t="str">
        <f t="array" aca="1" ref="AO128" ca="1">IF(O128&lt;&gt;"",(IF(L128&lt;&gt;"",IF(VLOOKUP('Informacion del Cliente'!$F$10:$G$10,INDIRECT("'"&amp;G128&amp;"'!L5:N6"),2,FALSE)="NA","",VLOOKUP('Informacion del Cliente'!$F$10:$G$10,INDIRECT("'"&amp;G128&amp;"'!L5:N6"),2,FALSE)))),"")</f>
        <v/>
      </c>
      <c r="AP128" s="4" t="str">
        <f t="array" aca="1" ref="AP128" ca="1">IF(OR(J128="Privacy",J128="Blackout"),IF('Informacion del Cliente'!$F$10:$G$10="Residencial",IF(L128&lt;&gt;"",VLOOKUP(J128,INDIRECT("'"&amp;G128&amp;"'!L16:O18"),2,FALSE),""),IF('Informacion del Cliente'!$F$10:$G$10="Comercial",IF(L128&lt;&gt;"",VLOOKUP(J128,INDIRECT("'"&amp;G128&amp;"'!L16:O18"),3,FALSE),""))),"")</f>
        <v/>
      </c>
      <c r="AQ128" s="4" t="str">
        <f t="shared" ca="1" si="58"/>
        <v>0</v>
      </c>
      <c r="AR128" s="4" t="str">
        <f t="array" aca="1" ref="AR128" ca="1">IF('Informacion del Cliente'!$F$10:$G$10="Residencial",IF(L128&lt;&gt;"",VLOOKUP(J128,INDIRECT("'"&amp;G128&amp;"'!L16:O18"),2,FALSE),""),IF('Informacion del Cliente'!$F$10:$G$10="Comercial",IF(L128&lt;&gt;"",VLOOKUP(J128,INDIRECT("'"&amp;G128&amp;"'!L16:O18"),3,FALSE),"")))</f>
        <v/>
      </c>
      <c r="AS128" s="4" t="str">
        <f t="shared" ca="1" si="59"/>
        <v/>
      </c>
      <c r="AT128" s="4" t="str">
        <f t="shared" ca="1" si="60"/>
        <v/>
      </c>
      <c r="AU128" s="4" t="str">
        <f t="shared" ca="1" si="61"/>
        <v/>
      </c>
      <c r="AV128" s="4" t="str">
        <f t="array" aca="1" ref="AV128" ca="1">IF(G128&lt;&gt;"",(IF(OR(VLOOKUP(O128, INDIRECT("'" &amp; G128 &amp; "'!F23:N25"),3, FALSE)&lt;&gt;"",VLOOKUP(O128, INDIRECT("'" &amp; G128 &amp; "'!F23:N25"),3, FALSE)&lt;&gt;"NA"),(L128-VLOOKUP(O128, INDIRECT("'" &amp; G128 &amp; "'!F23:N25"),3, FALSE)),"")),"")</f>
        <v/>
      </c>
      <c r="AW128" s="4" t="str">
        <f t="shared" ca="1" si="40"/>
        <v/>
      </c>
      <c r="AX128" s="4" t="str">
        <f t="shared" ca="1" si="41"/>
        <v/>
      </c>
      <c r="AY128" s="4" t="str">
        <f t="shared" ca="1" si="42"/>
        <v/>
      </c>
      <c r="AZ128" s="4" t="str">
        <f t="array" aca="1" ref="AZ128" ca="1">IF(O128&lt;&gt;"",IF(VLOOKUP(O128,INDIRECT("'"&amp;G128&amp;"'!F23:K25"),5,FALSE)="NA","NA",L128-VLOOKUP(O128,INDIRECT("'"&amp;G128&amp;"'!F23:K25"),5,FALSE)),"")</f>
        <v/>
      </c>
      <c r="BA128" s="4" t="str">
        <f>IF('Informacion del Cliente'!U140&lt;&gt;"",'Informacion del Cliente'!U140,"")</f>
        <v/>
      </c>
      <c r="BB128" s="4" t="str">
        <f t="array" aca="1" ref="BB128" ca="1">IF(O128&lt;&gt;"",VLOOKUP(O128, INDIRECT("'" &amp; G128 &amp; "'!F23:K25"),6, FALSE),"")</f>
        <v/>
      </c>
      <c r="BC128" s="4" t="str">
        <f t="shared" si="43"/>
        <v/>
      </c>
      <c r="BD128" s="4" t="str">
        <f t="shared" ca="1" si="44"/>
        <v/>
      </c>
      <c r="BE128" s="4" t="str">
        <f t="shared" si="45"/>
        <v/>
      </c>
      <c r="BF128" s="4" t="str">
        <f t="shared" si="46"/>
        <v/>
      </c>
      <c r="BG128" s="4" t="str">
        <f t="shared" si="47"/>
        <v/>
      </c>
      <c r="BJ128" s="4" t="str">
        <f t="shared" ca="1" si="48"/>
        <v/>
      </c>
      <c r="BK128" s="4" t="str">
        <f t="shared" si="49"/>
        <v/>
      </c>
      <c r="BL128" s="4" t="str">
        <f t="shared" ca="1" si="50"/>
        <v/>
      </c>
      <c r="BM128" s="4" t="str">
        <f t="shared" ca="1" si="51"/>
        <v/>
      </c>
    </row>
    <row r="129" spans="1:65" x14ac:dyDescent="0.3">
      <c r="A129" s="4" t="str">
        <f>IF(L129&lt;&gt;"",'Informacion del Cliente'!D141,"")</f>
        <v/>
      </c>
      <c r="B129" s="4" t="str">
        <f>IF(O129&lt;&gt;"",'Informacion del Cliente'!$F$5,"")</f>
        <v/>
      </c>
      <c r="C129" s="4" t="str">
        <f>IF(O129&lt;&gt;"",'Informacion del Cliente'!$F$8,"")</f>
        <v/>
      </c>
      <c r="D129" s="4" t="str">
        <f>IF(O129&lt;&gt;"",'Informacion del Cliente'!$F$7,"")</f>
        <v/>
      </c>
      <c r="E129" s="4" t="str">
        <f>IF(O129&lt;&gt;"",'Informacion del Cliente'!$F$9,"")</f>
        <v/>
      </c>
      <c r="F129" s="4" t="str">
        <f>IF(G129&lt;&gt;"",'Informacion del Cliente'!$F$10:$G$10,"")</f>
        <v/>
      </c>
      <c r="G129" s="4" t="str">
        <f>IF('Informacion del Cliente'!E141&lt;&gt;"",VLOOKUP('Informacion del Cliente'!E141,Productos!$F$6:$G$11,2,FALSE),"")</f>
        <v/>
      </c>
      <c r="H129" s="4" t="str">
        <f>IF('Informacion del Cliente'!G141&lt;&gt;"",'Informacion del Cliente'!G141,"")</f>
        <v/>
      </c>
      <c r="I129" s="4" t="str">
        <f>IF('Informacion del Cliente'!F141&lt;&gt;"",'Informacion del Cliente'!F141,"")</f>
        <v/>
      </c>
      <c r="J129" s="4" t="str">
        <f>IF('Informacion del Cliente'!J141&lt;&gt;"",'Informacion del Cliente'!J141,"")</f>
        <v/>
      </c>
      <c r="K129" s="4" t="str">
        <f>IF('Informacion del Cliente'!N141&lt;&gt;"",'Informacion del Cliente'!N141,"")</f>
        <v/>
      </c>
      <c r="L129" s="4" t="str">
        <f>IF(AND(N129&lt;&gt;"",N129="Inside"),'Informacion del Cliente'!H141-VLOOKUP(N129,Productos!$F$15:$G$16,2,FALSE),IF(N129="Outside",'Informacion del Cliente'!H141,""))</f>
        <v/>
      </c>
      <c r="M129" s="4" t="str">
        <f>IF('Informacion del Cliente'!I141&lt;&gt;"",'Informacion del Cliente'!I141,"")</f>
        <v/>
      </c>
      <c r="N129" s="4" t="str">
        <f>IF('Informacion del Cliente'!K141&lt;&gt;"",'Informacion del Cliente'!K141,"")</f>
        <v/>
      </c>
      <c r="O129" s="4" t="str">
        <f>IF('Informacion del Cliente'!L141&lt;&gt;"",'Informacion del Cliente'!L141,"")</f>
        <v/>
      </c>
      <c r="P129" s="4" t="str">
        <f>IF('Informacion del Cliente'!M141&lt;&gt;"",'Informacion del Cliente'!M141,"")</f>
        <v/>
      </c>
      <c r="Q129" s="4" t="str">
        <f>IF('Informacion del Cliente'!P141&lt;&gt;"",'Informacion del Cliente'!P141,"")</f>
        <v/>
      </c>
      <c r="R129" s="4" t="str">
        <f>IF('Informacion del Cliente'!Q141&lt;&gt;"",'Informacion del Cliente'!Q141,"")</f>
        <v/>
      </c>
      <c r="S129" s="4" t="str">
        <f t="shared" ca="1" si="52"/>
        <v/>
      </c>
      <c r="U129" s="4" t="str">
        <f>IF('Informacion del Cliente'!O141&lt;&gt;"",'Informacion del Cliente'!O141,"")</f>
        <v/>
      </c>
      <c r="V129" s="4" t="str">
        <f>IF('Informacion del Cliente'!R141&lt;&gt;"",'Informacion del Cliente'!R141,"")</f>
        <v/>
      </c>
      <c r="W129" s="4" t="str">
        <f t="shared" ca="1" si="53"/>
        <v/>
      </c>
      <c r="X129" s="4" t="str">
        <f t="shared" si="54"/>
        <v/>
      </c>
      <c r="Y129" s="4" t="str">
        <f t="shared" si="55"/>
        <v/>
      </c>
      <c r="Z129" s="4" t="str">
        <f>IF(G129&lt;&gt;"", IFERROR(VLOOKUP(I129, 'Listado de Telas'!$B$3:$F$129, 5, FALSE), "No encontrado"), "")</f>
        <v/>
      </c>
      <c r="AA129" s="4" t="str">
        <f t="shared" ca="1" si="56"/>
        <v/>
      </c>
      <c r="AB129" s="4" t="str">
        <f t="shared" ca="1" si="31"/>
        <v/>
      </c>
      <c r="AC129" s="4" t="str">
        <f t="shared" ca="1" si="32"/>
        <v/>
      </c>
      <c r="AD129" s="4" t="str">
        <f t="shared" ca="1" si="33"/>
        <v/>
      </c>
      <c r="AE129" s="4" t="str">
        <f t="shared" si="34"/>
        <v/>
      </c>
      <c r="AF129" s="4" t="str">
        <f t="shared" ca="1" si="35"/>
        <v/>
      </c>
      <c r="AG129" s="4" t="str">
        <f t="shared" ca="1" si="36"/>
        <v/>
      </c>
      <c r="AH129" s="4" t="str">
        <f t="shared" ca="1" si="37"/>
        <v/>
      </c>
      <c r="AI129" s="4" t="str">
        <f t="shared" si="57"/>
        <v/>
      </c>
      <c r="AJ129" s="4" t="str">
        <f t="shared" ca="1" si="38"/>
        <v/>
      </c>
      <c r="AK129" s="4" t="str">
        <f t="array" ref="AK129">IF('Informacion del Cliente'!T141="SI",3,IF('Informacion del Cliente'!K141="Outside",2,IF('Informacion del Cliente'!K141="Inside",1,"")))</f>
        <v/>
      </c>
      <c r="AL129" s="140" t="str">
        <f t="shared" ca="1" si="39"/>
        <v/>
      </c>
      <c r="AM129" s="4" t="s">
        <v>132</v>
      </c>
      <c r="AN129" s="4" t="str">
        <f t="array" ref="AN129">IF(O129&lt;&gt;"",(IF(L129&lt;&gt;"",IF('Informacion del Cliente'!$F$10:$G$10="Residencial",VLOOKUP(G129,Productos!$F$19:$G$24,2,FALSE),IF('Informacion del Cliente'!$F$10:$G$10="Comercial",VLOOKUP(G129,Productos!$F$19:$G$24,3,FALSE),"")))),"")</f>
        <v/>
      </c>
      <c r="AO129" s="4" t="str">
        <f t="array" aca="1" ref="AO129" ca="1">IF(O129&lt;&gt;"",(IF(L129&lt;&gt;"",IF(VLOOKUP('Informacion del Cliente'!$F$10:$G$10,INDIRECT("'"&amp;G129&amp;"'!L5:N6"),2,FALSE)="NA","",VLOOKUP('Informacion del Cliente'!$F$10:$G$10,INDIRECT("'"&amp;G129&amp;"'!L5:N6"),2,FALSE)))),"")</f>
        <v/>
      </c>
      <c r="AP129" s="4" t="str">
        <f t="array" aca="1" ref="AP129" ca="1">IF(OR(J129="Privacy",J129="Blackout"),IF('Informacion del Cliente'!$F$10:$G$10="Residencial",IF(L129&lt;&gt;"",VLOOKUP(J129,INDIRECT("'"&amp;G129&amp;"'!L16:O18"),2,FALSE),""),IF('Informacion del Cliente'!$F$10:$G$10="Comercial",IF(L129&lt;&gt;"",VLOOKUP(J129,INDIRECT("'"&amp;G129&amp;"'!L16:O18"),3,FALSE),""))),"")</f>
        <v/>
      </c>
      <c r="AQ129" s="4" t="str">
        <f t="shared" ca="1" si="58"/>
        <v>0</v>
      </c>
      <c r="AR129" s="4" t="str">
        <f t="array" aca="1" ref="AR129" ca="1">IF('Informacion del Cliente'!$F$10:$G$10="Residencial",IF(L129&lt;&gt;"",VLOOKUP(J129,INDIRECT("'"&amp;G129&amp;"'!L16:O18"),2,FALSE),""),IF('Informacion del Cliente'!$F$10:$G$10="Comercial",IF(L129&lt;&gt;"",VLOOKUP(J129,INDIRECT("'"&amp;G129&amp;"'!L16:O18"),3,FALSE),"")))</f>
        <v/>
      </c>
      <c r="AS129" s="4" t="str">
        <f t="shared" ca="1" si="59"/>
        <v/>
      </c>
      <c r="AT129" s="4" t="str">
        <f t="shared" ca="1" si="60"/>
        <v/>
      </c>
      <c r="AU129" s="4" t="str">
        <f t="shared" ca="1" si="61"/>
        <v/>
      </c>
      <c r="AV129" s="4" t="str">
        <f t="array" aca="1" ref="AV129" ca="1">IF(G129&lt;&gt;"",(IF(OR(VLOOKUP(O129, INDIRECT("'" &amp; G129 &amp; "'!F23:N25"),3, FALSE)&lt;&gt;"",VLOOKUP(O129, INDIRECT("'" &amp; G129 &amp; "'!F23:N25"),3, FALSE)&lt;&gt;"NA"),(L129-VLOOKUP(O129, INDIRECT("'" &amp; G129 &amp; "'!F23:N25"),3, FALSE)),"")),"")</f>
        <v/>
      </c>
      <c r="AW129" s="4" t="str">
        <f t="shared" ca="1" si="40"/>
        <v/>
      </c>
      <c r="AX129" s="4" t="str">
        <f t="shared" ca="1" si="41"/>
        <v/>
      </c>
      <c r="AY129" s="4" t="str">
        <f t="shared" ca="1" si="42"/>
        <v/>
      </c>
      <c r="AZ129" s="4" t="str">
        <f t="array" aca="1" ref="AZ129" ca="1">IF(O129&lt;&gt;"",IF(VLOOKUP(O129,INDIRECT("'"&amp;G129&amp;"'!F23:K25"),5,FALSE)="NA","NA",L129-VLOOKUP(O129,INDIRECT("'"&amp;G129&amp;"'!F23:K25"),5,FALSE)),"")</f>
        <v/>
      </c>
      <c r="BA129" s="4" t="str">
        <f>IF('Informacion del Cliente'!U141&lt;&gt;"",'Informacion del Cliente'!U141,"")</f>
        <v/>
      </c>
      <c r="BB129" s="4" t="str">
        <f t="array" aca="1" ref="BB129" ca="1">IF(O129&lt;&gt;"",VLOOKUP(O129, INDIRECT("'" &amp; G129 &amp; "'!F23:K25"),6, FALSE),"")</f>
        <v/>
      </c>
      <c r="BC129" s="4" t="str">
        <f t="shared" si="43"/>
        <v/>
      </c>
      <c r="BD129" s="4" t="str">
        <f t="shared" ca="1" si="44"/>
        <v/>
      </c>
      <c r="BE129" s="4" t="str">
        <f t="shared" si="45"/>
        <v/>
      </c>
      <c r="BF129" s="4" t="str">
        <f t="shared" si="46"/>
        <v/>
      </c>
      <c r="BG129" s="4" t="str">
        <f t="shared" si="47"/>
        <v/>
      </c>
      <c r="BJ129" s="4" t="str">
        <f t="shared" ca="1" si="48"/>
        <v/>
      </c>
      <c r="BK129" s="4" t="str">
        <f t="shared" si="49"/>
        <v/>
      </c>
      <c r="BL129" s="4" t="str">
        <f t="shared" ca="1" si="50"/>
        <v/>
      </c>
      <c r="BM129" s="4" t="str">
        <f t="shared" ca="1" si="51"/>
        <v/>
      </c>
    </row>
    <row r="130" spans="1:65" x14ac:dyDescent="0.3">
      <c r="A130" s="4" t="str">
        <f>IF(L130&lt;&gt;"",'Informacion del Cliente'!D142,"")</f>
        <v/>
      </c>
      <c r="B130" s="4" t="str">
        <f>IF(O130&lt;&gt;"",'Informacion del Cliente'!$F$5,"")</f>
        <v/>
      </c>
      <c r="C130" s="4" t="str">
        <f>IF(O130&lt;&gt;"",'Informacion del Cliente'!$F$8,"")</f>
        <v/>
      </c>
      <c r="D130" s="4" t="str">
        <f>IF(O130&lt;&gt;"",'Informacion del Cliente'!$F$7,"")</f>
        <v/>
      </c>
      <c r="E130" s="4" t="str">
        <f>IF(O130&lt;&gt;"",'Informacion del Cliente'!$F$9,"")</f>
        <v/>
      </c>
      <c r="F130" s="4" t="str">
        <f>IF(G130&lt;&gt;"",'Informacion del Cliente'!$F$10:$G$10,"")</f>
        <v/>
      </c>
      <c r="G130" s="4" t="str">
        <f>IF('Informacion del Cliente'!E142&lt;&gt;"",VLOOKUP('Informacion del Cliente'!E142,Productos!$F$6:$G$11,2,FALSE),"")</f>
        <v/>
      </c>
      <c r="H130" s="4" t="str">
        <f>IF('Informacion del Cliente'!G142&lt;&gt;"",'Informacion del Cliente'!G142,"")</f>
        <v/>
      </c>
      <c r="I130" s="4" t="str">
        <f>IF('Informacion del Cliente'!F142&lt;&gt;"",'Informacion del Cliente'!F142,"")</f>
        <v/>
      </c>
      <c r="J130" s="4" t="str">
        <f>IF('Informacion del Cliente'!J142&lt;&gt;"",'Informacion del Cliente'!J142,"")</f>
        <v/>
      </c>
      <c r="K130" s="4" t="str">
        <f>IF('Informacion del Cliente'!N142&lt;&gt;"",'Informacion del Cliente'!N142,"")</f>
        <v/>
      </c>
      <c r="L130" s="4" t="str">
        <f>IF(AND(N130&lt;&gt;"",N130="Inside"),'Informacion del Cliente'!H142-VLOOKUP(N130,Productos!$F$15:$G$16,2,FALSE),IF(N130="Outside",'Informacion del Cliente'!H142,""))</f>
        <v/>
      </c>
      <c r="M130" s="4" t="str">
        <f>IF('Informacion del Cliente'!I142&lt;&gt;"",'Informacion del Cliente'!I142,"")</f>
        <v/>
      </c>
      <c r="N130" s="4" t="str">
        <f>IF('Informacion del Cliente'!K142&lt;&gt;"",'Informacion del Cliente'!K142,"")</f>
        <v/>
      </c>
      <c r="O130" s="4" t="str">
        <f>IF('Informacion del Cliente'!L142&lt;&gt;"",'Informacion del Cliente'!L142,"")</f>
        <v/>
      </c>
      <c r="P130" s="4" t="str">
        <f>IF('Informacion del Cliente'!M142&lt;&gt;"",'Informacion del Cliente'!M142,"")</f>
        <v/>
      </c>
      <c r="Q130" s="4" t="str">
        <f>IF('Informacion del Cliente'!P142&lt;&gt;"",'Informacion del Cliente'!P142,"")</f>
        <v/>
      </c>
      <c r="R130" s="4" t="str">
        <f>IF('Informacion del Cliente'!Q142&lt;&gt;"",'Informacion del Cliente'!Q142,"")</f>
        <v/>
      </c>
      <c r="S130" s="4" t="str">
        <f t="shared" ca="1" si="52"/>
        <v/>
      </c>
      <c r="U130" s="4" t="str">
        <f>IF('Informacion del Cliente'!O142&lt;&gt;"",'Informacion del Cliente'!O142,"")</f>
        <v/>
      </c>
      <c r="V130" s="4" t="str">
        <f>IF('Informacion del Cliente'!R142&lt;&gt;"",'Informacion del Cliente'!R142,"")</f>
        <v/>
      </c>
      <c r="W130" s="4" t="str">
        <f t="shared" ca="1" si="53"/>
        <v/>
      </c>
      <c r="X130" s="4" t="str">
        <f t="shared" si="54"/>
        <v/>
      </c>
      <c r="Y130" s="4" t="str">
        <f t="shared" si="55"/>
        <v/>
      </c>
      <c r="Z130" s="4" t="str">
        <f>IF(G130&lt;&gt;"", IFERROR(VLOOKUP(I130, 'Listado de Telas'!$B$3:$F$129, 5, FALSE), "No encontrado"), "")</f>
        <v/>
      </c>
      <c r="AA130" s="4" t="str">
        <f t="shared" ca="1" si="56"/>
        <v/>
      </c>
      <c r="AB130" s="4" t="str">
        <f t="shared" ref="AB130:AB193" ca="1" si="62">IF(L130&lt;&gt;"",VLOOKUP(J130, INDIRECT("'" &amp; G130 &amp; "'!F10:J12"),2, FALSE),"")</f>
        <v/>
      </c>
      <c r="AC130" s="4" t="str">
        <f t="shared" ref="AC130:AC193" ca="1" si="63">IF(M130&lt;&gt;"",VLOOKUP(J130, INDIRECT("'" &amp; G130 &amp; "'!F10:J12"), 3, FALSE),"")</f>
        <v/>
      </c>
      <c r="AD130" s="4" t="str">
        <f t="shared" ref="AD130:AD193" ca="1" si="64">IF(OR(J130="Privacy",J130="Blackout"),L130+VLOOKUP(J130, INDIRECT("'" &amp; G130 &amp; "'!F16:J18"), 4, FALSE),"")</f>
        <v/>
      </c>
      <c r="AE130" s="4" t="str">
        <f t="shared" ref="AE130:AE193" si="65">IF(OR(J130="Privacy",J130="Blackout"),AA130,"")</f>
        <v/>
      </c>
      <c r="AF130" s="4" t="str">
        <f t="shared" ref="AF130:AF193" ca="1" si="66">IF(OR(J130="Privacy",J130="Blackout"),VLOOKUP(J130, INDIRECT("'" &amp; G130 &amp; "'!F10:J12"),4, FALSE),"")</f>
        <v/>
      </c>
      <c r="AG130" s="4" t="str">
        <f t="shared" ref="AG130:AG193" ca="1" si="67">IF(L130&lt;&gt;"",L130+VLOOKUP("Inside", INDIRECT("'" &amp; G130 &amp; "'!F45:I46"),2, FALSE),"")</f>
        <v/>
      </c>
      <c r="AH130" s="4" t="str">
        <f t="shared" ref="AH130:AH193" ca="1" si="68">IF(M130&lt;&gt;"",VLOOKUP("Inside", INDIRECT("'" &amp; G130 &amp; "'!F45:I46"),3, FALSE),"")</f>
        <v/>
      </c>
      <c r="AI130" s="4" t="str">
        <f t="shared" si="57"/>
        <v/>
      </c>
      <c r="AJ130" s="4" t="str">
        <f t="shared" ref="AJ130:AJ193" ca="1" si="69">IF(L130&lt;&gt;"",VLOOKUP(N130, INDIRECT("'" &amp; G130 &amp; "'!F45:I46"),4, FALSE),"")</f>
        <v/>
      </c>
      <c r="AK130" s="4" t="str">
        <f t="array" ref="AK130">IF('Informacion del Cliente'!T142="SI",3,IF('Informacion del Cliente'!K142="Outside",2,IF('Informacion del Cliente'!K142="Inside",1,"")))</f>
        <v/>
      </c>
      <c r="AL130" s="140" t="str">
        <f t="shared" ref="AL130:AL193" ca="1" si="70">IF(M130&lt;&gt;"",INT((M130-VLOOKUP(J130, INDIRECT("'" &amp; G130 &amp; "'!F16:J18"),5, FALSE))/INDIRECT("'" &amp; G130 &amp; "'!L10")) +  INDIRECT("'" &amp; G130 &amp; "'!N10"),"")</f>
        <v/>
      </c>
      <c r="AM130" s="4" t="s">
        <v>132</v>
      </c>
      <c r="AN130" s="4" t="str">
        <f t="array" ref="AN130">IF(O130&lt;&gt;"",(IF(L130&lt;&gt;"",IF('Informacion del Cliente'!$F$10:$G$10="Residencial",VLOOKUP(G130,Productos!$F$19:$G$24,2,FALSE),IF('Informacion del Cliente'!$F$10:$G$10="Comercial",VLOOKUP(G130,Productos!$F$19:$G$24,3,FALSE),"")))),"")</f>
        <v/>
      </c>
      <c r="AO130" s="4" t="str">
        <f t="array" aca="1" ref="AO130" ca="1">IF(O130&lt;&gt;"",(IF(L130&lt;&gt;"",IF(VLOOKUP('Informacion del Cliente'!$F$10:$G$10,INDIRECT("'"&amp;G130&amp;"'!L5:N6"),2,FALSE)="NA","",VLOOKUP('Informacion del Cliente'!$F$10:$G$10,INDIRECT("'"&amp;G130&amp;"'!L5:N6"),2,FALSE)))),"")</f>
        <v/>
      </c>
      <c r="AP130" s="4" t="str">
        <f t="array" aca="1" ref="AP130" ca="1">IF(OR(J130="Privacy",J130="Blackout"),IF('Informacion del Cliente'!$F$10:$G$10="Residencial",IF(L130&lt;&gt;"",VLOOKUP(J130,INDIRECT("'"&amp;G130&amp;"'!L16:O18"),2,FALSE),""),IF('Informacion del Cliente'!$F$10:$G$10="Comercial",IF(L130&lt;&gt;"",VLOOKUP(J130,INDIRECT("'"&amp;G130&amp;"'!L16:O18"),3,FALSE),""))),"")</f>
        <v/>
      </c>
      <c r="AQ130" s="4" t="str">
        <f t="shared" ca="1" si="58"/>
        <v>0</v>
      </c>
      <c r="AR130" s="4" t="str">
        <f t="array" aca="1" ref="AR130" ca="1">IF('Informacion del Cliente'!$F$10:$G$10="Residencial",IF(L130&lt;&gt;"",VLOOKUP(J130,INDIRECT("'"&amp;G130&amp;"'!L16:O18"),2,FALSE),""),IF('Informacion del Cliente'!$F$10:$G$10="Comercial",IF(L130&lt;&gt;"",VLOOKUP(J130,INDIRECT("'"&amp;G130&amp;"'!L16:O18"),3,FALSE),"")))</f>
        <v/>
      </c>
      <c r="AS130" s="4" t="str">
        <f t="shared" ca="1" si="59"/>
        <v/>
      </c>
      <c r="AT130" s="4" t="str">
        <f t="shared" ca="1" si="60"/>
        <v/>
      </c>
      <c r="AU130" s="4" t="str">
        <f t="shared" ca="1" si="61"/>
        <v/>
      </c>
      <c r="AV130" s="4" t="str">
        <f t="array" aca="1" ref="AV130" ca="1">IF(G130&lt;&gt;"",(IF(OR(VLOOKUP(O130, INDIRECT("'" &amp; G130 &amp; "'!F23:N25"),3, FALSE)&lt;&gt;"",VLOOKUP(O130, INDIRECT("'" &amp; G130 &amp; "'!F23:N25"),3, FALSE)&lt;&gt;"NA"),(L130-VLOOKUP(O130, INDIRECT("'" &amp; G130 &amp; "'!F23:N25"),3, FALSE)),"")),"")</f>
        <v/>
      </c>
      <c r="AW130" s="4" t="str">
        <f t="shared" ref="AW130:AW193" ca="1" si="71">IF(OR(AV130="",AV130="NA"),"",VLOOKUP(O130, INDIRECT("'" &amp; G130 &amp; "'!F29:K31"),3, FALSE))</f>
        <v/>
      </c>
      <c r="AX130" s="4" t="str">
        <f t="shared" ref="AX130:AX193" ca="1" si="72">IF(G130&lt;&gt;"",(IF(AND(VLOOKUP(O130, INDIRECT("'" &amp; G130 &amp; "'!F23:N25"),4, FALSE)&lt;&gt;"",VLOOKUP(O130, INDIRECT("'" &amp; G130 &amp; "'!F23:N25"),4, FALSE)&lt;&gt;"NA"),(L130-VLOOKUP(O130, INDIRECT("'" &amp; G130 &amp; "'!F23:N25"),4, FALSE)),"0")),"")</f>
        <v/>
      </c>
      <c r="AY130" s="4" t="str">
        <f t="shared" ref="AY130:AY193" ca="1" si="73">IF(OR(AX130="",AX130="NA"),"",VLOOKUP(O130, INDIRECT("'" &amp; G130 &amp; "'!F29:K31"),4, FALSE))</f>
        <v/>
      </c>
      <c r="AZ130" s="4" t="str">
        <f t="array" aca="1" ref="AZ130" ca="1">IF(O130&lt;&gt;"",IF(VLOOKUP(O130,INDIRECT("'"&amp;G130&amp;"'!F23:K25"),5,FALSE)="NA","NA",L130-VLOOKUP(O130,INDIRECT("'"&amp;G130&amp;"'!F23:K25"),5,FALSE)),"")</f>
        <v/>
      </c>
      <c r="BA130" s="4" t="str">
        <f>IF('Informacion del Cliente'!U142&lt;&gt;"",'Informacion del Cliente'!U142,"")</f>
        <v/>
      </c>
      <c r="BB130" s="4" t="str">
        <f t="array" aca="1" ref="BB130" ca="1">IF(O130&lt;&gt;"",VLOOKUP(O130, INDIRECT("'" &amp; G130 &amp; "'!F23:K25"),6, FALSE),"")</f>
        <v/>
      </c>
      <c r="BC130" s="4" t="str">
        <f t="shared" ref="BC130:BC193" si="74">L130</f>
        <v/>
      </c>
      <c r="BD130" s="4" t="str">
        <f t="shared" ref="BD130:BD193" ca="1" si="75">IF(O130&lt;&gt;"",VLOOKUP(O130, INDIRECT("'" &amp; G130 &amp; "'!F23:L25"),7, FALSE),"")</f>
        <v/>
      </c>
      <c r="BE130" s="4" t="str">
        <f t="shared" ref="BE130:BE193" si="76">H130</f>
        <v/>
      </c>
      <c r="BF130" s="4" t="str">
        <f t="shared" ref="BF130:BF193" si="77">I130</f>
        <v/>
      </c>
      <c r="BG130" s="4" t="str">
        <f t="shared" ref="BG130:BG193" si="78">IF(AND(N130&lt;&gt;"",N130="Inside"),"SI",IF(N130="Outside","NO",""))</f>
        <v/>
      </c>
      <c r="BJ130" s="4" t="str">
        <f t="shared" ref="BJ130:BJ193" ca="1" si="79">IF(N130&lt;&gt;"",IF(N130="Inside",VLOOKUP(O130, INDIRECT("'" &amp; G130 &amp; "'!F35:I37"),2, FALSE),VLOOKUP(O130, INDIRECT("'" &amp; G130 &amp; "'!F40:I42"),2, FALSE)),"")</f>
        <v/>
      </c>
      <c r="BK130" s="4" t="str">
        <f t="shared" ref="BK130:BK193" si="80">IF(AND(L130&lt;&gt;"",L130&lt;&gt;0),IF(L130&lt;=50,3,IF(AND(L130&gt;50,L130&lt;=70),4,IF(AND(L130&gt;70,L130&lt;=90),6,IF(AND(L130&gt;90,L130&lt;=108),8)))),"")</f>
        <v/>
      </c>
      <c r="BL130" s="4" t="str">
        <f t="shared" ref="BL130:BL193" ca="1" si="81">IF(N130&lt;&gt;"",IF(N130="Inside",VLOOKUP(O130, INDIRECT("'" &amp; G130 &amp; "'!F35:I37"),3, FALSE),VLOOKUP(O130, INDIRECT("'" &amp; G130 &amp; "'!F40:I42"),3, FALSE)),"")</f>
        <v/>
      </c>
      <c r="BM130" s="4" t="str">
        <f t="shared" ref="BM130:BM193" ca="1" si="82">IF(N130&lt;&gt;"",IF(N130="Inside",VLOOKUP(O130, INDIRECT("'" &amp; G130 &amp; "'!F35:I37"),4, FALSE),VLOOKUP(O130, INDIRECT("'" &amp; G130 &amp; "'!F40:I42"),4, FALSE)),"")</f>
        <v/>
      </c>
    </row>
    <row r="131" spans="1:65" x14ac:dyDescent="0.3">
      <c r="A131" s="4" t="str">
        <f>IF(L131&lt;&gt;"",'Informacion del Cliente'!D143,"")</f>
        <v/>
      </c>
      <c r="B131" s="4" t="str">
        <f>IF(O131&lt;&gt;"",'Informacion del Cliente'!$F$5,"")</f>
        <v/>
      </c>
      <c r="C131" s="4" t="str">
        <f>IF(O131&lt;&gt;"",'Informacion del Cliente'!$F$8,"")</f>
        <v/>
      </c>
      <c r="D131" s="4" t="str">
        <f>IF(O131&lt;&gt;"",'Informacion del Cliente'!$F$7,"")</f>
        <v/>
      </c>
      <c r="E131" s="4" t="str">
        <f>IF(O131&lt;&gt;"",'Informacion del Cliente'!$F$9,"")</f>
        <v/>
      </c>
      <c r="F131" s="4" t="str">
        <f>IF(G131&lt;&gt;"",'Informacion del Cliente'!$F$10:$G$10,"")</f>
        <v/>
      </c>
      <c r="G131" s="4" t="str">
        <f>IF('Informacion del Cliente'!E143&lt;&gt;"",VLOOKUP('Informacion del Cliente'!E143,Productos!$F$6:$G$11,2,FALSE),"")</f>
        <v/>
      </c>
      <c r="H131" s="4" t="str">
        <f>IF('Informacion del Cliente'!G143&lt;&gt;"",'Informacion del Cliente'!G143,"")</f>
        <v/>
      </c>
      <c r="I131" s="4" t="str">
        <f>IF('Informacion del Cliente'!F143&lt;&gt;"",'Informacion del Cliente'!F143,"")</f>
        <v/>
      </c>
      <c r="J131" s="4" t="str">
        <f>IF('Informacion del Cliente'!J143&lt;&gt;"",'Informacion del Cliente'!J143,"")</f>
        <v/>
      </c>
      <c r="K131" s="4" t="str">
        <f>IF('Informacion del Cliente'!N143&lt;&gt;"",'Informacion del Cliente'!N143,"")</f>
        <v/>
      </c>
      <c r="L131" s="4" t="str">
        <f>IF(AND(N131&lt;&gt;"",N131="Inside"),'Informacion del Cliente'!H143-VLOOKUP(N131,Productos!$F$15:$G$16,2,FALSE),IF(N131="Outside",'Informacion del Cliente'!H143,""))</f>
        <v/>
      </c>
      <c r="M131" s="4" t="str">
        <f>IF('Informacion del Cliente'!I143&lt;&gt;"",'Informacion del Cliente'!I143,"")</f>
        <v/>
      </c>
      <c r="N131" s="4" t="str">
        <f>IF('Informacion del Cliente'!K143&lt;&gt;"",'Informacion del Cliente'!K143,"")</f>
        <v/>
      </c>
      <c r="O131" s="4" t="str">
        <f>IF('Informacion del Cliente'!L143&lt;&gt;"",'Informacion del Cliente'!L143,"")</f>
        <v/>
      </c>
      <c r="P131" s="4" t="str">
        <f>IF('Informacion del Cliente'!M143&lt;&gt;"",'Informacion del Cliente'!M143,"")</f>
        <v/>
      </c>
      <c r="Q131" s="4" t="str">
        <f>IF('Informacion del Cliente'!P143&lt;&gt;"",'Informacion del Cliente'!P143,"")</f>
        <v/>
      </c>
      <c r="R131" s="4" t="str">
        <f>IF('Informacion del Cliente'!Q143&lt;&gt;"",'Informacion del Cliente'!Q143,"")</f>
        <v/>
      </c>
      <c r="S131" s="4" t="str">
        <f t="shared" ref="S131:S194" ca="1" si="83">IF(O131="CCO",IF(VLOOKUP(O131,INDIRECT("'"&amp;G131&amp; "'!F23:N25"),8,FALSE)="NA","NA", ROUND((M131*2)*VLOOKUP(O131,INDIRECT("'"&amp;G131&amp; "'!F23:N25"),8,FALSE),0)),"")</f>
        <v/>
      </c>
      <c r="U131" s="4" t="str">
        <f>IF('Informacion del Cliente'!O143&lt;&gt;"",'Informacion del Cliente'!O143,"")</f>
        <v/>
      </c>
      <c r="V131" s="4" t="str">
        <f>IF('Informacion del Cliente'!R143&lt;&gt;"",'Informacion del Cliente'!R143,"")</f>
        <v/>
      </c>
      <c r="W131" s="4" t="str">
        <f t="shared" ref="W131:W194" ca="1" si="84">IF(L131&lt;&gt;"",L131+VLOOKUP(J131, INDIRECT("'" &amp; G131 &amp; "'!F16:I18"), 2, FALSE),"")</f>
        <v/>
      </c>
      <c r="X131" s="4" t="str">
        <f t="shared" ref="X131:X194" si="85">IF(Y131="SI",((W131-Z131)/2) + 1, "")</f>
        <v/>
      </c>
      <c r="Y131" s="4" t="str">
        <f t="shared" ref="Y131:Y194" si="86">IF(AND(G131&lt;&gt;"",Z131&lt;&gt;"No encontrado"),IF(L131&gt;=Z131,"SI","NO"),"")</f>
        <v/>
      </c>
      <c r="Z131" s="4" t="str">
        <f>IF(G131&lt;&gt;"", IFERROR(VLOOKUP(I131, 'Listado de Telas'!$B$3:$F$129, 5, FALSE), "No encontrado"), "")</f>
        <v/>
      </c>
      <c r="AA131" s="4" t="str">
        <f t="shared" ref="AA131:AA194" ca="1" si="87">IF(M131&lt;&gt;"",M131+VLOOKUP(J131, INDIRECT("'" &amp; G131 &amp; "'!F16:I18"), 3, FALSE)+INDIRECT("'" &amp; G131 &amp; "'!I5")+AQ131,"")</f>
        <v/>
      </c>
      <c r="AB131" s="4" t="str">
        <f t="shared" ca="1" si="62"/>
        <v/>
      </c>
      <c r="AC131" s="4" t="str">
        <f t="shared" ca="1" si="63"/>
        <v/>
      </c>
      <c r="AD131" s="4" t="str">
        <f t="shared" ca="1" si="64"/>
        <v/>
      </c>
      <c r="AE131" s="4" t="str">
        <f t="shared" si="65"/>
        <v/>
      </c>
      <c r="AF131" s="4" t="str">
        <f t="shared" ca="1" si="66"/>
        <v/>
      </c>
      <c r="AG131" s="4" t="str">
        <f t="shared" ca="1" si="67"/>
        <v/>
      </c>
      <c r="AH131" s="4" t="str">
        <f t="shared" ca="1" si="68"/>
        <v/>
      </c>
      <c r="AI131" s="4" t="str">
        <f t="shared" ref="AI131:AI194" si="88">IF(L131&lt;&gt;"",L131-0.5,"")</f>
        <v/>
      </c>
      <c r="AJ131" s="4" t="str">
        <f t="shared" ca="1" si="69"/>
        <v/>
      </c>
      <c r="AK131" s="4" t="str">
        <f t="array" ref="AK131">IF('Informacion del Cliente'!T143="SI",3,IF('Informacion del Cliente'!K143="Outside",2,IF('Informacion del Cliente'!K143="Inside",1,"")))</f>
        <v/>
      </c>
      <c r="AL131" s="140" t="str">
        <f t="shared" ca="1" si="70"/>
        <v/>
      </c>
      <c r="AM131" s="4" t="s">
        <v>132</v>
      </c>
      <c r="AN131" s="4" t="str">
        <f t="array" ref="AN131">IF(O131&lt;&gt;"",(IF(L131&lt;&gt;"",IF('Informacion del Cliente'!$F$10:$G$10="Residencial",VLOOKUP(G131,Productos!$F$19:$G$24,2,FALSE),IF('Informacion del Cliente'!$F$10:$G$10="Comercial",VLOOKUP(G131,Productos!$F$19:$G$24,3,FALSE),"")))),"")</f>
        <v/>
      </c>
      <c r="AO131" s="4" t="str">
        <f t="array" aca="1" ref="AO131" ca="1">IF(O131&lt;&gt;"",(IF(L131&lt;&gt;"",IF(VLOOKUP('Informacion del Cliente'!$F$10:$G$10,INDIRECT("'"&amp;G131&amp;"'!L5:N6"),2,FALSE)="NA","",VLOOKUP('Informacion del Cliente'!$F$10:$G$10,INDIRECT("'"&amp;G131&amp;"'!L5:N6"),2,FALSE)))),"")</f>
        <v/>
      </c>
      <c r="AP131" s="4" t="str">
        <f t="array" aca="1" ref="AP131" ca="1">IF(OR(J131="Privacy",J131="Blackout"),IF('Informacion del Cliente'!$F$10:$G$10="Residencial",IF(L131&lt;&gt;"",VLOOKUP(J131,INDIRECT("'"&amp;G131&amp;"'!L16:O18"),2,FALSE),""),IF('Informacion del Cliente'!$F$10:$G$10="Comercial",IF(L131&lt;&gt;"",VLOOKUP(J131,INDIRECT("'"&amp;G131&amp;"'!L16:O18"),3,FALSE),""))),"")</f>
        <v/>
      </c>
      <c r="AQ131" s="4" t="str">
        <f t="shared" ref="AQ131:AQ194" ca="1" si="89">IF(AP131&lt;&gt;"",IF(AR131="NA","0",AR131*AL131),"0")</f>
        <v>0</v>
      </c>
      <c r="AR131" s="4" t="str">
        <f t="array" aca="1" ref="AR131" ca="1">IF('Informacion del Cliente'!$F$10:$G$10="Residencial",IF(L131&lt;&gt;"",VLOOKUP(J131,INDIRECT("'"&amp;G131&amp;"'!L16:O18"),2,FALSE),""),IF('Informacion del Cliente'!$F$10:$G$10="Comercial",IF(L131&lt;&gt;"",VLOOKUP(J131,INDIRECT("'"&amp;G131&amp;"'!L16:O18"),3,FALSE),"")))</f>
        <v/>
      </c>
      <c r="AS131" s="4" t="str">
        <f t="shared" ref="AS131:AS194" ca="1" si="90">IF(AR131&lt;&gt;"",IF(AR131="NA","0",AR131*AL131),"")</f>
        <v/>
      </c>
      <c r="AT131" s="4" t="str">
        <f t="shared" ref="AT131:AT194" ca="1" si="91">IF(G131&lt;&gt;"",(IF(AND(VLOOKUP(O131, INDIRECT("'" &amp; G131 &amp; "'!F23:N25"),2, FALSE)&lt;&gt;"",VLOOKUP(O131, INDIRECT("'" &amp; G131 &amp; "'!F23:N25"),2, FALSE)&lt;&gt;"NA"),(L131-VLOOKUP(O131, INDIRECT("'" &amp; G131 &amp; "'!F23:N25"),2, FALSE)),"")),"")</f>
        <v/>
      </c>
      <c r="AU131" s="4" t="str">
        <f t="shared" ref="AU131:AU194" ca="1" si="92">IF(AT131&lt;&gt;"",AL131,"")</f>
        <v/>
      </c>
      <c r="AV131" s="4" t="str">
        <f t="array" aca="1" ref="AV131" ca="1">IF(G131&lt;&gt;"",(IF(OR(VLOOKUP(O131, INDIRECT("'" &amp; G131 &amp; "'!F23:N25"),3, FALSE)&lt;&gt;"",VLOOKUP(O131, INDIRECT("'" &amp; G131 &amp; "'!F23:N25"),3, FALSE)&lt;&gt;"NA"),(L131-VLOOKUP(O131, INDIRECT("'" &amp; G131 &amp; "'!F23:N25"),3, FALSE)),"")),"")</f>
        <v/>
      </c>
      <c r="AW131" s="4" t="str">
        <f t="shared" ca="1" si="71"/>
        <v/>
      </c>
      <c r="AX131" s="4" t="str">
        <f t="shared" ca="1" si="72"/>
        <v/>
      </c>
      <c r="AY131" s="4" t="str">
        <f t="shared" ca="1" si="73"/>
        <v/>
      </c>
      <c r="AZ131" s="4" t="str">
        <f t="array" aca="1" ref="AZ131" ca="1">IF(O131&lt;&gt;"",IF(VLOOKUP(O131,INDIRECT("'"&amp;G131&amp;"'!F23:K25"),5,FALSE)="NA","NA",L131-VLOOKUP(O131,INDIRECT("'"&amp;G131&amp;"'!F23:K25"),5,FALSE)),"")</f>
        <v/>
      </c>
      <c r="BA131" s="4" t="str">
        <f>IF('Informacion del Cliente'!U143&lt;&gt;"",'Informacion del Cliente'!U143,"")</f>
        <v/>
      </c>
      <c r="BB131" s="4" t="str">
        <f t="array" aca="1" ref="BB131" ca="1">IF(O131&lt;&gt;"",VLOOKUP(O131, INDIRECT("'" &amp; G131 &amp; "'!F23:K25"),6, FALSE),"")</f>
        <v/>
      </c>
      <c r="BC131" s="4" t="str">
        <f t="shared" si="74"/>
        <v/>
      </c>
      <c r="BD131" s="4" t="str">
        <f t="shared" ca="1" si="75"/>
        <v/>
      </c>
      <c r="BE131" s="4" t="str">
        <f t="shared" si="76"/>
        <v/>
      </c>
      <c r="BF131" s="4" t="str">
        <f t="shared" si="77"/>
        <v/>
      </c>
      <c r="BG131" s="4" t="str">
        <f t="shared" si="78"/>
        <v/>
      </c>
      <c r="BJ131" s="4" t="str">
        <f t="shared" ca="1" si="79"/>
        <v/>
      </c>
      <c r="BK131" s="4" t="str">
        <f t="shared" si="80"/>
        <v/>
      </c>
      <c r="BL131" s="4" t="str">
        <f t="shared" ca="1" si="81"/>
        <v/>
      </c>
      <c r="BM131" s="4" t="str">
        <f t="shared" ca="1" si="82"/>
        <v/>
      </c>
    </row>
    <row r="132" spans="1:65" x14ac:dyDescent="0.3">
      <c r="A132" s="4" t="str">
        <f>IF(L132&lt;&gt;"",'Informacion del Cliente'!D144,"")</f>
        <v/>
      </c>
      <c r="B132" s="4" t="str">
        <f>IF(O132&lt;&gt;"",'Informacion del Cliente'!$F$5,"")</f>
        <v/>
      </c>
      <c r="C132" s="4" t="str">
        <f>IF(O132&lt;&gt;"",'Informacion del Cliente'!$F$8,"")</f>
        <v/>
      </c>
      <c r="D132" s="4" t="str">
        <f>IF(O132&lt;&gt;"",'Informacion del Cliente'!$F$7,"")</f>
        <v/>
      </c>
      <c r="E132" s="4" t="str">
        <f>IF(O132&lt;&gt;"",'Informacion del Cliente'!$F$9,"")</f>
        <v/>
      </c>
      <c r="F132" s="4" t="str">
        <f>IF(G132&lt;&gt;"",'Informacion del Cliente'!$F$10:$G$10,"")</f>
        <v/>
      </c>
      <c r="G132" s="4" t="str">
        <f>IF('Informacion del Cliente'!E144&lt;&gt;"",VLOOKUP('Informacion del Cliente'!E144,Productos!$F$6:$G$11,2,FALSE),"")</f>
        <v/>
      </c>
      <c r="H132" s="4" t="str">
        <f>IF('Informacion del Cliente'!G144&lt;&gt;"",'Informacion del Cliente'!G144,"")</f>
        <v/>
      </c>
      <c r="I132" s="4" t="str">
        <f>IF('Informacion del Cliente'!F144&lt;&gt;"",'Informacion del Cliente'!F144,"")</f>
        <v/>
      </c>
      <c r="J132" s="4" t="str">
        <f>IF('Informacion del Cliente'!J144&lt;&gt;"",'Informacion del Cliente'!J144,"")</f>
        <v/>
      </c>
      <c r="K132" s="4" t="str">
        <f>IF('Informacion del Cliente'!N144&lt;&gt;"",'Informacion del Cliente'!N144,"")</f>
        <v/>
      </c>
      <c r="L132" s="4" t="str">
        <f>IF(AND(N132&lt;&gt;"",N132="Inside"),'Informacion del Cliente'!H144-VLOOKUP(N132,Productos!$F$15:$G$16,2,FALSE),IF(N132="Outside",'Informacion del Cliente'!H144,""))</f>
        <v/>
      </c>
      <c r="M132" s="4" t="str">
        <f>IF('Informacion del Cliente'!I144&lt;&gt;"",'Informacion del Cliente'!I144,"")</f>
        <v/>
      </c>
      <c r="N132" s="4" t="str">
        <f>IF('Informacion del Cliente'!K144&lt;&gt;"",'Informacion del Cliente'!K144,"")</f>
        <v/>
      </c>
      <c r="O132" s="4" t="str">
        <f>IF('Informacion del Cliente'!L144&lt;&gt;"",'Informacion del Cliente'!L144,"")</f>
        <v/>
      </c>
      <c r="P132" s="4" t="str">
        <f>IF('Informacion del Cliente'!M144&lt;&gt;"",'Informacion del Cliente'!M144,"")</f>
        <v/>
      </c>
      <c r="Q132" s="4" t="str">
        <f>IF('Informacion del Cliente'!P144&lt;&gt;"",'Informacion del Cliente'!P144,"")</f>
        <v/>
      </c>
      <c r="R132" s="4" t="str">
        <f>IF('Informacion del Cliente'!Q144&lt;&gt;"",'Informacion del Cliente'!Q144,"")</f>
        <v/>
      </c>
      <c r="S132" s="4" t="str">
        <f t="shared" ca="1" si="83"/>
        <v/>
      </c>
      <c r="U132" s="4" t="str">
        <f>IF('Informacion del Cliente'!O144&lt;&gt;"",'Informacion del Cliente'!O144,"")</f>
        <v/>
      </c>
      <c r="V132" s="4" t="str">
        <f>IF('Informacion del Cliente'!R144&lt;&gt;"",'Informacion del Cliente'!R144,"")</f>
        <v/>
      </c>
      <c r="W132" s="4" t="str">
        <f t="shared" ca="1" si="84"/>
        <v/>
      </c>
      <c r="X132" s="4" t="str">
        <f t="shared" si="85"/>
        <v/>
      </c>
      <c r="Y132" s="4" t="str">
        <f t="shared" si="86"/>
        <v/>
      </c>
      <c r="Z132" s="4" t="str">
        <f>IF(G132&lt;&gt;"", IFERROR(VLOOKUP(I132, 'Listado de Telas'!$B$3:$F$129, 5, FALSE), "No encontrado"), "")</f>
        <v/>
      </c>
      <c r="AA132" s="4" t="str">
        <f t="shared" ca="1" si="87"/>
        <v/>
      </c>
      <c r="AB132" s="4" t="str">
        <f t="shared" ca="1" si="62"/>
        <v/>
      </c>
      <c r="AC132" s="4" t="str">
        <f t="shared" ca="1" si="63"/>
        <v/>
      </c>
      <c r="AD132" s="4" t="str">
        <f t="shared" ca="1" si="64"/>
        <v/>
      </c>
      <c r="AE132" s="4" t="str">
        <f t="shared" si="65"/>
        <v/>
      </c>
      <c r="AF132" s="4" t="str">
        <f t="shared" ca="1" si="66"/>
        <v/>
      </c>
      <c r="AG132" s="4" t="str">
        <f t="shared" ca="1" si="67"/>
        <v/>
      </c>
      <c r="AH132" s="4" t="str">
        <f t="shared" ca="1" si="68"/>
        <v/>
      </c>
      <c r="AI132" s="4" t="str">
        <f t="shared" si="88"/>
        <v/>
      </c>
      <c r="AJ132" s="4" t="str">
        <f t="shared" ca="1" si="69"/>
        <v/>
      </c>
      <c r="AK132" s="4" t="str">
        <f t="array" ref="AK132">IF('Informacion del Cliente'!T144="SI",3,IF('Informacion del Cliente'!K144="Outside",2,IF('Informacion del Cliente'!K144="Inside",1,"")))</f>
        <v/>
      </c>
      <c r="AL132" s="140" t="str">
        <f t="shared" ca="1" si="70"/>
        <v/>
      </c>
      <c r="AM132" s="4" t="s">
        <v>132</v>
      </c>
      <c r="AN132" s="4" t="str">
        <f t="array" ref="AN132">IF(O132&lt;&gt;"",(IF(L132&lt;&gt;"",IF('Informacion del Cliente'!$F$10:$G$10="Residencial",VLOOKUP(G132,Productos!$F$19:$G$24,2,FALSE),IF('Informacion del Cliente'!$F$10:$G$10="Comercial",VLOOKUP(G132,Productos!$F$19:$G$24,3,FALSE),"")))),"")</f>
        <v/>
      </c>
      <c r="AO132" s="4" t="str">
        <f t="array" aca="1" ref="AO132" ca="1">IF(O132&lt;&gt;"",(IF(L132&lt;&gt;"",IF(VLOOKUP('Informacion del Cliente'!$F$10:$G$10,INDIRECT("'"&amp;G132&amp;"'!L5:N6"),2,FALSE)="NA","",VLOOKUP('Informacion del Cliente'!$F$10:$G$10,INDIRECT("'"&amp;G132&amp;"'!L5:N6"),2,FALSE)))),"")</f>
        <v/>
      </c>
      <c r="AP132" s="4" t="str">
        <f t="array" aca="1" ref="AP132" ca="1">IF(OR(J132="Privacy",J132="Blackout"),IF('Informacion del Cliente'!$F$10:$G$10="Residencial",IF(L132&lt;&gt;"",VLOOKUP(J132,INDIRECT("'"&amp;G132&amp;"'!L16:O18"),2,FALSE),""),IF('Informacion del Cliente'!$F$10:$G$10="Comercial",IF(L132&lt;&gt;"",VLOOKUP(J132,INDIRECT("'"&amp;G132&amp;"'!L16:O18"),3,FALSE),""))),"")</f>
        <v/>
      </c>
      <c r="AQ132" s="4" t="str">
        <f t="shared" ca="1" si="89"/>
        <v>0</v>
      </c>
      <c r="AR132" s="4" t="str">
        <f t="array" aca="1" ref="AR132" ca="1">IF('Informacion del Cliente'!$F$10:$G$10="Residencial",IF(L132&lt;&gt;"",VLOOKUP(J132,INDIRECT("'"&amp;G132&amp;"'!L16:O18"),2,FALSE),""),IF('Informacion del Cliente'!$F$10:$G$10="Comercial",IF(L132&lt;&gt;"",VLOOKUP(J132,INDIRECT("'"&amp;G132&amp;"'!L16:O18"),3,FALSE),"")))</f>
        <v/>
      </c>
      <c r="AS132" s="4" t="str">
        <f t="shared" ca="1" si="90"/>
        <v/>
      </c>
      <c r="AT132" s="4" t="str">
        <f t="shared" ca="1" si="91"/>
        <v/>
      </c>
      <c r="AU132" s="4" t="str">
        <f t="shared" ca="1" si="92"/>
        <v/>
      </c>
      <c r="AV132" s="4" t="str">
        <f t="array" aca="1" ref="AV132" ca="1">IF(G132&lt;&gt;"",(IF(OR(VLOOKUP(O132, INDIRECT("'" &amp; G132 &amp; "'!F23:N25"),3, FALSE)&lt;&gt;"",VLOOKUP(O132, INDIRECT("'" &amp; G132 &amp; "'!F23:N25"),3, FALSE)&lt;&gt;"NA"),(L132-VLOOKUP(O132, INDIRECT("'" &amp; G132 &amp; "'!F23:N25"),3, FALSE)),"")),"")</f>
        <v/>
      </c>
      <c r="AW132" s="4" t="str">
        <f t="shared" ca="1" si="71"/>
        <v/>
      </c>
      <c r="AX132" s="4" t="str">
        <f t="shared" ca="1" si="72"/>
        <v/>
      </c>
      <c r="AY132" s="4" t="str">
        <f t="shared" ca="1" si="73"/>
        <v/>
      </c>
      <c r="AZ132" s="4" t="str">
        <f t="array" aca="1" ref="AZ132" ca="1">IF(O132&lt;&gt;"",IF(VLOOKUP(O132,INDIRECT("'"&amp;G132&amp;"'!F23:K25"),5,FALSE)="NA","NA",L132-VLOOKUP(O132,INDIRECT("'"&amp;G132&amp;"'!F23:K25"),5,FALSE)),"")</f>
        <v/>
      </c>
      <c r="BA132" s="4" t="str">
        <f>IF('Informacion del Cliente'!U144&lt;&gt;"",'Informacion del Cliente'!U144,"")</f>
        <v/>
      </c>
      <c r="BB132" s="4" t="str">
        <f t="array" aca="1" ref="BB132" ca="1">IF(O132&lt;&gt;"",VLOOKUP(O132, INDIRECT("'" &amp; G132 &amp; "'!F23:K25"),6, FALSE),"")</f>
        <v/>
      </c>
      <c r="BC132" s="4" t="str">
        <f t="shared" si="74"/>
        <v/>
      </c>
      <c r="BD132" s="4" t="str">
        <f t="shared" ca="1" si="75"/>
        <v/>
      </c>
      <c r="BE132" s="4" t="str">
        <f t="shared" si="76"/>
        <v/>
      </c>
      <c r="BF132" s="4" t="str">
        <f t="shared" si="77"/>
        <v/>
      </c>
      <c r="BG132" s="4" t="str">
        <f t="shared" si="78"/>
        <v/>
      </c>
      <c r="BJ132" s="4" t="str">
        <f t="shared" ca="1" si="79"/>
        <v/>
      </c>
      <c r="BK132" s="4" t="str">
        <f t="shared" si="80"/>
        <v/>
      </c>
      <c r="BL132" s="4" t="str">
        <f t="shared" ca="1" si="81"/>
        <v/>
      </c>
      <c r="BM132" s="4" t="str">
        <f t="shared" ca="1" si="82"/>
        <v/>
      </c>
    </row>
    <row r="133" spans="1:65" x14ac:dyDescent="0.3">
      <c r="A133" s="4" t="str">
        <f>IF(L133&lt;&gt;"",'Informacion del Cliente'!D145,"")</f>
        <v/>
      </c>
      <c r="B133" s="4" t="str">
        <f>IF(O133&lt;&gt;"",'Informacion del Cliente'!$F$5,"")</f>
        <v/>
      </c>
      <c r="C133" s="4" t="str">
        <f>IF(O133&lt;&gt;"",'Informacion del Cliente'!$F$8,"")</f>
        <v/>
      </c>
      <c r="D133" s="4" t="str">
        <f>IF(O133&lt;&gt;"",'Informacion del Cliente'!$F$7,"")</f>
        <v/>
      </c>
      <c r="E133" s="4" t="str">
        <f>IF(O133&lt;&gt;"",'Informacion del Cliente'!$F$9,"")</f>
        <v/>
      </c>
      <c r="F133" s="4" t="str">
        <f>IF(G133&lt;&gt;"",'Informacion del Cliente'!$F$10:$G$10,"")</f>
        <v/>
      </c>
      <c r="G133" s="4" t="str">
        <f>IF('Informacion del Cliente'!E145&lt;&gt;"",VLOOKUP('Informacion del Cliente'!E145,Productos!$F$6:$G$11,2,FALSE),"")</f>
        <v/>
      </c>
      <c r="H133" s="4" t="str">
        <f>IF('Informacion del Cliente'!G145&lt;&gt;"",'Informacion del Cliente'!G145,"")</f>
        <v/>
      </c>
      <c r="I133" s="4" t="str">
        <f>IF('Informacion del Cliente'!F145&lt;&gt;"",'Informacion del Cliente'!F145,"")</f>
        <v/>
      </c>
      <c r="J133" s="4" t="str">
        <f>IF('Informacion del Cliente'!J145&lt;&gt;"",'Informacion del Cliente'!J145,"")</f>
        <v/>
      </c>
      <c r="K133" s="4" t="str">
        <f>IF('Informacion del Cliente'!N145&lt;&gt;"",'Informacion del Cliente'!N145,"")</f>
        <v/>
      </c>
      <c r="L133" s="4" t="str">
        <f>IF(AND(N133&lt;&gt;"",N133="Inside"),'Informacion del Cliente'!H145-VLOOKUP(N133,Productos!$F$15:$G$16,2,FALSE),IF(N133="Outside",'Informacion del Cliente'!H145,""))</f>
        <v/>
      </c>
      <c r="M133" s="4" t="str">
        <f>IF('Informacion del Cliente'!I145&lt;&gt;"",'Informacion del Cliente'!I145,"")</f>
        <v/>
      </c>
      <c r="N133" s="4" t="str">
        <f>IF('Informacion del Cliente'!K145&lt;&gt;"",'Informacion del Cliente'!K145,"")</f>
        <v/>
      </c>
      <c r="O133" s="4" t="str">
        <f>IF('Informacion del Cliente'!L145&lt;&gt;"",'Informacion del Cliente'!L145,"")</f>
        <v/>
      </c>
      <c r="P133" s="4" t="str">
        <f>IF('Informacion del Cliente'!M145&lt;&gt;"",'Informacion del Cliente'!M145,"")</f>
        <v/>
      </c>
      <c r="Q133" s="4" t="str">
        <f>IF('Informacion del Cliente'!P145&lt;&gt;"",'Informacion del Cliente'!P145,"")</f>
        <v/>
      </c>
      <c r="R133" s="4" t="str">
        <f>IF('Informacion del Cliente'!Q145&lt;&gt;"",'Informacion del Cliente'!Q145,"")</f>
        <v/>
      </c>
      <c r="S133" s="4" t="str">
        <f t="shared" ca="1" si="83"/>
        <v/>
      </c>
      <c r="U133" s="4" t="str">
        <f>IF('Informacion del Cliente'!O145&lt;&gt;"",'Informacion del Cliente'!O145,"")</f>
        <v/>
      </c>
      <c r="V133" s="4" t="str">
        <f>IF('Informacion del Cliente'!R145&lt;&gt;"",'Informacion del Cliente'!R145,"")</f>
        <v/>
      </c>
      <c r="W133" s="4" t="str">
        <f t="shared" ca="1" si="84"/>
        <v/>
      </c>
      <c r="X133" s="4" t="str">
        <f t="shared" si="85"/>
        <v/>
      </c>
      <c r="Y133" s="4" t="str">
        <f t="shared" si="86"/>
        <v/>
      </c>
      <c r="Z133" s="4" t="str">
        <f>IF(G133&lt;&gt;"", IFERROR(VLOOKUP(I133, 'Listado de Telas'!$B$3:$F$129, 5, FALSE), "No encontrado"), "")</f>
        <v/>
      </c>
      <c r="AA133" s="4" t="str">
        <f t="shared" ca="1" si="87"/>
        <v/>
      </c>
      <c r="AB133" s="4" t="str">
        <f t="shared" ca="1" si="62"/>
        <v/>
      </c>
      <c r="AC133" s="4" t="str">
        <f t="shared" ca="1" si="63"/>
        <v/>
      </c>
      <c r="AD133" s="4" t="str">
        <f t="shared" ca="1" si="64"/>
        <v/>
      </c>
      <c r="AE133" s="4" t="str">
        <f t="shared" si="65"/>
        <v/>
      </c>
      <c r="AF133" s="4" t="str">
        <f t="shared" ca="1" si="66"/>
        <v/>
      </c>
      <c r="AG133" s="4" t="str">
        <f t="shared" ca="1" si="67"/>
        <v/>
      </c>
      <c r="AH133" s="4" t="str">
        <f t="shared" ca="1" si="68"/>
        <v/>
      </c>
      <c r="AI133" s="4" t="str">
        <f t="shared" si="88"/>
        <v/>
      </c>
      <c r="AJ133" s="4" t="str">
        <f t="shared" ca="1" si="69"/>
        <v/>
      </c>
      <c r="AK133" s="4" t="str">
        <f t="array" ref="AK133">IF('Informacion del Cliente'!T145="SI",3,IF('Informacion del Cliente'!K145="Outside",2,IF('Informacion del Cliente'!K145="Inside",1,"")))</f>
        <v/>
      </c>
      <c r="AL133" s="140" t="str">
        <f t="shared" ca="1" si="70"/>
        <v/>
      </c>
      <c r="AM133" s="4" t="s">
        <v>132</v>
      </c>
      <c r="AN133" s="4" t="str">
        <f t="array" ref="AN133">IF(O133&lt;&gt;"",(IF(L133&lt;&gt;"",IF('Informacion del Cliente'!$F$10:$G$10="Residencial",VLOOKUP(G133,Productos!$F$19:$G$24,2,FALSE),IF('Informacion del Cliente'!$F$10:$G$10="Comercial",VLOOKUP(G133,Productos!$F$19:$G$24,3,FALSE),"")))),"")</f>
        <v/>
      </c>
      <c r="AO133" s="4" t="str">
        <f t="array" aca="1" ref="AO133" ca="1">IF(O133&lt;&gt;"",(IF(L133&lt;&gt;"",IF(VLOOKUP('Informacion del Cliente'!$F$10:$G$10,INDIRECT("'"&amp;G133&amp;"'!L5:N6"),2,FALSE)="NA","",VLOOKUP('Informacion del Cliente'!$F$10:$G$10,INDIRECT("'"&amp;G133&amp;"'!L5:N6"),2,FALSE)))),"")</f>
        <v/>
      </c>
      <c r="AP133" s="4" t="str">
        <f t="array" aca="1" ref="AP133" ca="1">IF(OR(J133="Privacy",J133="Blackout"),IF('Informacion del Cliente'!$F$10:$G$10="Residencial",IF(L133&lt;&gt;"",VLOOKUP(J133,INDIRECT("'"&amp;G133&amp;"'!L16:O18"),2,FALSE),""),IF('Informacion del Cliente'!$F$10:$G$10="Comercial",IF(L133&lt;&gt;"",VLOOKUP(J133,INDIRECT("'"&amp;G133&amp;"'!L16:O18"),3,FALSE),""))),"")</f>
        <v/>
      </c>
      <c r="AQ133" s="4" t="str">
        <f t="shared" ca="1" si="89"/>
        <v>0</v>
      </c>
      <c r="AR133" s="4" t="str">
        <f t="array" aca="1" ref="AR133" ca="1">IF('Informacion del Cliente'!$F$10:$G$10="Residencial",IF(L133&lt;&gt;"",VLOOKUP(J133,INDIRECT("'"&amp;G133&amp;"'!L16:O18"),2,FALSE),""),IF('Informacion del Cliente'!$F$10:$G$10="Comercial",IF(L133&lt;&gt;"",VLOOKUP(J133,INDIRECT("'"&amp;G133&amp;"'!L16:O18"),3,FALSE),"")))</f>
        <v/>
      </c>
      <c r="AS133" s="4" t="str">
        <f t="shared" ca="1" si="90"/>
        <v/>
      </c>
      <c r="AT133" s="4" t="str">
        <f t="shared" ca="1" si="91"/>
        <v/>
      </c>
      <c r="AU133" s="4" t="str">
        <f t="shared" ca="1" si="92"/>
        <v/>
      </c>
      <c r="AV133" s="4" t="str">
        <f t="array" aca="1" ref="AV133" ca="1">IF(G133&lt;&gt;"",(IF(OR(VLOOKUP(O133, INDIRECT("'" &amp; G133 &amp; "'!F23:N25"),3, FALSE)&lt;&gt;"",VLOOKUP(O133, INDIRECT("'" &amp; G133 &amp; "'!F23:N25"),3, FALSE)&lt;&gt;"NA"),(L133-VLOOKUP(O133, INDIRECT("'" &amp; G133 &amp; "'!F23:N25"),3, FALSE)),"")),"")</f>
        <v/>
      </c>
      <c r="AW133" s="4" t="str">
        <f t="shared" ca="1" si="71"/>
        <v/>
      </c>
      <c r="AX133" s="4" t="str">
        <f t="shared" ca="1" si="72"/>
        <v/>
      </c>
      <c r="AY133" s="4" t="str">
        <f t="shared" ca="1" si="73"/>
        <v/>
      </c>
      <c r="AZ133" s="4" t="str">
        <f t="array" aca="1" ref="AZ133" ca="1">IF(O133&lt;&gt;"",IF(VLOOKUP(O133,INDIRECT("'"&amp;G133&amp;"'!F23:K25"),5,FALSE)="NA","NA",L133-VLOOKUP(O133,INDIRECT("'"&amp;G133&amp;"'!F23:K25"),5,FALSE)),"")</f>
        <v/>
      </c>
      <c r="BA133" s="4" t="str">
        <f>IF('Informacion del Cliente'!U145&lt;&gt;"",'Informacion del Cliente'!U145,"")</f>
        <v/>
      </c>
      <c r="BB133" s="4" t="str">
        <f t="array" aca="1" ref="BB133" ca="1">IF(O133&lt;&gt;"",VLOOKUP(O133, INDIRECT("'" &amp; G133 &amp; "'!F23:K25"),6, FALSE),"")</f>
        <v/>
      </c>
      <c r="BC133" s="4" t="str">
        <f t="shared" si="74"/>
        <v/>
      </c>
      <c r="BD133" s="4" t="str">
        <f t="shared" ca="1" si="75"/>
        <v/>
      </c>
      <c r="BE133" s="4" t="str">
        <f t="shared" si="76"/>
        <v/>
      </c>
      <c r="BF133" s="4" t="str">
        <f t="shared" si="77"/>
        <v/>
      </c>
      <c r="BG133" s="4" t="str">
        <f t="shared" si="78"/>
        <v/>
      </c>
      <c r="BJ133" s="4" t="str">
        <f t="shared" ca="1" si="79"/>
        <v/>
      </c>
      <c r="BK133" s="4" t="str">
        <f t="shared" si="80"/>
        <v/>
      </c>
      <c r="BL133" s="4" t="str">
        <f t="shared" ca="1" si="81"/>
        <v/>
      </c>
      <c r="BM133" s="4" t="str">
        <f t="shared" ca="1" si="82"/>
        <v/>
      </c>
    </row>
    <row r="134" spans="1:65" x14ac:dyDescent="0.3">
      <c r="A134" s="4" t="str">
        <f>IF(L134&lt;&gt;"",'Informacion del Cliente'!D146,"")</f>
        <v/>
      </c>
      <c r="B134" s="4" t="str">
        <f>IF(O134&lt;&gt;"",'Informacion del Cliente'!$F$5,"")</f>
        <v/>
      </c>
      <c r="C134" s="4" t="str">
        <f>IF(O134&lt;&gt;"",'Informacion del Cliente'!$F$8,"")</f>
        <v/>
      </c>
      <c r="D134" s="4" t="str">
        <f>IF(O134&lt;&gt;"",'Informacion del Cliente'!$F$7,"")</f>
        <v/>
      </c>
      <c r="E134" s="4" t="str">
        <f>IF(O134&lt;&gt;"",'Informacion del Cliente'!$F$9,"")</f>
        <v/>
      </c>
      <c r="F134" s="4" t="str">
        <f>IF(G134&lt;&gt;"",'Informacion del Cliente'!$F$10:$G$10,"")</f>
        <v/>
      </c>
      <c r="G134" s="4" t="str">
        <f>IF('Informacion del Cliente'!E146&lt;&gt;"",VLOOKUP('Informacion del Cliente'!E146,Productos!$F$6:$G$11,2,FALSE),"")</f>
        <v/>
      </c>
      <c r="H134" s="4" t="str">
        <f>IF('Informacion del Cliente'!G146&lt;&gt;"",'Informacion del Cliente'!G146,"")</f>
        <v/>
      </c>
      <c r="I134" s="4" t="str">
        <f>IF('Informacion del Cliente'!F146&lt;&gt;"",'Informacion del Cliente'!F146,"")</f>
        <v/>
      </c>
      <c r="J134" s="4" t="str">
        <f>IF('Informacion del Cliente'!J146&lt;&gt;"",'Informacion del Cliente'!J146,"")</f>
        <v/>
      </c>
      <c r="K134" s="4" t="str">
        <f>IF('Informacion del Cliente'!N146&lt;&gt;"",'Informacion del Cliente'!N146,"")</f>
        <v/>
      </c>
      <c r="L134" s="4" t="str">
        <f>IF(AND(N134&lt;&gt;"",N134="Inside"),'Informacion del Cliente'!H146-VLOOKUP(N134,Productos!$F$15:$G$16,2,FALSE),IF(N134="Outside",'Informacion del Cliente'!H146,""))</f>
        <v/>
      </c>
      <c r="M134" s="4" t="str">
        <f>IF('Informacion del Cliente'!I146&lt;&gt;"",'Informacion del Cliente'!I146,"")</f>
        <v/>
      </c>
      <c r="N134" s="4" t="str">
        <f>IF('Informacion del Cliente'!K146&lt;&gt;"",'Informacion del Cliente'!K146,"")</f>
        <v/>
      </c>
      <c r="O134" s="4" t="str">
        <f>IF('Informacion del Cliente'!L146&lt;&gt;"",'Informacion del Cliente'!L146,"")</f>
        <v/>
      </c>
      <c r="P134" s="4" t="str">
        <f>IF('Informacion del Cliente'!M146&lt;&gt;"",'Informacion del Cliente'!M146,"")</f>
        <v/>
      </c>
      <c r="Q134" s="4" t="str">
        <f>IF('Informacion del Cliente'!P146&lt;&gt;"",'Informacion del Cliente'!P146,"")</f>
        <v/>
      </c>
      <c r="R134" s="4" t="str">
        <f>IF('Informacion del Cliente'!Q146&lt;&gt;"",'Informacion del Cliente'!Q146,"")</f>
        <v/>
      </c>
      <c r="S134" s="4" t="str">
        <f t="shared" ca="1" si="83"/>
        <v/>
      </c>
      <c r="U134" s="4" t="str">
        <f>IF('Informacion del Cliente'!O146&lt;&gt;"",'Informacion del Cliente'!O146,"")</f>
        <v/>
      </c>
      <c r="V134" s="4" t="str">
        <f>IF('Informacion del Cliente'!R146&lt;&gt;"",'Informacion del Cliente'!R146,"")</f>
        <v/>
      </c>
      <c r="W134" s="4" t="str">
        <f t="shared" ca="1" si="84"/>
        <v/>
      </c>
      <c r="X134" s="4" t="str">
        <f t="shared" si="85"/>
        <v/>
      </c>
      <c r="Y134" s="4" t="str">
        <f t="shared" si="86"/>
        <v/>
      </c>
      <c r="Z134" s="4" t="str">
        <f>IF(G134&lt;&gt;"", IFERROR(VLOOKUP(I134, 'Listado de Telas'!$B$3:$F$129, 5, FALSE), "No encontrado"), "")</f>
        <v/>
      </c>
      <c r="AA134" s="4" t="str">
        <f t="shared" ca="1" si="87"/>
        <v/>
      </c>
      <c r="AB134" s="4" t="str">
        <f t="shared" ca="1" si="62"/>
        <v/>
      </c>
      <c r="AC134" s="4" t="str">
        <f t="shared" ca="1" si="63"/>
        <v/>
      </c>
      <c r="AD134" s="4" t="str">
        <f t="shared" ca="1" si="64"/>
        <v/>
      </c>
      <c r="AE134" s="4" t="str">
        <f t="shared" si="65"/>
        <v/>
      </c>
      <c r="AF134" s="4" t="str">
        <f t="shared" ca="1" si="66"/>
        <v/>
      </c>
      <c r="AG134" s="4" t="str">
        <f t="shared" ca="1" si="67"/>
        <v/>
      </c>
      <c r="AH134" s="4" t="str">
        <f t="shared" ca="1" si="68"/>
        <v/>
      </c>
      <c r="AI134" s="4" t="str">
        <f t="shared" si="88"/>
        <v/>
      </c>
      <c r="AJ134" s="4" t="str">
        <f t="shared" ca="1" si="69"/>
        <v/>
      </c>
      <c r="AK134" s="4" t="str">
        <f t="array" ref="AK134">IF('Informacion del Cliente'!T146="SI",3,IF('Informacion del Cliente'!K146="Outside",2,IF('Informacion del Cliente'!K146="Inside",1,"")))</f>
        <v/>
      </c>
      <c r="AL134" s="140" t="str">
        <f t="shared" ca="1" si="70"/>
        <v/>
      </c>
      <c r="AM134" s="4" t="s">
        <v>132</v>
      </c>
      <c r="AN134" s="4" t="str">
        <f t="array" ref="AN134">IF(O134&lt;&gt;"",(IF(L134&lt;&gt;"",IF('Informacion del Cliente'!$F$10:$G$10="Residencial",VLOOKUP(G134,Productos!$F$19:$G$24,2,FALSE),IF('Informacion del Cliente'!$F$10:$G$10="Comercial",VLOOKUP(G134,Productos!$F$19:$G$24,3,FALSE),"")))),"")</f>
        <v/>
      </c>
      <c r="AO134" s="4" t="str">
        <f t="array" aca="1" ref="AO134" ca="1">IF(O134&lt;&gt;"",(IF(L134&lt;&gt;"",IF(VLOOKUP('Informacion del Cliente'!$F$10:$G$10,INDIRECT("'"&amp;G134&amp;"'!L5:N6"),2,FALSE)="NA","",VLOOKUP('Informacion del Cliente'!$F$10:$G$10,INDIRECT("'"&amp;G134&amp;"'!L5:N6"),2,FALSE)))),"")</f>
        <v/>
      </c>
      <c r="AP134" s="4" t="str">
        <f t="array" aca="1" ref="AP134" ca="1">IF(OR(J134="Privacy",J134="Blackout"),IF('Informacion del Cliente'!$F$10:$G$10="Residencial",IF(L134&lt;&gt;"",VLOOKUP(J134,INDIRECT("'"&amp;G134&amp;"'!L16:O18"),2,FALSE),""),IF('Informacion del Cliente'!$F$10:$G$10="Comercial",IF(L134&lt;&gt;"",VLOOKUP(J134,INDIRECT("'"&amp;G134&amp;"'!L16:O18"),3,FALSE),""))),"")</f>
        <v/>
      </c>
      <c r="AQ134" s="4" t="str">
        <f t="shared" ca="1" si="89"/>
        <v>0</v>
      </c>
      <c r="AR134" s="4" t="str">
        <f t="array" aca="1" ref="AR134" ca="1">IF('Informacion del Cliente'!$F$10:$G$10="Residencial",IF(L134&lt;&gt;"",VLOOKUP(J134,INDIRECT("'"&amp;G134&amp;"'!L16:O18"),2,FALSE),""),IF('Informacion del Cliente'!$F$10:$G$10="Comercial",IF(L134&lt;&gt;"",VLOOKUP(J134,INDIRECT("'"&amp;G134&amp;"'!L16:O18"),3,FALSE),"")))</f>
        <v/>
      </c>
      <c r="AS134" s="4" t="str">
        <f t="shared" ca="1" si="90"/>
        <v/>
      </c>
      <c r="AT134" s="4" t="str">
        <f t="shared" ca="1" si="91"/>
        <v/>
      </c>
      <c r="AU134" s="4" t="str">
        <f t="shared" ca="1" si="92"/>
        <v/>
      </c>
      <c r="AV134" s="4" t="str">
        <f t="array" aca="1" ref="AV134" ca="1">IF(G134&lt;&gt;"",(IF(OR(VLOOKUP(O134, INDIRECT("'" &amp; G134 &amp; "'!F23:N25"),3, FALSE)&lt;&gt;"",VLOOKUP(O134, INDIRECT("'" &amp; G134 &amp; "'!F23:N25"),3, FALSE)&lt;&gt;"NA"),(L134-VLOOKUP(O134, INDIRECT("'" &amp; G134 &amp; "'!F23:N25"),3, FALSE)),"")),"")</f>
        <v/>
      </c>
      <c r="AW134" s="4" t="str">
        <f t="shared" ca="1" si="71"/>
        <v/>
      </c>
      <c r="AX134" s="4" t="str">
        <f t="shared" ca="1" si="72"/>
        <v/>
      </c>
      <c r="AY134" s="4" t="str">
        <f t="shared" ca="1" si="73"/>
        <v/>
      </c>
      <c r="AZ134" s="4" t="str">
        <f t="array" aca="1" ref="AZ134" ca="1">IF(O134&lt;&gt;"",IF(VLOOKUP(O134,INDIRECT("'"&amp;G134&amp;"'!F23:K25"),5,FALSE)="NA","NA",L134-VLOOKUP(O134,INDIRECT("'"&amp;G134&amp;"'!F23:K25"),5,FALSE)),"")</f>
        <v/>
      </c>
      <c r="BA134" s="4" t="str">
        <f>IF('Informacion del Cliente'!U146&lt;&gt;"",'Informacion del Cliente'!U146,"")</f>
        <v/>
      </c>
      <c r="BB134" s="4" t="str">
        <f t="array" aca="1" ref="BB134" ca="1">IF(O134&lt;&gt;"",VLOOKUP(O134, INDIRECT("'" &amp; G134 &amp; "'!F23:K25"),6, FALSE),"")</f>
        <v/>
      </c>
      <c r="BC134" s="4" t="str">
        <f t="shared" si="74"/>
        <v/>
      </c>
      <c r="BD134" s="4" t="str">
        <f t="shared" ca="1" si="75"/>
        <v/>
      </c>
      <c r="BE134" s="4" t="str">
        <f t="shared" si="76"/>
        <v/>
      </c>
      <c r="BF134" s="4" t="str">
        <f t="shared" si="77"/>
        <v/>
      </c>
      <c r="BG134" s="4" t="str">
        <f t="shared" si="78"/>
        <v/>
      </c>
      <c r="BJ134" s="4" t="str">
        <f t="shared" ca="1" si="79"/>
        <v/>
      </c>
      <c r="BK134" s="4" t="str">
        <f t="shared" si="80"/>
        <v/>
      </c>
      <c r="BL134" s="4" t="str">
        <f t="shared" ca="1" si="81"/>
        <v/>
      </c>
      <c r="BM134" s="4" t="str">
        <f t="shared" ca="1" si="82"/>
        <v/>
      </c>
    </row>
    <row r="135" spans="1:65" x14ac:dyDescent="0.3">
      <c r="A135" s="4" t="str">
        <f>IF(L135&lt;&gt;"",'Informacion del Cliente'!D147,"")</f>
        <v/>
      </c>
      <c r="B135" s="4" t="str">
        <f>IF(O135&lt;&gt;"",'Informacion del Cliente'!$F$5,"")</f>
        <v/>
      </c>
      <c r="C135" s="4" t="str">
        <f>IF(O135&lt;&gt;"",'Informacion del Cliente'!$F$8,"")</f>
        <v/>
      </c>
      <c r="D135" s="4" t="str">
        <f>IF(O135&lt;&gt;"",'Informacion del Cliente'!$F$7,"")</f>
        <v/>
      </c>
      <c r="E135" s="4" t="str">
        <f>IF(O135&lt;&gt;"",'Informacion del Cliente'!$F$9,"")</f>
        <v/>
      </c>
      <c r="F135" s="4" t="str">
        <f>IF(G135&lt;&gt;"",'Informacion del Cliente'!$F$10:$G$10,"")</f>
        <v/>
      </c>
      <c r="G135" s="4" t="str">
        <f>IF('Informacion del Cliente'!E147&lt;&gt;"",VLOOKUP('Informacion del Cliente'!E147,Productos!$F$6:$G$11,2,FALSE),"")</f>
        <v/>
      </c>
      <c r="H135" s="4" t="str">
        <f>IF('Informacion del Cliente'!G147&lt;&gt;"",'Informacion del Cliente'!G147,"")</f>
        <v/>
      </c>
      <c r="I135" s="4" t="str">
        <f>IF('Informacion del Cliente'!F147&lt;&gt;"",'Informacion del Cliente'!F147,"")</f>
        <v/>
      </c>
      <c r="J135" s="4" t="str">
        <f>IF('Informacion del Cliente'!J147&lt;&gt;"",'Informacion del Cliente'!J147,"")</f>
        <v/>
      </c>
      <c r="K135" s="4" t="str">
        <f>IF('Informacion del Cliente'!N147&lt;&gt;"",'Informacion del Cliente'!N147,"")</f>
        <v/>
      </c>
      <c r="L135" s="4" t="str">
        <f>IF(AND(N135&lt;&gt;"",N135="Inside"),'Informacion del Cliente'!H147-VLOOKUP(N135,Productos!$F$15:$G$16,2,FALSE),IF(N135="Outside",'Informacion del Cliente'!H147,""))</f>
        <v/>
      </c>
      <c r="M135" s="4" t="str">
        <f>IF('Informacion del Cliente'!I147&lt;&gt;"",'Informacion del Cliente'!I147,"")</f>
        <v/>
      </c>
      <c r="N135" s="4" t="str">
        <f>IF('Informacion del Cliente'!K147&lt;&gt;"",'Informacion del Cliente'!K147,"")</f>
        <v/>
      </c>
      <c r="O135" s="4" t="str">
        <f>IF('Informacion del Cliente'!L147&lt;&gt;"",'Informacion del Cliente'!L147,"")</f>
        <v/>
      </c>
      <c r="P135" s="4" t="str">
        <f>IF('Informacion del Cliente'!M147&lt;&gt;"",'Informacion del Cliente'!M147,"")</f>
        <v/>
      </c>
      <c r="Q135" s="4" t="str">
        <f>IF('Informacion del Cliente'!P147&lt;&gt;"",'Informacion del Cliente'!P147,"")</f>
        <v/>
      </c>
      <c r="R135" s="4" t="str">
        <f>IF('Informacion del Cliente'!Q147&lt;&gt;"",'Informacion del Cliente'!Q147,"")</f>
        <v/>
      </c>
      <c r="S135" s="4" t="str">
        <f t="shared" ca="1" si="83"/>
        <v/>
      </c>
      <c r="U135" s="4" t="str">
        <f>IF('Informacion del Cliente'!O147&lt;&gt;"",'Informacion del Cliente'!O147,"")</f>
        <v/>
      </c>
      <c r="V135" s="4" t="str">
        <f>IF('Informacion del Cliente'!R147&lt;&gt;"",'Informacion del Cliente'!R147,"")</f>
        <v/>
      </c>
      <c r="W135" s="4" t="str">
        <f t="shared" ca="1" si="84"/>
        <v/>
      </c>
      <c r="X135" s="4" t="str">
        <f t="shared" si="85"/>
        <v/>
      </c>
      <c r="Y135" s="4" t="str">
        <f t="shared" si="86"/>
        <v/>
      </c>
      <c r="Z135" s="4" t="str">
        <f>IF(G135&lt;&gt;"", IFERROR(VLOOKUP(I135, 'Listado de Telas'!$B$3:$F$129, 5, FALSE), "No encontrado"), "")</f>
        <v/>
      </c>
      <c r="AA135" s="4" t="str">
        <f t="shared" ca="1" si="87"/>
        <v/>
      </c>
      <c r="AB135" s="4" t="str">
        <f t="shared" ca="1" si="62"/>
        <v/>
      </c>
      <c r="AC135" s="4" t="str">
        <f t="shared" ca="1" si="63"/>
        <v/>
      </c>
      <c r="AD135" s="4" t="str">
        <f t="shared" ca="1" si="64"/>
        <v/>
      </c>
      <c r="AE135" s="4" t="str">
        <f t="shared" si="65"/>
        <v/>
      </c>
      <c r="AF135" s="4" t="str">
        <f t="shared" ca="1" si="66"/>
        <v/>
      </c>
      <c r="AG135" s="4" t="str">
        <f t="shared" ca="1" si="67"/>
        <v/>
      </c>
      <c r="AH135" s="4" t="str">
        <f t="shared" ca="1" si="68"/>
        <v/>
      </c>
      <c r="AI135" s="4" t="str">
        <f t="shared" si="88"/>
        <v/>
      </c>
      <c r="AJ135" s="4" t="str">
        <f t="shared" ca="1" si="69"/>
        <v/>
      </c>
      <c r="AK135" s="4" t="str">
        <f t="array" ref="AK135">IF('Informacion del Cliente'!T147="SI",3,IF('Informacion del Cliente'!K147="Outside",2,IF('Informacion del Cliente'!K147="Inside",1,"")))</f>
        <v/>
      </c>
      <c r="AL135" s="140" t="str">
        <f t="shared" ca="1" si="70"/>
        <v/>
      </c>
      <c r="AM135" s="4" t="s">
        <v>132</v>
      </c>
      <c r="AN135" s="4" t="str">
        <f t="array" ref="AN135">IF(O135&lt;&gt;"",(IF(L135&lt;&gt;"",IF('Informacion del Cliente'!$F$10:$G$10="Residencial",VLOOKUP(G135,Productos!$F$19:$G$24,2,FALSE),IF('Informacion del Cliente'!$F$10:$G$10="Comercial",VLOOKUP(G135,Productos!$F$19:$G$24,3,FALSE),"")))),"")</f>
        <v/>
      </c>
      <c r="AO135" s="4" t="str">
        <f t="array" aca="1" ref="AO135" ca="1">IF(O135&lt;&gt;"",(IF(L135&lt;&gt;"",IF(VLOOKUP('Informacion del Cliente'!$F$10:$G$10,INDIRECT("'"&amp;G135&amp;"'!L5:N6"),2,FALSE)="NA","",VLOOKUP('Informacion del Cliente'!$F$10:$G$10,INDIRECT("'"&amp;G135&amp;"'!L5:N6"),2,FALSE)))),"")</f>
        <v/>
      </c>
      <c r="AP135" s="4" t="str">
        <f t="array" aca="1" ref="AP135" ca="1">IF(OR(J135="Privacy",J135="Blackout"),IF('Informacion del Cliente'!$F$10:$G$10="Residencial",IF(L135&lt;&gt;"",VLOOKUP(J135,INDIRECT("'"&amp;G135&amp;"'!L16:O18"),2,FALSE),""),IF('Informacion del Cliente'!$F$10:$G$10="Comercial",IF(L135&lt;&gt;"",VLOOKUP(J135,INDIRECT("'"&amp;G135&amp;"'!L16:O18"),3,FALSE),""))),"")</f>
        <v/>
      </c>
      <c r="AQ135" s="4" t="str">
        <f t="shared" ca="1" si="89"/>
        <v>0</v>
      </c>
      <c r="AR135" s="4" t="str">
        <f t="array" aca="1" ref="AR135" ca="1">IF('Informacion del Cliente'!$F$10:$G$10="Residencial",IF(L135&lt;&gt;"",VLOOKUP(J135,INDIRECT("'"&amp;G135&amp;"'!L16:O18"),2,FALSE),""),IF('Informacion del Cliente'!$F$10:$G$10="Comercial",IF(L135&lt;&gt;"",VLOOKUP(J135,INDIRECT("'"&amp;G135&amp;"'!L16:O18"),3,FALSE),"")))</f>
        <v/>
      </c>
      <c r="AS135" s="4" t="str">
        <f t="shared" ca="1" si="90"/>
        <v/>
      </c>
      <c r="AT135" s="4" t="str">
        <f t="shared" ca="1" si="91"/>
        <v/>
      </c>
      <c r="AU135" s="4" t="str">
        <f t="shared" ca="1" si="92"/>
        <v/>
      </c>
      <c r="AV135" s="4" t="str">
        <f t="array" aca="1" ref="AV135" ca="1">IF(G135&lt;&gt;"",(IF(OR(VLOOKUP(O135, INDIRECT("'" &amp; G135 &amp; "'!F23:N25"),3, FALSE)&lt;&gt;"",VLOOKUP(O135, INDIRECT("'" &amp; G135 &amp; "'!F23:N25"),3, FALSE)&lt;&gt;"NA"),(L135-VLOOKUP(O135, INDIRECT("'" &amp; G135 &amp; "'!F23:N25"),3, FALSE)),"")),"")</f>
        <v/>
      </c>
      <c r="AW135" s="4" t="str">
        <f t="shared" ca="1" si="71"/>
        <v/>
      </c>
      <c r="AX135" s="4" t="str">
        <f t="shared" ca="1" si="72"/>
        <v/>
      </c>
      <c r="AY135" s="4" t="str">
        <f t="shared" ca="1" si="73"/>
        <v/>
      </c>
      <c r="AZ135" s="4" t="str">
        <f t="array" aca="1" ref="AZ135" ca="1">IF(O135&lt;&gt;"",IF(VLOOKUP(O135,INDIRECT("'"&amp;G135&amp;"'!F23:K25"),5,FALSE)="NA","NA",L135-VLOOKUP(O135,INDIRECT("'"&amp;G135&amp;"'!F23:K25"),5,FALSE)),"")</f>
        <v/>
      </c>
      <c r="BA135" s="4" t="str">
        <f>IF('Informacion del Cliente'!U147&lt;&gt;"",'Informacion del Cliente'!U147,"")</f>
        <v/>
      </c>
      <c r="BB135" s="4" t="str">
        <f t="array" aca="1" ref="BB135" ca="1">IF(O135&lt;&gt;"",VLOOKUP(O135, INDIRECT("'" &amp; G135 &amp; "'!F23:K25"),6, FALSE),"")</f>
        <v/>
      </c>
      <c r="BC135" s="4" t="str">
        <f t="shared" si="74"/>
        <v/>
      </c>
      <c r="BD135" s="4" t="str">
        <f t="shared" ca="1" si="75"/>
        <v/>
      </c>
      <c r="BE135" s="4" t="str">
        <f t="shared" si="76"/>
        <v/>
      </c>
      <c r="BF135" s="4" t="str">
        <f t="shared" si="77"/>
        <v/>
      </c>
      <c r="BG135" s="4" t="str">
        <f t="shared" si="78"/>
        <v/>
      </c>
      <c r="BJ135" s="4" t="str">
        <f t="shared" ca="1" si="79"/>
        <v/>
      </c>
      <c r="BK135" s="4" t="str">
        <f t="shared" si="80"/>
        <v/>
      </c>
      <c r="BL135" s="4" t="str">
        <f t="shared" ca="1" si="81"/>
        <v/>
      </c>
      <c r="BM135" s="4" t="str">
        <f t="shared" ca="1" si="82"/>
        <v/>
      </c>
    </row>
    <row r="136" spans="1:65" x14ac:dyDescent="0.3">
      <c r="A136" s="4" t="str">
        <f>IF(L136&lt;&gt;"",'Informacion del Cliente'!D148,"")</f>
        <v/>
      </c>
      <c r="B136" s="4" t="str">
        <f>IF(O136&lt;&gt;"",'Informacion del Cliente'!$F$5,"")</f>
        <v/>
      </c>
      <c r="C136" s="4" t="str">
        <f>IF(O136&lt;&gt;"",'Informacion del Cliente'!$F$8,"")</f>
        <v/>
      </c>
      <c r="D136" s="4" t="str">
        <f>IF(O136&lt;&gt;"",'Informacion del Cliente'!$F$7,"")</f>
        <v/>
      </c>
      <c r="E136" s="4" t="str">
        <f>IF(O136&lt;&gt;"",'Informacion del Cliente'!$F$9,"")</f>
        <v/>
      </c>
      <c r="F136" s="4" t="str">
        <f>IF(G136&lt;&gt;"",'Informacion del Cliente'!$F$10:$G$10,"")</f>
        <v/>
      </c>
      <c r="G136" s="4" t="str">
        <f>IF('Informacion del Cliente'!E148&lt;&gt;"",VLOOKUP('Informacion del Cliente'!E148,Productos!$F$6:$G$11,2,FALSE),"")</f>
        <v/>
      </c>
      <c r="H136" s="4" t="str">
        <f>IF('Informacion del Cliente'!G148&lt;&gt;"",'Informacion del Cliente'!G148,"")</f>
        <v/>
      </c>
      <c r="I136" s="4" t="str">
        <f>IF('Informacion del Cliente'!F148&lt;&gt;"",'Informacion del Cliente'!F148,"")</f>
        <v/>
      </c>
      <c r="J136" s="4" t="str">
        <f>IF('Informacion del Cliente'!J148&lt;&gt;"",'Informacion del Cliente'!J148,"")</f>
        <v/>
      </c>
      <c r="K136" s="4" t="str">
        <f>IF('Informacion del Cliente'!N148&lt;&gt;"",'Informacion del Cliente'!N148,"")</f>
        <v/>
      </c>
      <c r="L136" s="4" t="str">
        <f>IF(AND(N136&lt;&gt;"",N136="Inside"),'Informacion del Cliente'!H148-VLOOKUP(N136,Productos!$F$15:$G$16,2,FALSE),IF(N136="Outside",'Informacion del Cliente'!H148,""))</f>
        <v/>
      </c>
      <c r="M136" s="4" t="str">
        <f>IF('Informacion del Cliente'!I148&lt;&gt;"",'Informacion del Cliente'!I148,"")</f>
        <v/>
      </c>
      <c r="N136" s="4" t="str">
        <f>IF('Informacion del Cliente'!K148&lt;&gt;"",'Informacion del Cliente'!K148,"")</f>
        <v/>
      </c>
      <c r="O136" s="4" t="str">
        <f>IF('Informacion del Cliente'!L148&lt;&gt;"",'Informacion del Cliente'!L148,"")</f>
        <v/>
      </c>
      <c r="P136" s="4" t="str">
        <f>IF('Informacion del Cliente'!M148&lt;&gt;"",'Informacion del Cliente'!M148,"")</f>
        <v/>
      </c>
      <c r="Q136" s="4" t="str">
        <f>IF('Informacion del Cliente'!P148&lt;&gt;"",'Informacion del Cliente'!P148,"")</f>
        <v/>
      </c>
      <c r="R136" s="4" t="str">
        <f>IF('Informacion del Cliente'!Q148&lt;&gt;"",'Informacion del Cliente'!Q148,"")</f>
        <v/>
      </c>
      <c r="S136" s="4" t="str">
        <f t="shared" ca="1" si="83"/>
        <v/>
      </c>
      <c r="U136" s="4" t="str">
        <f>IF('Informacion del Cliente'!O148&lt;&gt;"",'Informacion del Cliente'!O148,"")</f>
        <v/>
      </c>
      <c r="V136" s="4" t="str">
        <f>IF('Informacion del Cliente'!R148&lt;&gt;"",'Informacion del Cliente'!R148,"")</f>
        <v/>
      </c>
      <c r="W136" s="4" t="str">
        <f t="shared" ca="1" si="84"/>
        <v/>
      </c>
      <c r="X136" s="4" t="str">
        <f t="shared" si="85"/>
        <v/>
      </c>
      <c r="Y136" s="4" t="str">
        <f t="shared" si="86"/>
        <v/>
      </c>
      <c r="Z136" s="4" t="str">
        <f>IF(G136&lt;&gt;"", IFERROR(VLOOKUP(I136, 'Listado de Telas'!$B$3:$F$129, 5, FALSE), "No encontrado"), "")</f>
        <v/>
      </c>
      <c r="AA136" s="4" t="str">
        <f t="shared" ca="1" si="87"/>
        <v/>
      </c>
      <c r="AB136" s="4" t="str">
        <f t="shared" ca="1" si="62"/>
        <v/>
      </c>
      <c r="AC136" s="4" t="str">
        <f t="shared" ca="1" si="63"/>
        <v/>
      </c>
      <c r="AD136" s="4" t="str">
        <f t="shared" ca="1" si="64"/>
        <v/>
      </c>
      <c r="AE136" s="4" t="str">
        <f t="shared" si="65"/>
        <v/>
      </c>
      <c r="AF136" s="4" t="str">
        <f t="shared" ca="1" si="66"/>
        <v/>
      </c>
      <c r="AG136" s="4" t="str">
        <f t="shared" ca="1" si="67"/>
        <v/>
      </c>
      <c r="AH136" s="4" t="str">
        <f t="shared" ca="1" si="68"/>
        <v/>
      </c>
      <c r="AI136" s="4" t="str">
        <f t="shared" si="88"/>
        <v/>
      </c>
      <c r="AJ136" s="4" t="str">
        <f t="shared" ca="1" si="69"/>
        <v/>
      </c>
      <c r="AK136" s="4" t="str">
        <f t="array" ref="AK136">IF('Informacion del Cliente'!T148="SI",3,IF('Informacion del Cliente'!K148="Outside",2,IF('Informacion del Cliente'!K148="Inside",1,"")))</f>
        <v/>
      </c>
      <c r="AL136" s="140" t="str">
        <f t="shared" ca="1" si="70"/>
        <v/>
      </c>
      <c r="AM136" s="4" t="s">
        <v>132</v>
      </c>
      <c r="AN136" s="4" t="str">
        <f t="array" ref="AN136">IF(O136&lt;&gt;"",(IF(L136&lt;&gt;"",IF('Informacion del Cliente'!$F$10:$G$10="Residencial",VLOOKUP(G136,Productos!$F$19:$G$24,2,FALSE),IF('Informacion del Cliente'!$F$10:$G$10="Comercial",VLOOKUP(G136,Productos!$F$19:$G$24,3,FALSE),"")))),"")</f>
        <v/>
      </c>
      <c r="AO136" s="4" t="str">
        <f t="array" aca="1" ref="AO136" ca="1">IF(O136&lt;&gt;"",(IF(L136&lt;&gt;"",IF(VLOOKUP('Informacion del Cliente'!$F$10:$G$10,INDIRECT("'"&amp;G136&amp;"'!L5:N6"),2,FALSE)="NA","",VLOOKUP('Informacion del Cliente'!$F$10:$G$10,INDIRECT("'"&amp;G136&amp;"'!L5:N6"),2,FALSE)))),"")</f>
        <v/>
      </c>
      <c r="AP136" s="4" t="str">
        <f t="array" aca="1" ref="AP136" ca="1">IF(OR(J136="Privacy",J136="Blackout"),IF('Informacion del Cliente'!$F$10:$G$10="Residencial",IF(L136&lt;&gt;"",VLOOKUP(J136,INDIRECT("'"&amp;G136&amp;"'!L16:O18"),2,FALSE),""),IF('Informacion del Cliente'!$F$10:$G$10="Comercial",IF(L136&lt;&gt;"",VLOOKUP(J136,INDIRECT("'"&amp;G136&amp;"'!L16:O18"),3,FALSE),""))),"")</f>
        <v/>
      </c>
      <c r="AQ136" s="4" t="str">
        <f t="shared" ca="1" si="89"/>
        <v>0</v>
      </c>
      <c r="AR136" s="4" t="str">
        <f t="array" aca="1" ref="AR136" ca="1">IF('Informacion del Cliente'!$F$10:$G$10="Residencial",IF(L136&lt;&gt;"",VLOOKUP(J136,INDIRECT("'"&amp;G136&amp;"'!L16:O18"),2,FALSE),""),IF('Informacion del Cliente'!$F$10:$G$10="Comercial",IF(L136&lt;&gt;"",VLOOKUP(J136,INDIRECT("'"&amp;G136&amp;"'!L16:O18"),3,FALSE),"")))</f>
        <v/>
      </c>
      <c r="AS136" s="4" t="str">
        <f t="shared" ca="1" si="90"/>
        <v/>
      </c>
      <c r="AT136" s="4" t="str">
        <f t="shared" ca="1" si="91"/>
        <v/>
      </c>
      <c r="AU136" s="4" t="str">
        <f t="shared" ca="1" si="92"/>
        <v/>
      </c>
      <c r="AV136" s="4" t="str">
        <f t="array" aca="1" ref="AV136" ca="1">IF(G136&lt;&gt;"",(IF(OR(VLOOKUP(O136, INDIRECT("'" &amp; G136 &amp; "'!F23:N25"),3, FALSE)&lt;&gt;"",VLOOKUP(O136, INDIRECT("'" &amp; G136 &amp; "'!F23:N25"),3, FALSE)&lt;&gt;"NA"),(L136-VLOOKUP(O136, INDIRECT("'" &amp; G136 &amp; "'!F23:N25"),3, FALSE)),"")),"")</f>
        <v/>
      </c>
      <c r="AW136" s="4" t="str">
        <f t="shared" ca="1" si="71"/>
        <v/>
      </c>
      <c r="AX136" s="4" t="str">
        <f t="shared" ca="1" si="72"/>
        <v/>
      </c>
      <c r="AY136" s="4" t="str">
        <f t="shared" ca="1" si="73"/>
        <v/>
      </c>
      <c r="AZ136" s="4" t="str">
        <f t="array" aca="1" ref="AZ136" ca="1">IF(O136&lt;&gt;"",IF(VLOOKUP(O136,INDIRECT("'"&amp;G136&amp;"'!F23:K25"),5,FALSE)="NA","NA",L136-VLOOKUP(O136,INDIRECT("'"&amp;G136&amp;"'!F23:K25"),5,FALSE)),"")</f>
        <v/>
      </c>
      <c r="BA136" s="4" t="str">
        <f>IF('Informacion del Cliente'!U148&lt;&gt;"",'Informacion del Cliente'!U148,"")</f>
        <v/>
      </c>
      <c r="BB136" s="4" t="str">
        <f t="array" aca="1" ref="BB136" ca="1">IF(O136&lt;&gt;"",VLOOKUP(O136, INDIRECT("'" &amp; G136 &amp; "'!F23:K25"),6, FALSE),"")</f>
        <v/>
      </c>
      <c r="BC136" s="4" t="str">
        <f t="shared" si="74"/>
        <v/>
      </c>
      <c r="BD136" s="4" t="str">
        <f t="shared" ca="1" si="75"/>
        <v/>
      </c>
      <c r="BE136" s="4" t="str">
        <f t="shared" si="76"/>
        <v/>
      </c>
      <c r="BF136" s="4" t="str">
        <f t="shared" si="77"/>
        <v/>
      </c>
      <c r="BG136" s="4" t="str">
        <f t="shared" si="78"/>
        <v/>
      </c>
      <c r="BJ136" s="4" t="str">
        <f t="shared" ca="1" si="79"/>
        <v/>
      </c>
      <c r="BK136" s="4" t="str">
        <f t="shared" si="80"/>
        <v/>
      </c>
      <c r="BL136" s="4" t="str">
        <f t="shared" ca="1" si="81"/>
        <v/>
      </c>
      <c r="BM136" s="4" t="str">
        <f t="shared" ca="1" si="82"/>
        <v/>
      </c>
    </row>
    <row r="137" spans="1:65" x14ac:dyDescent="0.3">
      <c r="A137" s="4" t="str">
        <f>IF(L137&lt;&gt;"",'Informacion del Cliente'!D149,"")</f>
        <v/>
      </c>
      <c r="B137" s="4" t="str">
        <f>IF(O137&lt;&gt;"",'Informacion del Cliente'!$F$5,"")</f>
        <v/>
      </c>
      <c r="C137" s="4" t="str">
        <f>IF(O137&lt;&gt;"",'Informacion del Cliente'!$F$8,"")</f>
        <v/>
      </c>
      <c r="D137" s="4" t="str">
        <f>IF(O137&lt;&gt;"",'Informacion del Cliente'!$F$7,"")</f>
        <v/>
      </c>
      <c r="E137" s="4" t="str">
        <f>IF(O137&lt;&gt;"",'Informacion del Cliente'!$F$9,"")</f>
        <v/>
      </c>
      <c r="F137" s="4" t="str">
        <f>IF(G137&lt;&gt;"",'Informacion del Cliente'!$F$10:$G$10,"")</f>
        <v/>
      </c>
      <c r="G137" s="4" t="str">
        <f>IF('Informacion del Cliente'!E149&lt;&gt;"",VLOOKUP('Informacion del Cliente'!E149,Productos!$F$6:$G$11,2,FALSE),"")</f>
        <v/>
      </c>
      <c r="H137" s="4" t="str">
        <f>IF('Informacion del Cliente'!G149&lt;&gt;"",'Informacion del Cliente'!G149,"")</f>
        <v/>
      </c>
      <c r="I137" s="4" t="str">
        <f>IF('Informacion del Cliente'!F149&lt;&gt;"",'Informacion del Cliente'!F149,"")</f>
        <v/>
      </c>
      <c r="J137" s="4" t="str">
        <f>IF('Informacion del Cliente'!J149&lt;&gt;"",'Informacion del Cliente'!J149,"")</f>
        <v/>
      </c>
      <c r="K137" s="4" t="str">
        <f>IF('Informacion del Cliente'!N149&lt;&gt;"",'Informacion del Cliente'!N149,"")</f>
        <v/>
      </c>
      <c r="L137" s="4" t="str">
        <f>IF(AND(N137&lt;&gt;"",N137="Inside"),'Informacion del Cliente'!H149-VLOOKUP(N137,Productos!$F$15:$G$16,2,FALSE),IF(N137="Outside",'Informacion del Cliente'!H149,""))</f>
        <v/>
      </c>
      <c r="M137" s="4" t="str">
        <f>IF('Informacion del Cliente'!I149&lt;&gt;"",'Informacion del Cliente'!I149,"")</f>
        <v/>
      </c>
      <c r="N137" s="4" t="str">
        <f>IF('Informacion del Cliente'!K149&lt;&gt;"",'Informacion del Cliente'!K149,"")</f>
        <v/>
      </c>
      <c r="O137" s="4" t="str">
        <f>IF('Informacion del Cliente'!L149&lt;&gt;"",'Informacion del Cliente'!L149,"")</f>
        <v/>
      </c>
      <c r="P137" s="4" t="str">
        <f>IF('Informacion del Cliente'!M149&lt;&gt;"",'Informacion del Cliente'!M149,"")</f>
        <v/>
      </c>
      <c r="Q137" s="4" t="str">
        <f>IF('Informacion del Cliente'!P149&lt;&gt;"",'Informacion del Cliente'!P149,"")</f>
        <v/>
      </c>
      <c r="R137" s="4" t="str">
        <f>IF('Informacion del Cliente'!Q149&lt;&gt;"",'Informacion del Cliente'!Q149,"")</f>
        <v/>
      </c>
      <c r="S137" s="4" t="str">
        <f t="shared" ca="1" si="83"/>
        <v/>
      </c>
      <c r="U137" s="4" t="str">
        <f>IF('Informacion del Cliente'!O149&lt;&gt;"",'Informacion del Cliente'!O149,"")</f>
        <v/>
      </c>
      <c r="V137" s="4" t="str">
        <f>IF('Informacion del Cliente'!R149&lt;&gt;"",'Informacion del Cliente'!R149,"")</f>
        <v/>
      </c>
      <c r="W137" s="4" t="str">
        <f t="shared" ca="1" si="84"/>
        <v/>
      </c>
      <c r="X137" s="4" t="str">
        <f t="shared" si="85"/>
        <v/>
      </c>
      <c r="Y137" s="4" t="str">
        <f t="shared" si="86"/>
        <v/>
      </c>
      <c r="Z137" s="4" t="str">
        <f>IF(G137&lt;&gt;"", IFERROR(VLOOKUP(I137, 'Listado de Telas'!$B$3:$F$129, 5, FALSE), "No encontrado"), "")</f>
        <v/>
      </c>
      <c r="AA137" s="4" t="str">
        <f t="shared" ca="1" si="87"/>
        <v/>
      </c>
      <c r="AB137" s="4" t="str">
        <f t="shared" ca="1" si="62"/>
        <v/>
      </c>
      <c r="AC137" s="4" t="str">
        <f t="shared" ca="1" si="63"/>
        <v/>
      </c>
      <c r="AD137" s="4" t="str">
        <f t="shared" ca="1" si="64"/>
        <v/>
      </c>
      <c r="AE137" s="4" t="str">
        <f t="shared" si="65"/>
        <v/>
      </c>
      <c r="AF137" s="4" t="str">
        <f t="shared" ca="1" si="66"/>
        <v/>
      </c>
      <c r="AG137" s="4" t="str">
        <f t="shared" ca="1" si="67"/>
        <v/>
      </c>
      <c r="AH137" s="4" t="str">
        <f t="shared" ca="1" si="68"/>
        <v/>
      </c>
      <c r="AI137" s="4" t="str">
        <f t="shared" si="88"/>
        <v/>
      </c>
      <c r="AJ137" s="4" t="str">
        <f t="shared" ca="1" si="69"/>
        <v/>
      </c>
      <c r="AK137" s="4" t="str">
        <f t="array" ref="AK137">IF('Informacion del Cliente'!T149="SI",3,IF('Informacion del Cliente'!K149="Outside",2,IF('Informacion del Cliente'!K149="Inside",1,"")))</f>
        <v/>
      </c>
      <c r="AL137" s="140" t="str">
        <f t="shared" ca="1" si="70"/>
        <v/>
      </c>
      <c r="AM137" s="4" t="s">
        <v>132</v>
      </c>
      <c r="AN137" s="4" t="str">
        <f t="array" ref="AN137">IF(O137&lt;&gt;"",(IF(L137&lt;&gt;"",IF('Informacion del Cliente'!$F$10:$G$10="Residencial",VLOOKUP(G137,Productos!$F$19:$G$24,2,FALSE),IF('Informacion del Cliente'!$F$10:$G$10="Comercial",VLOOKUP(G137,Productos!$F$19:$G$24,3,FALSE),"")))),"")</f>
        <v/>
      </c>
      <c r="AO137" s="4" t="str">
        <f t="array" aca="1" ref="AO137" ca="1">IF(O137&lt;&gt;"",(IF(L137&lt;&gt;"",IF(VLOOKUP('Informacion del Cliente'!$F$10:$G$10,INDIRECT("'"&amp;G137&amp;"'!L5:N6"),2,FALSE)="NA","",VLOOKUP('Informacion del Cliente'!$F$10:$G$10,INDIRECT("'"&amp;G137&amp;"'!L5:N6"),2,FALSE)))),"")</f>
        <v/>
      </c>
      <c r="AP137" s="4" t="str">
        <f t="array" aca="1" ref="AP137" ca="1">IF(OR(J137="Privacy",J137="Blackout"),IF('Informacion del Cliente'!$F$10:$G$10="Residencial",IF(L137&lt;&gt;"",VLOOKUP(J137,INDIRECT("'"&amp;G137&amp;"'!L16:O18"),2,FALSE),""),IF('Informacion del Cliente'!$F$10:$G$10="Comercial",IF(L137&lt;&gt;"",VLOOKUP(J137,INDIRECT("'"&amp;G137&amp;"'!L16:O18"),3,FALSE),""))),"")</f>
        <v/>
      </c>
      <c r="AQ137" s="4" t="str">
        <f t="shared" ca="1" si="89"/>
        <v>0</v>
      </c>
      <c r="AR137" s="4" t="str">
        <f t="array" aca="1" ref="AR137" ca="1">IF('Informacion del Cliente'!$F$10:$G$10="Residencial",IF(L137&lt;&gt;"",VLOOKUP(J137,INDIRECT("'"&amp;G137&amp;"'!L16:O18"),2,FALSE),""),IF('Informacion del Cliente'!$F$10:$G$10="Comercial",IF(L137&lt;&gt;"",VLOOKUP(J137,INDIRECT("'"&amp;G137&amp;"'!L16:O18"),3,FALSE),"")))</f>
        <v/>
      </c>
      <c r="AS137" s="4" t="str">
        <f t="shared" ca="1" si="90"/>
        <v/>
      </c>
      <c r="AT137" s="4" t="str">
        <f t="shared" ca="1" si="91"/>
        <v/>
      </c>
      <c r="AU137" s="4" t="str">
        <f t="shared" ca="1" si="92"/>
        <v/>
      </c>
      <c r="AV137" s="4" t="str">
        <f t="array" aca="1" ref="AV137" ca="1">IF(G137&lt;&gt;"",(IF(OR(VLOOKUP(O137, INDIRECT("'" &amp; G137 &amp; "'!F23:N25"),3, FALSE)&lt;&gt;"",VLOOKUP(O137, INDIRECT("'" &amp; G137 &amp; "'!F23:N25"),3, FALSE)&lt;&gt;"NA"),(L137-VLOOKUP(O137, INDIRECT("'" &amp; G137 &amp; "'!F23:N25"),3, FALSE)),"")),"")</f>
        <v/>
      </c>
      <c r="AW137" s="4" t="str">
        <f t="shared" ca="1" si="71"/>
        <v/>
      </c>
      <c r="AX137" s="4" t="str">
        <f t="shared" ca="1" si="72"/>
        <v/>
      </c>
      <c r="AY137" s="4" t="str">
        <f t="shared" ca="1" si="73"/>
        <v/>
      </c>
      <c r="AZ137" s="4" t="str">
        <f t="array" aca="1" ref="AZ137" ca="1">IF(O137&lt;&gt;"",IF(VLOOKUP(O137,INDIRECT("'"&amp;G137&amp;"'!F23:K25"),5,FALSE)="NA","NA",L137-VLOOKUP(O137,INDIRECT("'"&amp;G137&amp;"'!F23:K25"),5,FALSE)),"")</f>
        <v/>
      </c>
      <c r="BA137" s="4" t="str">
        <f>IF('Informacion del Cliente'!U149&lt;&gt;"",'Informacion del Cliente'!U149,"")</f>
        <v/>
      </c>
      <c r="BB137" s="4" t="str">
        <f t="array" aca="1" ref="BB137" ca="1">IF(O137&lt;&gt;"",VLOOKUP(O137, INDIRECT("'" &amp; G137 &amp; "'!F23:K25"),6, FALSE),"")</f>
        <v/>
      </c>
      <c r="BC137" s="4" t="str">
        <f t="shared" si="74"/>
        <v/>
      </c>
      <c r="BD137" s="4" t="str">
        <f t="shared" ca="1" si="75"/>
        <v/>
      </c>
      <c r="BE137" s="4" t="str">
        <f t="shared" si="76"/>
        <v/>
      </c>
      <c r="BF137" s="4" t="str">
        <f t="shared" si="77"/>
        <v/>
      </c>
      <c r="BG137" s="4" t="str">
        <f t="shared" si="78"/>
        <v/>
      </c>
      <c r="BJ137" s="4" t="str">
        <f t="shared" ca="1" si="79"/>
        <v/>
      </c>
      <c r="BK137" s="4" t="str">
        <f t="shared" si="80"/>
        <v/>
      </c>
      <c r="BL137" s="4" t="str">
        <f t="shared" ca="1" si="81"/>
        <v/>
      </c>
      <c r="BM137" s="4" t="str">
        <f t="shared" ca="1" si="82"/>
        <v/>
      </c>
    </row>
    <row r="138" spans="1:65" x14ac:dyDescent="0.3">
      <c r="A138" s="4" t="str">
        <f>IF(L138&lt;&gt;"",'Informacion del Cliente'!D150,"")</f>
        <v/>
      </c>
      <c r="B138" s="4" t="str">
        <f>IF(O138&lt;&gt;"",'Informacion del Cliente'!$F$5,"")</f>
        <v/>
      </c>
      <c r="C138" s="4" t="str">
        <f>IF(O138&lt;&gt;"",'Informacion del Cliente'!$F$8,"")</f>
        <v/>
      </c>
      <c r="D138" s="4" t="str">
        <f>IF(O138&lt;&gt;"",'Informacion del Cliente'!$F$7,"")</f>
        <v/>
      </c>
      <c r="E138" s="4" t="str">
        <f>IF(O138&lt;&gt;"",'Informacion del Cliente'!$F$9,"")</f>
        <v/>
      </c>
      <c r="F138" s="4" t="str">
        <f>IF(G138&lt;&gt;"",'Informacion del Cliente'!$F$10:$G$10,"")</f>
        <v/>
      </c>
      <c r="G138" s="4" t="str">
        <f>IF('Informacion del Cliente'!E150&lt;&gt;"",VLOOKUP('Informacion del Cliente'!E150,Productos!$F$6:$G$11,2,FALSE),"")</f>
        <v/>
      </c>
      <c r="H138" s="4" t="str">
        <f>IF('Informacion del Cliente'!G150&lt;&gt;"",'Informacion del Cliente'!G150,"")</f>
        <v/>
      </c>
      <c r="I138" s="4" t="str">
        <f>IF('Informacion del Cliente'!F150&lt;&gt;"",'Informacion del Cliente'!F150,"")</f>
        <v/>
      </c>
      <c r="J138" s="4" t="str">
        <f>IF('Informacion del Cliente'!J150&lt;&gt;"",'Informacion del Cliente'!J150,"")</f>
        <v/>
      </c>
      <c r="K138" s="4" t="str">
        <f>IF('Informacion del Cliente'!N150&lt;&gt;"",'Informacion del Cliente'!N150,"")</f>
        <v/>
      </c>
      <c r="L138" s="4" t="str">
        <f>IF(AND(N138&lt;&gt;"",N138="Inside"),'Informacion del Cliente'!H150-VLOOKUP(N138,Productos!$F$15:$G$16,2,FALSE),IF(N138="Outside",'Informacion del Cliente'!H150,""))</f>
        <v/>
      </c>
      <c r="M138" s="4" t="str">
        <f>IF('Informacion del Cliente'!I150&lt;&gt;"",'Informacion del Cliente'!I150,"")</f>
        <v/>
      </c>
      <c r="N138" s="4" t="str">
        <f>IF('Informacion del Cliente'!K150&lt;&gt;"",'Informacion del Cliente'!K150,"")</f>
        <v/>
      </c>
      <c r="O138" s="4" t="str">
        <f>IF('Informacion del Cliente'!L150&lt;&gt;"",'Informacion del Cliente'!L150,"")</f>
        <v/>
      </c>
      <c r="P138" s="4" t="str">
        <f>IF('Informacion del Cliente'!M150&lt;&gt;"",'Informacion del Cliente'!M150,"")</f>
        <v/>
      </c>
      <c r="Q138" s="4" t="str">
        <f>IF('Informacion del Cliente'!P150&lt;&gt;"",'Informacion del Cliente'!P150,"")</f>
        <v/>
      </c>
      <c r="R138" s="4" t="str">
        <f>IF('Informacion del Cliente'!Q150&lt;&gt;"",'Informacion del Cliente'!Q150,"")</f>
        <v/>
      </c>
      <c r="S138" s="4" t="str">
        <f t="shared" ca="1" si="83"/>
        <v/>
      </c>
      <c r="U138" s="4" t="str">
        <f>IF('Informacion del Cliente'!O150&lt;&gt;"",'Informacion del Cliente'!O150,"")</f>
        <v/>
      </c>
      <c r="V138" s="4" t="str">
        <f>IF('Informacion del Cliente'!R150&lt;&gt;"",'Informacion del Cliente'!R150,"")</f>
        <v/>
      </c>
      <c r="W138" s="4" t="str">
        <f t="shared" ca="1" si="84"/>
        <v/>
      </c>
      <c r="X138" s="4" t="str">
        <f t="shared" si="85"/>
        <v/>
      </c>
      <c r="Y138" s="4" t="str">
        <f t="shared" si="86"/>
        <v/>
      </c>
      <c r="Z138" s="4" t="str">
        <f>IF(G138&lt;&gt;"", IFERROR(VLOOKUP(I138, 'Listado de Telas'!$B$3:$F$129, 5, FALSE), "No encontrado"), "")</f>
        <v/>
      </c>
      <c r="AA138" s="4" t="str">
        <f t="shared" ca="1" si="87"/>
        <v/>
      </c>
      <c r="AB138" s="4" t="str">
        <f t="shared" ca="1" si="62"/>
        <v/>
      </c>
      <c r="AC138" s="4" t="str">
        <f t="shared" ca="1" si="63"/>
        <v/>
      </c>
      <c r="AD138" s="4" t="str">
        <f t="shared" ca="1" si="64"/>
        <v/>
      </c>
      <c r="AE138" s="4" t="str">
        <f t="shared" si="65"/>
        <v/>
      </c>
      <c r="AF138" s="4" t="str">
        <f t="shared" ca="1" si="66"/>
        <v/>
      </c>
      <c r="AG138" s="4" t="str">
        <f t="shared" ca="1" si="67"/>
        <v/>
      </c>
      <c r="AH138" s="4" t="str">
        <f t="shared" ca="1" si="68"/>
        <v/>
      </c>
      <c r="AI138" s="4" t="str">
        <f t="shared" si="88"/>
        <v/>
      </c>
      <c r="AJ138" s="4" t="str">
        <f t="shared" ca="1" si="69"/>
        <v/>
      </c>
      <c r="AK138" s="4" t="str">
        <f t="array" ref="AK138">IF('Informacion del Cliente'!T150="SI",3,IF('Informacion del Cliente'!K150="Outside",2,IF('Informacion del Cliente'!K150="Inside",1,"")))</f>
        <v/>
      </c>
      <c r="AL138" s="140" t="str">
        <f t="shared" ca="1" si="70"/>
        <v/>
      </c>
      <c r="AM138" s="4" t="s">
        <v>132</v>
      </c>
      <c r="AN138" s="4" t="str">
        <f t="array" ref="AN138">IF(O138&lt;&gt;"",(IF(L138&lt;&gt;"",IF('Informacion del Cliente'!$F$10:$G$10="Residencial",VLOOKUP(G138,Productos!$F$19:$G$24,2,FALSE),IF('Informacion del Cliente'!$F$10:$G$10="Comercial",VLOOKUP(G138,Productos!$F$19:$G$24,3,FALSE),"")))),"")</f>
        <v/>
      </c>
      <c r="AO138" s="4" t="str">
        <f t="array" aca="1" ref="AO138" ca="1">IF(O138&lt;&gt;"",(IF(L138&lt;&gt;"",IF(VLOOKUP('Informacion del Cliente'!$F$10:$G$10,INDIRECT("'"&amp;G138&amp;"'!L5:N6"),2,FALSE)="NA","",VLOOKUP('Informacion del Cliente'!$F$10:$G$10,INDIRECT("'"&amp;G138&amp;"'!L5:N6"),2,FALSE)))),"")</f>
        <v/>
      </c>
      <c r="AP138" s="4" t="str">
        <f t="array" aca="1" ref="AP138" ca="1">IF(OR(J138="Privacy",J138="Blackout"),IF('Informacion del Cliente'!$F$10:$G$10="Residencial",IF(L138&lt;&gt;"",VLOOKUP(J138,INDIRECT("'"&amp;G138&amp;"'!L16:O18"),2,FALSE),""),IF('Informacion del Cliente'!$F$10:$G$10="Comercial",IF(L138&lt;&gt;"",VLOOKUP(J138,INDIRECT("'"&amp;G138&amp;"'!L16:O18"),3,FALSE),""))),"")</f>
        <v/>
      </c>
      <c r="AQ138" s="4" t="str">
        <f t="shared" ca="1" si="89"/>
        <v>0</v>
      </c>
      <c r="AR138" s="4" t="str">
        <f t="array" aca="1" ref="AR138" ca="1">IF('Informacion del Cliente'!$F$10:$G$10="Residencial",IF(L138&lt;&gt;"",VLOOKUP(J138,INDIRECT("'"&amp;G138&amp;"'!L16:O18"),2,FALSE),""),IF('Informacion del Cliente'!$F$10:$G$10="Comercial",IF(L138&lt;&gt;"",VLOOKUP(J138,INDIRECT("'"&amp;G138&amp;"'!L16:O18"),3,FALSE),"")))</f>
        <v/>
      </c>
      <c r="AS138" s="4" t="str">
        <f t="shared" ca="1" si="90"/>
        <v/>
      </c>
      <c r="AT138" s="4" t="str">
        <f t="shared" ca="1" si="91"/>
        <v/>
      </c>
      <c r="AU138" s="4" t="str">
        <f t="shared" ca="1" si="92"/>
        <v/>
      </c>
      <c r="AV138" s="4" t="str">
        <f t="array" aca="1" ref="AV138" ca="1">IF(G138&lt;&gt;"",(IF(OR(VLOOKUP(O138, INDIRECT("'" &amp; G138 &amp; "'!F23:N25"),3, FALSE)&lt;&gt;"",VLOOKUP(O138, INDIRECT("'" &amp; G138 &amp; "'!F23:N25"),3, FALSE)&lt;&gt;"NA"),(L138-VLOOKUP(O138, INDIRECT("'" &amp; G138 &amp; "'!F23:N25"),3, FALSE)),"")),"")</f>
        <v/>
      </c>
      <c r="AW138" s="4" t="str">
        <f t="shared" ca="1" si="71"/>
        <v/>
      </c>
      <c r="AX138" s="4" t="str">
        <f t="shared" ca="1" si="72"/>
        <v/>
      </c>
      <c r="AY138" s="4" t="str">
        <f t="shared" ca="1" si="73"/>
        <v/>
      </c>
      <c r="AZ138" s="4" t="str">
        <f t="array" aca="1" ref="AZ138" ca="1">IF(O138&lt;&gt;"",IF(VLOOKUP(O138,INDIRECT("'"&amp;G138&amp;"'!F23:K25"),5,FALSE)="NA","NA",L138-VLOOKUP(O138,INDIRECT("'"&amp;G138&amp;"'!F23:K25"),5,FALSE)),"")</f>
        <v/>
      </c>
      <c r="BA138" s="4" t="str">
        <f>IF('Informacion del Cliente'!U150&lt;&gt;"",'Informacion del Cliente'!U150,"")</f>
        <v/>
      </c>
      <c r="BB138" s="4" t="str">
        <f t="array" aca="1" ref="BB138" ca="1">IF(O138&lt;&gt;"",VLOOKUP(O138, INDIRECT("'" &amp; G138 &amp; "'!F23:K25"),6, FALSE),"")</f>
        <v/>
      </c>
      <c r="BC138" s="4" t="str">
        <f t="shared" si="74"/>
        <v/>
      </c>
      <c r="BD138" s="4" t="str">
        <f t="shared" ca="1" si="75"/>
        <v/>
      </c>
      <c r="BE138" s="4" t="str">
        <f t="shared" si="76"/>
        <v/>
      </c>
      <c r="BF138" s="4" t="str">
        <f t="shared" si="77"/>
        <v/>
      </c>
      <c r="BG138" s="4" t="str">
        <f t="shared" si="78"/>
        <v/>
      </c>
      <c r="BJ138" s="4" t="str">
        <f t="shared" ca="1" si="79"/>
        <v/>
      </c>
      <c r="BK138" s="4" t="str">
        <f t="shared" si="80"/>
        <v/>
      </c>
      <c r="BL138" s="4" t="str">
        <f t="shared" ca="1" si="81"/>
        <v/>
      </c>
      <c r="BM138" s="4" t="str">
        <f t="shared" ca="1" si="82"/>
        <v/>
      </c>
    </row>
    <row r="139" spans="1:65" x14ac:dyDescent="0.3">
      <c r="A139" s="4" t="str">
        <f>IF(L139&lt;&gt;"",'Informacion del Cliente'!D151,"")</f>
        <v/>
      </c>
      <c r="B139" s="4" t="str">
        <f>IF(O139&lt;&gt;"",'Informacion del Cliente'!$F$5,"")</f>
        <v/>
      </c>
      <c r="C139" s="4" t="str">
        <f>IF(O139&lt;&gt;"",'Informacion del Cliente'!$F$8,"")</f>
        <v/>
      </c>
      <c r="D139" s="4" t="str">
        <f>IF(O139&lt;&gt;"",'Informacion del Cliente'!$F$7,"")</f>
        <v/>
      </c>
      <c r="E139" s="4" t="str">
        <f>IF(O139&lt;&gt;"",'Informacion del Cliente'!$F$9,"")</f>
        <v/>
      </c>
      <c r="F139" s="4" t="str">
        <f>IF(G139&lt;&gt;"",'Informacion del Cliente'!$F$10:$G$10,"")</f>
        <v/>
      </c>
      <c r="G139" s="4" t="str">
        <f>IF('Informacion del Cliente'!E151&lt;&gt;"",VLOOKUP('Informacion del Cliente'!E151,Productos!$F$6:$G$11,2,FALSE),"")</f>
        <v/>
      </c>
      <c r="H139" s="4" t="str">
        <f>IF('Informacion del Cliente'!G151&lt;&gt;"",'Informacion del Cliente'!G151,"")</f>
        <v/>
      </c>
      <c r="I139" s="4" t="str">
        <f>IF('Informacion del Cliente'!F151&lt;&gt;"",'Informacion del Cliente'!F151,"")</f>
        <v/>
      </c>
      <c r="J139" s="4" t="str">
        <f>IF('Informacion del Cliente'!J151&lt;&gt;"",'Informacion del Cliente'!J151,"")</f>
        <v/>
      </c>
      <c r="K139" s="4" t="str">
        <f>IF('Informacion del Cliente'!N151&lt;&gt;"",'Informacion del Cliente'!N151,"")</f>
        <v/>
      </c>
      <c r="L139" s="4" t="str">
        <f>IF(AND(N139&lt;&gt;"",N139="Inside"),'Informacion del Cliente'!H151-VLOOKUP(N139,Productos!$F$15:$G$16,2,FALSE),IF(N139="Outside",'Informacion del Cliente'!H151,""))</f>
        <v/>
      </c>
      <c r="M139" s="4" t="str">
        <f>IF('Informacion del Cliente'!I151&lt;&gt;"",'Informacion del Cliente'!I151,"")</f>
        <v/>
      </c>
      <c r="N139" s="4" t="str">
        <f>IF('Informacion del Cliente'!K151&lt;&gt;"",'Informacion del Cliente'!K151,"")</f>
        <v/>
      </c>
      <c r="O139" s="4" t="str">
        <f>IF('Informacion del Cliente'!L151&lt;&gt;"",'Informacion del Cliente'!L151,"")</f>
        <v/>
      </c>
      <c r="P139" s="4" t="str">
        <f>IF('Informacion del Cliente'!M151&lt;&gt;"",'Informacion del Cliente'!M151,"")</f>
        <v/>
      </c>
      <c r="Q139" s="4" t="str">
        <f>IF('Informacion del Cliente'!P151&lt;&gt;"",'Informacion del Cliente'!P151,"")</f>
        <v/>
      </c>
      <c r="R139" s="4" t="str">
        <f>IF('Informacion del Cliente'!Q151&lt;&gt;"",'Informacion del Cliente'!Q151,"")</f>
        <v/>
      </c>
      <c r="S139" s="4" t="str">
        <f t="shared" ca="1" si="83"/>
        <v/>
      </c>
      <c r="U139" s="4" t="str">
        <f>IF('Informacion del Cliente'!O151&lt;&gt;"",'Informacion del Cliente'!O151,"")</f>
        <v/>
      </c>
      <c r="V139" s="4" t="str">
        <f>IF('Informacion del Cliente'!R151&lt;&gt;"",'Informacion del Cliente'!R151,"")</f>
        <v/>
      </c>
      <c r="W139" s="4" t="str">
        <f t="shared" ca="1" si="84"/>
        <v/>
      </c>
      <c r="X139" s="4" t="str">
        <f t="shared" si="85"/>
        <v/>
      </c>
      <c r="Y139" s="4" t="str">
        <f t="shared" si="86"/>
        <v/>
      </c>
      <c r="Z139" s="4" t="str">
        <f>IF(G139&lt;&gt;"", IFERROR(VLOOKUP(I139, 'Listado de Telas'!$B$3:$F$129, 5, FALSE), "No encontrado"), "")</f>
        <v/>
      </c>
      <c r="AA139" s="4" t="str">
        <f t="shared" ca="1" si="87"/>
        <v/>
      </c>
      <c r="AB139" s="4" t="str">
        <f t="shared" ca="1" si="62"/>
        <v/>
      </c>
      <c r="AC139" s="4" t="str">
        <f t="shared" ca="1" si="63"/>
        <v/>
      </c>
      <c r="AD139" s="4" t="str">
        <f t="shared" ca="1" si="64"/>
        <v/>
      </c>
      <c r="AE139" s="4" t="str">
        <f t="shared" si="65"/>
        <v/>
      </c>
      <c r="AF139" s="4" t="str">
        <f t="shared" ca="1" si="66"/>
        <v/>
      </c>
      <c r="AG139" s="4" t="str">
        <f t="shared" ca="1" si="67"/>
        <v/>
      </c>
      <c r="AH139" s="4" t="str">
        <f t="shared" ca="1" si="68"/>
        <v/>
      </c>
      <c r="AI139" s="4" t="str">
        <f t="shared" si="88"/>
        <v/>
      </c>
      <c r="AJ139" s="4" t="str">
        <f t="shared" ca="1" si="69"/>
        <v/>
      </c>
      <c r="AK139" s="4" t="str">
        <f t="array" ref="AK139">IF('Informacion del Cliente'!T151="SI",3,IF('Informacion del Cliente'!K151="Outside",2,IF('Informacion del Cliente'!K151="Inside",1,"")))</f>
        <v/>
      </c>
      <c r="AL139" s="140" t="str">
        <f t="shared" ca="1" si="70"/>
        <v/>
      </c>
      <c r="AM139" s="4" t="s">
        <v>132</v>
      </c>
      <c r="AN139" s="4" t="str">
        <f t="array" ref="AN139">IF(O139&lt;&gt;"",(IF(L139&lt;&gt;"",IF('Informacion del Cliente'!$F$10:$G$10="Residencial",VLOOKUP(G139,Productos!$F$19:$G$24,2,FALSE),IF('Informacion del Cliente'!$F$10:$G$10="Comercial",VLOOKUP(G139,Productos!$F$19:$G$24,3,FALSE),"")))),"")</f>
        <v/>
      </c>
      <c r="AO139" s="4" t="str">
        <f t="array" aca="1" ref="AO139" ca="1">IF(O139&lt;&gt;"",(IF(L139&lt;&gt;"",IF(VLOOKUP('Informacion del Cliente'!$F$10:$G$10,INDIRECT("'"&amp;G139&amp;"'!L5:N6"),2,FALSE)="NA","",VLOOKUP('Informacion del Cliente'!$F$10:$G$10,INDIRECT("'"&amp;G139&amp;"'!L5:N6"),2,FALSE)))),"")</f>
        <v/>
      </c>
      <c r="AP139" s="4" t="str">
        <f t="array" aca="1" ref="AP139" ca="1">IF(OR(J139="Privacy",J139="Blackout"),IF('Informacion del Cliente'!$F$10:$G$10="Residencial",IF(L139&lt;&gt;"",VLOOKUP(J139,INDIRECT("'"&amp;G139&amp;"'!L16:O18"),2,FALSE),""),IF('Informacion del Cliente'!$F$10:$G$10="Comercial",IF(L139&lt;&gt;"",VLOOKUP(J139,INDIRECT("'"&amp;G139&amp;"'!L16:O18"),3,FALSE),""))),"")</f>
        <v/>
      </c>
      <c r="AQ139" s="4" t="str">
        <f t="shared" ca="1" si="89"/>
        <v>0</v>
      </c>
      <c r="AR139" s="4" t="str">
        <f t="array" aca="1" ref="AR139" ca="1">IF('Informacion del Cliente'!$F$10:$G$10="Residencial",IF(L139&lt;&gt;"",VLOOKUP(J139,INDIRECT("'"&amp;G139&amp;"'!L16:O18"),2,FALSE),""),IF('Informacion del Cliente'!$F$10:$G$10="Comercial",IF(L139&lt;&gt;"",VLOOKUP(J139,INDIRECT("'"&amp;G139&amp;"'!L16:O18"),3,FALSE),"")))</f>
        <v/>
      </c>
      <c r="AS139" s="4" t="str">
        <f t="shared" ca="1" si="90"/>
        <v/>
      </c>
      <c r="AT139" s="4" t="str">
        <f t="shared" ca="1" si="91"/>
        <v/>
      </c>
      <c r="AU139" s="4" t="str">
        <f t="shared" ca="1" si="92"/>
        <v/>
      </c>
      <c r="AV139" s="4" t="str">
        <f t="array" aca="1" ref="AV139" ca="1">IF(G139&lt;&gt;"",(IF(OR(VLOOKUP(O139, INDIRECT("'" &amp; G139 &amp; "'!F23:N25"),3, FALSE)&lt;&gt;"",VLOOKUP(O139, INDIRECT("'" &amp; G139 &amp; "'!F23:N25"),3, FALSE)&lt;&gt;"NA"),(L139-VLOOKUP(O139, INDIRECT("'" &amp; G139 &amp; "'!F23:N25"),3, FALSE)),"")),"")</f>
        <v/>
      </c>
      <c r="AW139" s="4" t="str">
        <f t="shared" ca="1" si="71"/>
        <v/>
      </c>
      <c r="AX139" s="4" t="str">
        <f t="shared" ca="1" si="72"/>
        <v/>
      </c>
      <c r="AY139" s="4" t="str">
        <f t="shared" ca="1" si="73"/>
        <v/>
      </c>
      <c r="AZ139" s="4" t="str">
        <f t="array" aca="1" ref="AZ139" ca="1">IF(O139&lt;&gt;"",IF(VLOOKUP(O139,INDIRECT("'"&amp;G139&amp;"'!F23:K25"),5,FALSE)="NA","NA",L139-VLOOKUP(O139,INDIRECT("'"&amp;G139&amp;"'!F23:K25"),5,FALSE)),"")</f>
        <v/>
      </c>
      <c r="BA139" s="4" t="str">
        <f>IF('Informacion del Cliente'!U151&lt;&gt;"",'Informacion del Cliente'!U151,"")</f>
        <v/>
      </c>
      <c r="BB139" s="4" t="str">
        <f t="array" aca="1" ref="BB139" ca="1">IF(O139&lt;&gt;"",VLOOKUP(O139, INDIRECT("'" &amp; G139 &amp; "'!F23:K25"),6, FALSE),"")</f>
        <v/>
      </c>
      <c r="BC139" s="4" t="str">
        <f t="shared" si="74"/>
        <v/>
      </c>
      <c r="BD139" s="4" t="str">
        <f t="shared" ca="1" si="75"/>
        <v/>
      </c>
      <c r="BE139" s="4" t="str">
        <f t="shared" si="76"/>
        <v/>
      </c>
      <c r="BF139" s="4" t="str">
        <f t="shared" si="77"/>
        <v/>
      </c>
      <c r="BG139" s="4" t="str">
        <f t="shared" si="78"/>
        <v/>
      </c>
      <c r="BJ139" s="4" t="str">
        <f t="shared" ca="1" si="79"/>
        <v/>
      </c>
      <c r="BK139" s="4" t="str">
        <f t="shared" si="80"/>
        <v/>
      </c>
      <c r="BL139" s="4" t="str">
        <f t="shared" ca="1" si="81"/>
        <v/>
      </c>
      <c r="BM139" s="4" t="str">
        <f t="shared" ca="1" si="82"/>
        <v/>
      </c>
    </row>
    <row r="140" spans="1:65" x14ac:dyDescent="0.3">
      <c r="A140" s="4" t="str">
        <f>IF(L140&lt;&gt;"",'Informacion del Cliente'!D152,"")</f>
        <v/>
      </c>
      <c r="B140" s="4" t="str">
        <f>IF(O140&lt;&gt;"",'Informacion del Cliente'!$F$5,"")</f>
        <v/>
      </c>
      <c r="C140" s="4" t="str">
        <f>IF(O140&lt;&gt;"",'Informacion del Cliente'!$F$8,"")</f>
        <v/>
      </c>
      <c r="D140" s="4" t="str">
        <f>IF(O140&lt;&gt;"",'Informacion del Cliente'!$F$7,"")</f>
        <v/>
      </c>
      <c r="E140" s="4" t="str">
        <f>IF(O140&lt;&gt;"",'Informacion del Cliente'!$F$9,"")</f>
        <v/>
      </c>
      <c r="F140" s="4" t="str">
        <f>IF(G140&lt;&gt;"",'Informacion del Cliente'!$F$10:$G$10,"")</f>
        <v/>
      </c>
      <c r="G140" s="4" t="str">
        <f>IF('Informacion del Cliente'!E152&lt;&gt;"",VLOOKUP('Informacion del Cliente'!E152,Productos!$F$6:$G$11,2,FALSE),"")</f>
        <v/>
      </c>
      <c r="H140" s="4" t="str">
        <f>IF('Informacion del Cliente'!G152&lt;&gt;"",'Informacion del Cliente'!G152,"")</f>
        <v/>
      </c>
      <c r="I140" s="4" t="str">
        <f>IF('Informacion del Cliente'!F152&lt;&gt;"",'Informacion del Cliente'!F152,"")</f>
        <v/>
      </c>
      <c r="J140" s="4" t="str">
        <f>IF('Informacion del Cliente'!J152&lt;&gt;"",'Informacion del Cliente'!J152,"")</f>
        <v/>
      </c>
      <c r="K140" s="4" t="str">
        <f>IF('Informacion del Cliente'!N152&lt;&gt;"",'Informacion del Cliente'!N152,"")</f>
        <v/>
      </c>
      <c r="L140" s="4" t="str">
        <f>IF(AND(N140&lt;&gt;"",N140="Inside"),'Informacion del Cliente'!H152-VLOOKUP(N140,Productos!$F$15:$G$16,2,FALSE),IF(N140="Outside",'Informacion del Cliente'!H152,""))</f>
        <v/>
      </c>
      <c r="M140" s="4" t="str">
        <f>IF('Informacion del Cliente'!I152&lt;&gt;"",'Informacion del Cliente'!I152,"")</f>
        <v/>
      </c>
      <c r="N140" s="4" t="str">
        <f>IF('Informacion del Cliente'!K152&lt;&gt;"",'Informacion del Cliente'!K152,"")</f>
        <v/>
      </c>
      <c r="O140" s="4" t="str">
        <f>IF('Informacion del Cliente'!L152&lt;&gt;"",'Informacion del Cliente'!L152,"")</f>
        <v/>
      </c>
      <c r="P140" s="4" t="str">
        <f>IF('Informacion del Cliente'!M152&lt;&gt;"",'Informacion del Cliente'!M152,"")</f>
        <v/>
      </c>
      <c r="Q140" s="4" t="str">
        <f>IF('Informacion del Cliente'!P152&lt;&gt;"",'Informacion del Cliente'!P152,"")</f>
        <v/>
      </c>
      <c r="R140" s="4" t="str">
        <f>IF('Informacion del Cliente'!Q152&lt;&gt;"",'Informacion del Cliente'!Q152,"")</f>
        <v/>
      </c>
      <c r="S140" s="4" t="str">
        <f t="shared" ca="1" si="83"/>
        <v/>
      </c>
      <c r="U140" s="4" t="str">
        <f>IF('Informacion del Cliente'!O152&lt;&gt;"",'Informacion del Cliente'!O152,"")</f>
        <v/>
      </c>
      <c r="V140" s="4" t="str">
        <f>IF('Informacion del Cliente'!R152&lt;&gt;"",'Informacion del Cliente'!R152,"")</f>
        <v/>
      </c>
      <c r="W140" s="4" t="str">
        <f t="shared" ca="1" si="84"/>
        <v/>
      </c>
      <c r="X140" s="4" t="str">
        <f t="shared" si="85"/>
        <v/>
      </c>
      <c r="Y140" s="4" t="str">
        <f t="shared" si="86"/>
        <v/>
      </c>
      <c r="Z140" s="4" t="str">
        <f>IF(G140&lt;&gt;"", IFERROR(VLOOKUP(I140, 'Listado de Telas'!$B$3:$F$129, 5, FALSE), "No encontrado"), "")</f>
        <v/>
      </c>
      <c r="AA140" s="4" t="str">
        <f t="shared" ca="1" si="87"/>
        <v/>
      </c>
      <c r="AB140" s="4" t="str">
        <f t="shared" ca="1" si="62"/>
        <v/>
      </c>
      <c r="AC140" s="4" t="str">
        <f t="shared" ca="1" si="63"/>
        <v/>
      </c>
      <c r="AD140" s="4" t="str">
        <f t="shared" ca="1" si="64"/>
        <v/>
      </c>
      <c r="AE140" s="4" t="str">
        <f t="shared" si="65"/>
        <v/>
      </c>
      <c r="AF140" s="4" t="str">
        <f t="shared" ca="1" si="66"/>
        <v/>
      </c>
      <c r="AG140" s="4" t="str">
        <f t="shared" ca="1" si="67"/>
        <v/>
      </c>
      <c r="AH140" s="4" t="str">
        <f t="shared" ca="1" si="68"/>
        <v/>
      </c>
      <c r="AI140" s="4" t="str">
        <f t="shared" si="88"/>
        <v/>
      </c>
      <c r="AJ140" s="4" t="str">
        <f t="shared" ca="1" si="69"/>
        <v/>
      </c>
      <c r="AK140" s="4" t="str">
        <f t="array" ref="AK140">IF('Informacion del Cliente'!T152="SI",3,IF('Informacion del Cliente'!K152="Outside",2,IF('Informacion del Cliente'!K152="Inside",1,"")))</f>
        <v/>
      </c>
      <c r="AL140" s="140" t="str">
        <f t="shared" ca="1" si="70"/>
        <v/>
      </c>
      <c r="AM140" s="4" t="s">
        <v>132</v>
      </c>
      <c r="AN140" s="4" t="str">
        <f t="array" ref="AN140">IF(O140&lt;&gt;"",(IF(L140&lt;&gt;"",IF('Informacion del Cliente'!$F$10:$G$10="Residencial",VLOOKUP(G140,Productos!$F$19:$G$24,2,FALSE),IF('Informacion del Cliente'!$F$10:$G$10="Comercial",VLOOKUP(G140,Productos!$F$19:$G$24,3,FALSE),"")))),"")</f>
        <v/>
      </c>
      <c r="AO140" s="4" t="str">
        <f t="array" aca="1" ref="AO140" ca="1">IF(O140&lt;&gt;"",(IF(L140&lt;&gt;"",IF(VLOOKUP('Informacion del Cliente'!$F$10:$G$10,INDIRECT("'"&amp;G140&amp;"'!L5:N6"),2,FALSE)="NA","",VLOOKUP('Informacion del Cliente'!$F$10:$G$10,INDIRECT("'"&amp;G140&amp;"'!L5:N6"),2,FALSE)))),"")</f>
        <v/>
      </c>
      <c r="AP140" s="4" t="str">
        <f t="array" aca="1" ref="AP140" ca="1">IF(OR(J140="Privacy",J140="Blackout"),IF('Informacion del Cliente'!$F$10:$G$10="Residencial",IF(L140&lt;&gt;"",VLOOKUP(J140,INDIRECT("'"&amp;G140&amp;"'!L16:O18"),2,FALSE),""),IF('Informacion del Cliente'!$F$10:$G$10="Comercial",IF(L140&lt;&gt;"",VLOOKUP(J140,INDIRECT("'"&amp;G140&amp;"'!L16:O18"),3,FALSE),""))),"")</f>
        <v/>
      </c>
      <c r="AQ140" s="4" t="str">
        <f t="shared" ca="1" si="89"/>
        <v>0</v>
      </c>
      <c r="AR140" s="4" t="str">
        <f t="array" aca="1" ref="AR140" ca="1">IF('Informacion del Cliente'!$F$10:$G$10="Residencial",IF(L140&lt;&gt;"",VLOOKUP(J140,INDIRECT("'"&amp;G140&amp;"'!L16:O18"),2,FALSE),""),IF('Informacion del Cliente'!$F$10:$G$10="Comercial",IF(L140&lt;&gt;"",VLOOKUP(J140,INDIRECT("'"&amp;G140&amp;"'!L16:O18"),3,FALSE),"")))</f>
        <v/>
      </c>
      <c r="AS140" s="4" t="str">
        <f t="shared" ca="1" si="90"/>
        <v/>
      </c>
      <c r="AT140" s="4" t="str">
        <f t="shared" ca="1" si="91"/>
        <v/>
      </c>
      <c r="AU140" s="4" t="str">
        <f t="shared" ca="1" si="92"/>
        <v/>
      </c>
      <c r="AV140" s="4" t="str">
        <f t="array" aca="1" ref="AV140" ca="1">IF(G140&lt;&gt;"",(IF(OR(VLOOKUP(O140, INDIRECT("'" &amp; G140 &amp; "'!F23:N25"),3, FALSE)&lt;&gt;"",VLOOKUP(O140, INDIRECT("'" &amp; G140 &amp; "'!F23:N25"),3, FALSE)&lt;&gt;"NA"),(L140-VLOOKUP(O140, INDIRECT("'" &amp; G140 &amp; "'!F23:N25"),3, FALSE)),"")),"")</f>
        <v/>
      </c>
      <c r="AW140" s="4" t="str">
        <f t="shared" ca="1" si="71"/>
        <v/>
      </c>
      <c r="AX140" s="4" t="str">
        <f t="shared" ca="1" si="72"/>
        <v/>
      </c>
      <c r="AY140" s="4" t="str">
        <f t="shared" ca="1" si="73"/>
        <v/>
      </c>
      <c r="AZ140" s="4" t="str">
        <f t="array" aca="1" ref="AZ140" ca="1">IF(O140&lt;&gt;"",IF(VLOOKUP(O140,INDIRECT("'"&amp;G140&amp;"'!F23:K25"),5,FALSE)="NA","NA",L140-VLOOKUP(O140,INDIRECT("'"&amp;G140&amp;"'!F23:K25"),5,FALSE)),"")</f>
        <v/>
      </c>
      <c r="BA140" s="4" t="str">
        <f>IF('Informacion del Cliente'!U152&lt;&gt;"",'Informacion del Cliente'!U152,"")</f>
        <v/>
      </c>
      <c r="BB140" s="4" t="str">
        <f t="array" aca="1" ref="BB140" ca="1">IF(O140&lt;&gt;"",VLOOKUP(O140, INDIRECT("'" &amp; G140 &amp; "'!F23:K25"),6, FALSE),"")</f>
        <v/>
      </c>
      <c r="BC140" s="4" t="str">
        <f t="shared" si="74"/>
        <v/>
      </c>
      <c r="BD140" s="4" t="str">
        <f t="shared" ca="1" si="75"/>
        <v/>
      </c>
      <c r="BE140" s="4" t="str">
        <f t="shared" si="76"/>
        <v/>
      </c>
      <c r="BF140" s="4" t="str">
        <f t="shared" si="77"/>
        <v/>
      </c>
      <c r="BG140" s="4" t="str">
        <f t="shared" si="78"/>
        <v/>
      </c>
      <c r="BJ140" s="4" t="str">
        <f t="shared" ca="1" si="79"/>
        <v/>
      </c>
      <c r="BK140" s="4" t="str">
        <f t="shared" si="80"/>
        <v/>
      </c>
      <c r="BL140" s="4" t="str">
        <f t="shared" ca="1" si="81"/>
        <v/>
      </c>
      <c r="BM140" s="4" t="str">
        <f t="shared" ca="1" si="82"/>
        <v/>
      </c>
    </row>
    <row r="141" spans="1:65" x14ac:dyDescent="0.3">
      <c r="A141" s="4" t="str">
        <f>IF(L141&lt;&gt;"",'Informacion del Cliente'!D153,"")</f>
        <v/>
      </c>
      <c r="B141" s="4" t="str">
        <f>IF(O141&lt;&gt;"",'Informacion del Cliente'!$F$5,"")</f>
        <v/>
      </c>
      <c r="C141" s="4" t="str">
        <f>IF(O141&lt;&gt;"",'Informacion del Cliente'!$F$8,"")</f>
        <v/>
      </c>
      <c r="D141" s="4" t="str">
        <f>IF(O141&lt;&gt;"",'Informacion del Cliente'!$F$7,"")</f>
        <v/>
      </c>
      <c r="E141" s="4" t="str">
        <f>IF(O141&lt;&gt;"",'Informacion del Cliente'!$F$9,"")</f>
        <v/>
      </c>
      <c r="F141" s="4" t="str">
        <f>IF(G141&lt;&gt;"",'Informacion del Cliente'!$F$10:$G$10,"")</f>
        <v/>
      </c>
      <c r="G141" s="4" t="str">
        <f>IF('Informacion del Cliente'!E153&lt;&gt;"",VLOOKUP('Informacion del Cliente'!E153,Productos!$F$6:$G$11,2,FALSE),"")</f>
        <v/>
      </c>
      <c r="H141" s="4" t="str">
        <f>IF('Informacion del Cliente'!G153&lt;&gt;"",'Informacion del Cliente'!G153,"")</f>
        <v/>
      </c>
      <c r="I141" s="4" t="str">
        <f>IF('Informacion del Cliente'!F153&lt;&gt;"",'Informacion del Cliente'!F153,"")</f>
        <v/>
      </c>
      <c r="J141" s="4" t="str">
        <f>IF('Informacion del Cliente'!J153&lt;&gt;"",'Informacion del Cliente'!J153,"")</f>
        <v/>
      </c>
      <c r="K141" s="4" t="str">
        <f>IF('Informacion del Cliente'!N153&lt;&gt;"",'Informacion del Cliente'!N153,"")</f>
        <v/>
      </c>
      <c r="L141" s="4" t="str">
        <f>IF(AND(N141&lt;&gt;"",N141="Inside"),'Informacion del Cliente'!H153-VLOOKUP(N141,Productos!$F$15:$G$16,2,FALSE),IF(N141="Outside",'Informacion del Cliente'!H153,""))</f>
        <v/>
      </c>
      <c r="M141" s="4" t="str">
        <f>IF('Informacion del Cliente'!I153&lt;&gt;"",'Informacion del Cliente'!I153,"")</f>
        <v/>
      </c>
      <c r="N141" s="4" t="str">
        <f>IF('Informacion del Cliente'!K153&lt;&gt;"",'Informacion del Cliente'!K153,"")</f>
        <v/>
      </c>
      <c r="O141" s="4" t="str">
        <f>IF('Informacion del Cliente'!L153&lt;&gt;"",'Informacion del Cliente'!L153,"")</f>
        <v/>
      </c>
      <c r="P141" s="4" t="str">
        <f>IF('Informacion del Cliente'!M153&lt;&gt;"",'Informacion del Cliente'!M153,"")</f>
        <v/>
      </c>
      <c r="Q141" s="4" t="str">
        <f>IF('Informacion del Cliente'!P153&lt;&gt;"",'Informacion del Cliente'!P153,"")</f>
        <v/>
      </c>
      <c r="R141" s="4" t="str">
        <f>IF('Informacion del Cliente'!Q153&lt;&gt;"",'Informacion del Cliente'!Q153,"")</f>
        <v/>
      </c>
      <c r="S141" s="4" t="str">
        <f t="shared" ca="1" si="83"/>
        <v/>
      </c>
      <c r="U141" s="4" t="str">
        <f>IF('Informacion del Cliente'!O153&lt;&gt;"",'Informacion del Cliente'!O153,"")</f>
        <v/>
      </c>
      <c r="V141" s="4" t="str">
        <f>IF('Informacion del Cliente'!R153&lt;&gt;"",'Informacion del Cliente'!R153,"")</f>
        <v/>
      </c>
      <c r="W141" s="4" t="str">
        <f t="shared" ca="1" si="84"/>
        <v/>
      </c>
      <c r="X141" s="4" t="str">
        <f t="shared" si="85"/>
        <v/>
      </c>
      <c r="Y141" s="4" t="str">
        <f t="shared" si="86"/>
        <v/>
      </c>
      <c r="Z141" s="4" t="str">
        <f>IF(G141&lt;&gt;"", IFERROR(VLOOKUP(I141, 'Listado de Telas'!$B$3:$F$129, 5, FALSE), "No encontrado"), "")</f>
        <v/>
      </c>
      <c r="AA141" s="4" t="str">
        <f t="shared" ca="1" si="87"/>
        <v/>
      </c>
      <c r="AB141" s="4" t="str">
        <f t="shared" ca="1" si="62"/>
        <v/>
      </c>
      <c r="AC141" s="4" t="str">
        <f t="shared" ca="1" si="63"/>
        <v/>
      </c>
      <c r="AD141" s="4" t="str">
        <f t="shared" ca="1" si="64"/>
        <v/>
      </c>
      <c r="AE141" s="4" t="str">
        <f t="shared" si="65"/>
        <v/>
      </c>
      <c r="AF141" s="4" t="str">
        <f t="shared" ca="1" si="66"/>
        <v/>
      </c>
      <c r="AG141" s="4" t="str">
        <f t="shared" ca="1" si="67"/>
        <v/>
      </c>
      <c r="AH141" s="4" t="str">
        <f t="shared" ca="1" si="68"/>
        <v/>
      </c>
      <c r="AI141" s="4" t="str">
        <f t="shared" si="88"/>
        <v/>
      </c>
      <c r="AJ141" s="4" t="str">
        <f t="shared" ca="1" si="69"/>
        <v/>
      </c>
      <c r="AK141" s="4" t="str">
        <f t="array" ref="AK141">IF('Informacion del Cliente'!T153="SI",3,IF('Informacion del Cliente'!K153="Outside",2,IF('Informacion del Cliente'!K153="Inside",1,"")))</f>
        <v/>
      </c>
      <c r="AL141" s="140" t="str">
        <f t="shared" ca="1" si="70"/>
        <v/>
      </c>
      <c r="AM141" s="4" t="s">
        <v>132</v>
      </c>
      <c r="AN141" s="4" t="str">
        <f t="array" ref="AN141">IF(O141&lt;&gt;"",(IF(L141&lt;&gt;"",IF('Informacion del Cliente'!$F$10:$G$10="Residencial",VLOOKUP(G141,Productos!$F$19:$G$24,2,FALSE),IF('Informacion del Cliente'!$F$10:$G$10="Comercial",VLOOKUP(G141,Productos!$F$19:$G$24,3,FALSE),"")))),"")</f>
        <v/>
      </c>
      <c r="AO141" s="4" t="str">
        <f t="array" aca="1" ref="AO141" ca="1">IF(O141&lt;&gt;"",(IF(L141&lt;&gt;"",IF(VLOOKUP('Informacion del Cliente'!$F$10:$G$10,INDIRECT("'"&amp;G141&amp;"'!L5:N6"),2,FALSE)="NA","",VLOOKUP('Informacion del Cliente'!$F$10:$G$10,INDIRECT("'"&amp;G141&amp;"'!L5:N6"),2,FALSE)))),"")</f>
        <v/>
      </c>
      <c r="AP141" s="4" t="str">
        <f t="array" aca="1" ref="AP141" ca="1">IF(OR(J141="Privacy",J141="Blackout"),IF('Informacion del Cliente'!$F$10:$G$10="Residencial",IF(L141&lt;&gt;"",VLOOKUP(J141,INDIRECT("'"&amp;G141&amp;"'!L16:O18"),2,FALSE),""),IF('Informacion del Cliente'!$F$10:$G$10="Comercial",IF(L141&lt;&gt;"",VLOOKUP(J141,INDIRECT("'"&amp;G141&amp;"'!L16:O18"),3,FALSE),""))),"")</f>
        <v/>
      </c>
      <c r="AQ141" s="4" t="str">
        <f t="shared" ca="1" si="89"/>
        <v>0</v>
      </c>
      <c r="AR141" s="4" t="str">
        <f t="array" aca="1" ref="AR141" ca="1">IF('Informacion del Cliente'!$F$10:$G$10="Residencial",IF(L141&lt;&gt;"",VLOOKUP(J141,INDIRECT("'"&amp;G141&amp;"'!L16:O18"),2,FALSE),""),IF('Informacion del Cliente'!$F$10:$G$10="Comercial",IF(L141&lt;&gt;"",VLOOKUP(J141,INDIRECT("'"&amp;G141&amp;"'!L16:O18"),3,FALSE),"")))</f>
        <v/>
      </c>
      <c r="AS141" s="4" t="str">
        <f t="shared" ca="1" si="90"/>
        <v/>
      </c>
      <c r="AT141" s="4" t="str">
        <f t="shared" ca="1" si="91"/>
        <v/>
      </c>
      <c r="AU141" s="4" t="str">
        <f t="shared" ca="1" si="92"/>
        <v/>
      </c>
      <c r="AV141" s="4" t="str">
        <f t="array" aca="1" ref="AV141" ca="1">IF(G141&lt;&gt;"",(IF(OR(VLOOKUP(O141, INDIRECT("'" &amp; G141 &amp; "'!F23:N25"),3, FALSE)&lt;&gt;"",VLOOKUP(O141, INDIRECT("'" &amp; G141 &amp; "'!F23:N25"),3, FALSE)&lt;&gt;"NA"),(L141-VLOOKUP(O141, INDIRECT("'" &amp; G141 &amp; "'!F23:N25"),3, FALSE)),"")),"")</f>
        <v/>
      </c>
      <c r="AW141" s="4" t="str">
        <f t="shared" ca="1" si="71"/>
        <v/>
      </c>
      <c r="AX141" s="4" t="str">
        <f t="shared" ca="1" si="72"/>
        <v/>
      </c>
      <c r="AY141" s="4" t="str">
        <f t="shared" ca="1" si="73"/>
        <v/>
      </c>
      <c r="AZ141" s="4" t="str">
        <f t="array" aca="1" ref="AZ141" ca="1">IF(O141&lt;&gt;"",IF(VLOOKUP(O141,INDIRECT("'"&amp;G141&amp;"'!F23:K25"),5,FALSE)="NA","NA",L141-VLOOKUP(O141,INDIRECT("'"&amp;G141&amp;"'!F23:K25"),5,FALSE)),"")</f>
        <v/>
      </c>
      <c r="BA141" s="4" t="str">
        <f>IF('Informacion del Cliente'!U153&lt;&gt;"",'Informacion del Cliente'!U153,"")</f>
        <v/>
      </c>
      <c r="BB141" s="4" t="str">
        <f t="array" aca="1" ref="BB141" ca="1">IF(O141&lt;&gt;"",VLOOKUP(O141, INDIRECT("'" &amp; G141 &amp; "'!F23:K25"),6, FALSE),"")</f>
        <v/>
      </c>
      <c r="BC141" s="4" t="str">
        <f t="shared" si="74"/>
        <v/>
      </c>
      <c r="BD141" s="4" t="str">
        <f t="shared" ca="1" si="75"/>
        <v/>
      </c>
      <c r="BE141" s="4" t="str">
        <f t="shared" si="76"/>
        <v/>
      </c>
      <c r="BF141" s="4" t="str">
        <f t="shared" si="77"/>
        <v/>
      </c>
      <c r="BG141" s="4" t="str">
        <f t="shared" si="78"/>
        <v/>
      </c>
      <c r="BJ141" s="4" t="str">
        <f t="shared" ca="1" si="79"/>
        <v/>
      </c>
      <c r="BK141" s="4" t="str">
        <f t="shared" si="80"/>
        <v/>
      </c>
      <c r="BL141" s="4" t="str">
        <f t="shared" ca="1" si="81"/>
        <v/>
      </c>
      <c r="BM141" s="4" t="str">
        <f t="shared" ca="1" si="82"/>
        <v/>
      </c>
    </row>
    <row r="142" spans="1:65" x14ac:dyDescent="0.3">
      <c r="A142" s="4" t="str">
        <f>IF(L142&lt;&gt;"",'Informacion del Cliente'!D154,"")</f>
        <v/>
      </c>
      <c r="B142" s="4" t="str">
        <f>IF(O142&lt;&gt;"",'Informacion del Cliente'!$F$5,"")</f>
        <v/>
      </c>
      <c r="C142" s="4" t="str">
        <f>IF(O142&lt;&gt;"",'Informacion del Cliente'!$F$8,"")</f>
        <v/>
      </c>
      <c r="D142" s="4" t="str">
        <f>IF(O142&lt;&gt;"",'Informacion del Cliente'!$F$7,"")</f>
        <v/>
      </c>
      <c r="E142" s="4" t="str">
        <f>IF(O142&lt;&gt;"",'Informacion del Cliente'!$F$9,"")</f>
        <v/>
      </c>
      <c r="F142" s="4" t="str">
        <f>IF(G142&lt;&gt;"",'Informacion del Cliente'!$F$10:$G$10,"")</f>
        <v/>
      </c>
      <c r="G142" s="4" t="str">
        <f>IF('Informacion del Cliente'!E154&lt;&gt;"",VLOOKUP('Informacion del Cliente'!E154,Productos!$F$6:$G$11,2,FALSE),"")</f>
        <v/>
      </c>
      <c r="H142" s="4" t="str">
        <f>IF('Informacion del Cliente'!G154&lt;&gt;"",'Informacion del Cliente'!G154,"")</f>
        <v/>
      </c>
      <c r="I142" s="4" t="str">
        <f>IF('Informacion del Cliente'!F154&lt;&gt;"",'Informacion del Cliente'!F154,"")</f>
        <v/>
      </c>
      <c r="J142" s="4" t="str">
        <f>IF('Informacion del Cliente'!J154&lt;&gt;"",'Informacion del Cliente'!J154,"")</f>
        <v/>
      </c>
      <c r="K142" s="4" t="str">
        <f>IF('Informacion del Cliente'!N154&lt;&gt;"",'Informacion del Cliente'!N154,"")</f>
        <v/>
      </c>
      <c r="L142" s="4" t="str">
        <f>IF(AND(N142&lt;&gt;"",N142="Inside"),'Informacion del Cliente'!H154-VLOOKUP(N142,Productos!$F$15:$G$16,2,FALSE),IF(N142="Outside",'Informacion del Cliente'!H154,""))</f>
        <v/>
      </c>
      <c r="M142" s="4" t="str">
        <f>IF('Informacion del Cliente'!I154&lt;&gt;"",'Informacion del Cliente'!I154,"")</f>
        <v/>
      </c>
      <c r="N142" s="4" t="str">
        <f>IF('Informacion del Cliente'!K154&lt;&gt;"",'Informacion del Cliente'!K154,"")</f>
        <v/>
      </c>
      <c r="O142" s="4" t="str">
        <f>IF('Informacion del Cliente'!L154&lt;&gt;"",'Informacion del Cliente'!L154,"")</f>
        <v/>
      </c>
      <c r="P142" s="4" t="str">
        <f>IF('Informacion del Cliente'!M154&lt;&gt;"",'Informacion del Cliente'!M154,"")</f>
        <v/>
      </c>
      <c r="Q142" s="4" t="str">
        <f>IF('Informacion del Cliente'!P154&lt;&gt;"",'Informacion del Cliente'!P154,"")</f>
        <v/>
      </c>
      <c r="R142" s="4" t="str">
        <f>IF('Informacion del Cliente'!Q154&lt;&gt;"",'Informacion del Cliente'!Q154,"")</f>
        <v/>
      </c>
      <c r="S142" s="4" t="str">
        <f t="shared" ca="1" si="83"/>
        <v/>
      </c>
      <c r="U142" s="4" t="str">
        <f>IF('Informacion del Cliente'!O154&lt;&gt;"",'Informacion del Cliente'!O154,"")</f>
        <v/>
      </c>
      <c r="V142" s="4" t="str">
        <f>IF('Informacion del Cliente'!R154&lt;&gt;"",'Informacion del Cliente'!R154,"")</f>
        <v/>
      </c>
      <c r="W142" s="4" t="str">
        <f t="shared" ca="1" si="84"/>
        <v/>
      </c>
      <c r="X142" s="4" t="str">
        <f t="shared" si="85"/>
        <v/>
      </c>
      <c r="Y142" s="4" t="str">
        <f t="shared" si="86"/>
        <v/>
      </c>
      <c r="Z142" s="4" t="str">
        <f>IF(G142&lt;&gt;"", IFERROR(VLOOKUP(I142, 'Listado de Telas'!$B$3:$F$129, 5, FALSE), "No encontrado"), "")</f>
        <v/>
      </c>
      <c r="AA142" s="4" t="str">
        <f t="shared" ca="1" si="87"/>
        <v/>
      </c>
      <c r="AB142" s="4" t="str">
        <f t="shared" ca="1" si="62"/>
        <v/>
      </c>
      <c r="AC142" s="4" t="str">
        <f t="shared" ca="1" si="63"/>
        <v/>
      </c>
      <c r="AD142" s="4" t="str">
        <f t="shared" ca="1" si="64"/>
        <v/>
      </c>
      <c r="AE142" s="4" t="str">
        <f t="shared" si="65"/>
        <v/>
      </c>
      <c r="AF142" s="4" t="str">
        <f t="shared" ca="1" si="66"/>
        <v/>
      </c>
      <c r="AG142" s="4" t="str">
        <f t="shared" ca="1" si="67"/>
        <v/>
      </c>
      <c r="AH142" s="4" t="str">
        <f t="shared" ca="1" si="68"/>
        <v/>
      </c>
      <c r="AI142" s="4" t="str">
        <f t="shared" si="88"/>
        <v/>
      </c>
      <c r="AJ142" s="4" t="str">
        <f t="shared" ca="1" si="69"/>
        <v/>
      </c>
      <c r="AK142" s="4" t="str">
        <f t="array" ref="AK142">IF('Informacion del Cliente'!T154="SI",3,IF('Informacion del Cliente'!K154="Outside",2,IF('Informacion del Cliente'!K154="Inside",1,"")))</f>
        <v/>
      </c>
      <c r="AL142" s="140" t="str">
        <f t="shared" ca="1" si="70"/>
        <v/>
      </c>
      <c r="AM142" s="4" t="s">
        <v>132</v>
      </c>
      <c r="AN142" s="4" t="str">
        <f t="array" ref="AN142">IF(O142&lt;&gt;"",(IF(L142&lt;&gt;"",IF('Informacion del Cliente'!$F$10:$G$10="Residencial",VLOOKUP(G142,Productos!$F$19:$G$24,2,FALSE),IF('Informacion del Cliente'!$F$10:$G$10="Comercial",VLOOKUP(G142,Productos!$F$19:$G$24,3,FALSE),"")))),"")</f>
        <v/>
      </c>
      <c r="AO142" s="4" t="str">
        <f t="array" aca="1" ref="AO142" ca="1">IF(O142&lt;&gt;"",(IF(L142&lt;&gt;"",IF(VLOOKUP('Informacion del Cliente'!$F$10:$G$10,INDIRECT("'"&amp;G142&amp;"'!L5:N6"),2,FALSE)="NA","",VLOOKUP('Informacion del Cliente'!$F$10:$G$10,INDIRECT("'"&amp;G142&amp;"'!L5:N6"),2,FALSE)))),"")</f>
        <v/>
      </c>
      <c r="AP142" s="4" t="str">
        <f t="array" aca="1" ref="AP142" ca="1">IF(OR(J142="Privacy",J142="Blackout"),IF('Informacion del Cliente'!$F$10:$G$10="Residencial",IF(L142&lt;&gt;"",VLOOKUP(J142,INDIRECT("'"&amp;G142&amp;"'!L16:O18"),2,FALSE),""),IF('Informacion del Cliente'!$F$10:$G$10="Comercial",IF(L142&lt;&gt;"",VLOOKUP(J142,INDIRECT("'"&amp;G142&amp;"'!L16:O18"),3,FALSE),""))),"")</f>
        <v/>
      </c>
      <c r="AQ142" s="4" t="str">
        <f t="shared" ca="1" si="89"/>
        <v>0</v>
      </c>
      <c r="AR142" s="4" t="str">
        <f t="array" aca="1" ref="AR142" ca="1">IF('Informacion del Cliente'!$F$10:$G$10="Residencial",IF(L142&lt;&gt;"",VLOOKUP(J142,INDIRECT("'"&amp;G142&amp;"'!L16:O18"),2,FALSE),""),IF('Informacion del Cliente'!$F$10:$G$10="Comercial",IF(L142&lt;&gt;"",VLOOKUP(J142,INDIRECT("'"&amp;G142&amp;"'!L16:O18"),3,FALSE),"")))</f>
        <v/>
      </c>
      <c r="AS142" s="4" t="str">
        <f t="shared" ca="1" si="90"/>
        <v/>
      </c>
      <c r="AT142" s="4" t="str">
        <f t="shared" ca="1" si="91"/>
        <v/>
      </c>
      <c r="AU142" s="4" t="str">
        <f t="shared" ca="1" si="92"/>
        <v/>
      </c>
      <c r="AV142" s="4" t="str">
        <f t="array" aca="1" ref="AV142" ca="1">IF(G142&lt;&gt;"",(IF(OR(VLOOKUP(O142, INDIRECT("'" &amp; G142 &amp; "'!F23:N25"),3, FALSE)&lt;&gt;"",VLOOKUP(O142, INDIRECT("'" &amp; G142 &amp; "'!F23:N25"),3, FALSE)&lt;&gt;"NA"),(L142-VLOOKUP(O142, INDIRECT("'" &amp; G142 &amp; "'!F23:N25"),3, FALSE)),"")),"")</f>
        <v/>
      </c>
      <c r="AW142" s="4" t="str">
        <f t="shared" ca="1" si="71"/>
        <v/>
      </c>
      <c r="AX142" s="4" t="str">
        <f t="shared" ca="1" si="72"/>
        <v/>
      </c>
      <c r="AY142" s="4" t="str">
        <f t="shared" ca="1" si="73"/>
        <v/>
      </c>
      <c r="AZ142" s="4" t="str">
        <f t="array" aca="1" ref="AZ142" ca="1">IF(O142&lt;&gt;"",IF(VLOOKUP(O142,INDIRECT("'"&amp;G142&amp;"'!F23:K25"),5,FALSE)="NA","NA",L142-VLOOKUP(O142,INDIRECT("'"&amp;G142&amp;"'!F23:K25"),5,FALSE)),"")</f>
        <v/>
      </c>
      <c r="BA142" s="4" t="str">
        <f>IF('Informacion del Cliente'!U154&lt;&gt;"",'Informacion del Cliente'!U154,"")</f>
        <v/>
      </c>
      <c r="BB142" s="4" t="str">
        <f t="array" aca="1" ref="BB142" ca="1">IF(O142&lt;&gt;"",VLOOKUP(O142, INDIRECT("'" &amp; G142 &amp; "'!F23:K25"),6, FALSE),"")</f>
        <v/>
      </c>
      <c r="BC142" s="4" t="str">
        <f t="shared" si="74"/>
        <v/>
      </c>
      <c r="BD142" s="4" t="str">
        <f t="shared" ca="1" si="75"/>
        <v/>
      </c>
      <c r="BE142" s="4" t="str">
        <f t="shared" si="76"/>
        <v/>
      </c>
      <c r="BF142" s="4" t="str">
        <f t="shared" si="77"/>
        <v/>
      </c>
      <c r="BG142" s="4" t="str">
        <f t="shared" si="78"/>
        <v/>
      </c>
      <c r="BJ142" s="4" t="str">
        <f t="shared" ca="1" si="79"/>
        <v/>
      </c>
      <c r="BK142" s="4" t="str">
        <f t="shared" si="80"/>
        <v/>
      </c>
      <c r="BL142" s="4" t="str">
        <f t="shared" ca="1" si="81"/>
        <v/>
      </c>
      <c r="BM142" s="4" t="str">
        <f t="shared" ca="1" si="82"/>
        <v/>
      </c>
    </row>
    <row r="143" spans="1:65" x14ac:dyDescent="0.3">
      <c r="A143" s="4" t="str">
        <f>IF(L143&lt;&gt;"",'Informacion del Cliente'!D155,"")</f>
        <v/>
      </c>
      <c r="B143" s="4" t="str">
        <f>IF(O143&lt;&gt;"",'Informacion del Cliente'!$F$5,"")</f>
        <v/>
      </c>
      <c r="C143" s="4" t="str">
        <f>IF(O143&lt;&gt;"",'Informacion del Cliente'!$F$8,"")</f>
        <v/>
      </c>
      <c r="D143" s="4" t="str">
        <f>IF(O143&lt;&gt;"",'Informacion del Cliente'!$F$7,"")</f>
        <v/>
      </c>
      <c r="E143" s="4" t="str">
        <f>IF(O143&lt;&gt;"",'Informacion del Cliente'!$F$9,"")</f>
        <v/>
      </c>
      <c r="F143" s="4" t="str">
        <f>IF(G143&lt;&gt;"",'Informacion del Cliente'!$F$10:$G$10,"")</f>
        <v/>
      </c>
      <c r="G143" s="4" t="str">
        <f>IF('Informacion del Cliente'!E155&lt;&gt;"",VLOOKUP('Informacion del Cliente'!E155,Productos!$F$6:$G$11,2,FALSE),"")</f>
        <v/>
      </c>
      <c r="H143" s="4" t="str">
        <f>IF('Informacion del Cliente'!G155&lt;&gt;"",'Informacion del Cliente'!G155,"")</f>
        <v/>
      </c>
      <c r="I143" s="4" t="str">
        <f>IF('Informacion del Cliente'!F155&lt;&gt;"",'Informacion del Cliente'!F155,"")</f>
        <v/>
      </c>
      <c r="J143" s="4" t="str">
        <f>IF('Informacion del Cliente'!J155&lt;&gt;"",'Informacion del Cliente'!J155,"")</f>
        <v/>
      </c>
      <c r="K143" s="4" t="str">
        <f>IF('Informacion del Cliente'!N155&lt;&gt;"",'Informacion del Cliente'!N155,"")</f>
        <v/>
      </c>
      <c r="L143" s="4" t="str">
        <f>IF(AND(N143&lt;&gt;"",N143="Inside"),'Informacion del Cliente'!H155-VLOOKUP(N143,Productos!$F$15:$G$16,2,FALSE),IF(N143="Outside",'Informacion del Cliente'!H155,""))</f>
        <v/>
      </c>
      <c r="M143" s="4" t="str">
        <f>IF('Informacion del Cliente'!I155&lt;&gt;"",'Informacion del Cliente'!I155,"")</f>
        <v/>
      </c>
      <c r="N143" s="4" t="str">
        <f>IF('Informacion del Cliente'!K155&lt;&gt;"",'Informacion del Cliente'!K155,"")</f>
        <v/>
      </c>
      <c r="O143" s="4" t="str">
        <f>IF('Informacion del Cliente'!L155&lt;&gt;"",'Informacion del Cliente'!L155,"")</f>
        <v/>
      </c>
      <c r="P143" s="4" t="str">
        <f>IF('Informacion del Cliente'!M155&lt;&gt;"",'Informacion del Cliente'!M155,"")</f>
        <v/>
      </c>
      <c r="Q143" s="4" t="str">
        <f>IF('Informacion del Cliente'!P155&lt;&gt;"",'Informacion del Cliente'!P155,"")</f>
        <v/>
      </c>
      <c r="R143" s="4" t="str">
        <f>IF('Informacion del Cliente'!Q155&lt;&gt;"",'Informacion del Cliente'!Q155,"")</f>
        <v/>
      </c>
      <c r="S143" s="4" t="str">
        <f t="shared" ca="1" si="83"/>
        <v/>
      </c>
      <c r="U143" s="4" t="str">
        <f>IF('Informacion del Cliente'!O155&lt;&gt;"",'Informacion del Cliente'!O155,"")</f>
        <v/>
      </c>
      <c r="V143" s="4" t="str">
        <f>IF('Informacion del Cliente'!R155&lt;&gt;"",'Informacion del Cliente'!R155,"")</f>
        <v/>
      </c>
      <c r="W143" s="4" t="str">
        <f t="shared" ca="1" si="84"/>
        <v/>
      </c>
      <c r="X143" s="4" t="str">
        <f t="shared" si="85"/>
        <v/>
      </c>
      <c r="Y143" s="4" t="str">
        <f t="shared" si="86"/>
        <v/>
      </c>
      <c r="Z143" s="4" t="str">
        <f>IF(G143&lt;&gt;"", IFERROR(VLOOKUP(I143, 'Listado de Telas'!$B$3:$F$129, 5, FALSE), "No encontrado"), "")</f>
        <v/>
      </c>
      <c r="AA143" s="4" t="str">
        <f t="shared" ca="1" si="87"/>
        <v/>
      </c>
      <c r="AB143" s="4" t="str">
        <f t="shared" ca="1" si="62"/>
        <v/>
      </c>
      <c r="AC143" s="4" t="str">
        <f t="shared" ca="1" si="63"/>
        <v/>
      </c>
      <c r="AD143" s="4" t="str">
        <f t="shared" ca="1" si="64"/>
        <v/>
      </c>
      <c r="AE143" s="4" t="str">
        <f t="shared" si="65"/>
        <v/>
      </c>
      <c r="AF143" s="4" t="str">
        <f t="shared" ca="1" si="66"/>
        <v/>
      </c>
      <c r="AG143" s="4" t="str">
        <f t="shared" ca="1" si="67"/>
        <v/>
      </c>
      <c r="AH143" s="4" t="str">
        <f t="shared" ca="1" si="68"/>
        <v/>
      </c>
      <c r="AI143" s="4" t="str">
        <f t="shared" si="88"/>
        <v/>
      </c>
      <c r="AJ143" s="4" t="str">
        <f t="shared" ca="1" si="69"/>
        <v/>
      </c>
      <c r="AK143" s="4" t="str">
        <f t="array" ref="AK143">IF('Informacion del Cliente'!T155="SI",3,IF('Informacion del Cliente'!K155="Outside",2,IF('Informacion del Cliente'!K155="Inside",1,"")))</f>
        <v/>
      </c>
      <c r="AL143" s="140" t="str">
        <f t="shared" ca="1" si="70"/>
        <v/>
      </c>
      <c r="AM143" s="4" t="s">
        <v>132</v>
      </c>
      <c r="AN143" s="4" t="str">
        <f t="array" ref="AN143">IF(O143&lt;&gt;"",(IF(L143&lt;&gt;"",IF('Informacion del Cliente'!$F$10:$G$10="Residencial",VLOOKUP(G143,Productos!$F$19:$G$24,2,FALSE),IF('Informacion del Cliente'!$F$10:$G$10="Comercial",VLOOKUP(G143,Productos!$F$19:$G$24,3,FALSE),"")))),"")</f>
        <v/>
      </c>
      <c r="AO143" s="4" t="str">
        <f t="array" aca="1" ref="AO143" ca="1">IF(O143&lt;&gt;"",(IF(L143&lt;&gt;"",IF(VLOOKUP('Informacion del Cliente'!$F$10:$G$10,INDIRECT("'"&amp;G143&amp;"'!L5:N6"),2,FALSE)="NA","",VLOOKUP('Informacion del Cliente'!$F$10:$G$10,INDIRECT("'"&amp;G143&amp;"'!L5:N6"),2,FALSE)))),"")</f>
        <v/>
      </c>
      <c r="AP143" s="4" t="str">
        <f t="array" aca="1" ref="AP143" ca="1">IF(OR(J143="Privacy",J143="Blackout"),IF('Informacion del Cliente'!$F$10:$G$10="Residencial",IF(L143&lt;&gt;"",VLOOKUP(J143,INDIRECT("'"&amp;G143&amp;"'!L16:O18"),2,FALSE),""),IF('Informacion del Cliente'!$F$10:$G$10="Comercial",IF(L143&lt;&gt;"",VLOOKUP(J143,INDIRECT("'"&amp;G143&amp;"'!L16:O18"),3,FALSE),""))),"")</f>
        <v/>
      </c>
      <c r="AQ143" s="4" t="str">
        <f t="shared" ca="1" si="89"/>
        <v>0</v>
      </c>
      <c r="AR143" s="4" t="str">
        <f t="array" aca="1" ref="AR143" ca="1">IF('Informacion del Cliente'!$F$10:$G$10="Residencial",IF(L143&lt;&gt;"",VLOOKUP(J143,INDIRECT("'"&amp;G143&amp;"'!L16:O18"),2,FALSE),""),IF('Informacion del Cliente'!$F$10:$G$10="Comercial",IF(L143&lt;&gt;"",VLOOKUP(J143,INDIRECT("'"&amp;G143&amp;"'!L16:O18"),3,FALSE),"")))</f>
        <v/>
      </c>
      <c r="AS143" s="4" t="str">
        <f t="shared" ca="1" si="90"/>
        <v/>
      </c>
      <c r="AT143" s="4" t="str">
        <f t="shared" ca="1" si="91"/>
        <v/>
      </c>
      <c r="AU143" s="4" t="str">
        <f t="shared" ca="1" si="92"/>
        <v/>
      </c>
      <c r="AV143" s="4" t="str">
        <f t="array" aca="1" ref="AV143" ca="1">IF(G143&lt;&gt;"",(IF(OR(VLOOKUP(O143, INDIRECT("'" &amp; G143 &amp; "'!F23:N25"),3, FALSE)&lt;&gt;"",VLOOKUP(O143, INDIRECT("'" &amp; G143 &amp; "'!F23:N25"),3, FALSE)&lt;&gt;"NA"),(L143-VLOOKUP(O143, INDIRECT("'" &amp; G143 &amp; "'!F23:N25"),3, FALSE)),"")),"")</f>
        <v/>
      </c>
      <c r="AW143" s="4" t="str">
        <f t="shared" ca="1" si="71"/>
        <v/>
      </c>
      <c r="AX143" s="4" t="str">
        <f t="shared" ca="1" si="72"/>
        <v/>
      </c>
      <c r="AY143" s="4" t="str">
        <f t="shared" ca="1" si="73"/>
        <v/>
      </c>
      <c r="AZ143" s="4" t="str">
        <f t="array" aca="1" ref="AZ143" ca="1">IF(O143&lt;&gt;"",IF(VLOOKUP(O143,INDIRECT("'"&amp;G143&amp;"'!F23:K25"),5,FALSE)="NA","NA",L143-VLOOKUP(O143,INDIRECT("'"&amp;G143&amp;"'!F23:K25"),5,FALSE)),"")</f>
        <v/>
      </c>
      <c r="BA143" s="4" t="str">
        <f>IF('Informacion del Cliente'!U155&lt;&gt;"",'Informacion del Cliente'!U155,"")</f>
        <v/>
      </c>
      <c r="BB143" s="4" t="str">
        <f t="array" aca="1" ref="BB143" ca="1">IF(O143&lt;&gt;"",VLOOKUP(O143, INDIRECT("'" &amp; G143 &amp; "'!F23:K25"),6, FALSE),"")</f>
        <v/>
      </c>
      <c r="BC143" s="4" t="str">
        <f t="shared" si="74"/>
        <v/>
      </c>
      <c r="BD143" s="4" t="str">
        <f t="shared" ca="1" si="75"/>
        <v/>
      </c>
      <c r="BE143" s="4" t="str">
        <f t="shared" si="76"/>
        <v/>
      </c>
      <c r="BF143" s="4" t="str">
        <f t="shared" si="77"/>
        <v/>
      </c>
      <c r="BG143" s="4" t="str">
        <f t="shared" si="78"/>
        <v/>
      </c>
      <c r="BJ143" s="4" t="str">
        <f t="shared" ca="1" si="79"/>
        <v/>
      </c>
      <c r="BK143" s="4" t="str">
        <f t="shared" si="80"/>
        <v/>
      </c>
      <c r="BL143" s="4" t="str">
        <f t="shared" ca="1" si="81"/>
        <v/>
      </c>
      <c r="BM143" s="4" t="str">
        <f t="shared" ca="1" si="82"/>
        <v/>
      </c>
    </row>
    <row r="144" spans="1:65" x14ac:dyDescent="0.3">
      <c r="A144" s="4" t="str">
        <f>IF(L144&lt;&gt;"",'Informacion del Cliente'!D156,"")</f>
        <v/>
      </c>
      <c r="B144" s="4" t="str">
        <f>IF(O144&lt;&gt;"",'Informacion del Cliente'!$F$5,"")</f>
        <v/>
      </c>
      <c r="C144" s="4" t="str">
        <f>IF(O144&lt;&gt;"",'Informacion del Cliente'!$F$8,"")</f>
        <v/>
      </c>
      <c r="D144" s="4" t="str">
        <f>IF(O144&lt;&gt;"",'Informacion del Cliente'!$F$7,"")</f>
        <v/>
      </c>
      <c r="E144" s="4" t="str">
        <f>IF(O144&lt;&gt;"",'Informacion del Cliente'!$F$9,"")</f>
        <v/>
      </c>
      <c r="F144" s="4" t="str">
        <f>IF(G144&lt;&gt;"",'Informacion del Cliente'!$F$10:$G$10,"")</f>
        <v/>
      </c>
      <c r="G144" s="4" t="str">
        <f>IF('Informacion del Cliente'!E156&lt;&gt;"",VLOOKUP('Informacion del Cliente'!E156,Productos!$F$6:$G$11,2,FALSE),"")</f>
        <v/>
      </c>
      <c r="H144" s="4" t="str">
        <f>IF('Informacion del Cliente'!G156&lt;&gt;"",'Informacion del Cliente'!G156,"")</f>
        <v/>
      </c>
      <c r="I144" s="4" t="str">
        <f>IF('Informacion del Cliente'!F156&lt;&gt;"",'Informacion del Cliente'!F156,"")</f>
        <v/>
      </c>
      <c r="J144" s="4" t="str">
        <f>IF('Informacion del Cliente'!J156&lt;&gt;"",'Informacion del Cliente'!J156,"")</f>
        <v/>
      </c>
      <c r="K144" s="4" t="str">
        <f>IF('Informacion del Cliente'!N156&lt;&gt;"",'Informacion del Cliente'!N156,"")</f>
        <v/>
      </c>
      <c r="L144" s="4" t="str">
        <f>IF(AND(N144&lt;&gt;"",N144="Inside"),'Informacion del Cliente'!H156-VLOOKUP(N144,Productos!$F$15:$G$16,2,FALSE),IF(N144="Outside",'Informacion del Cliente'!H156,""))</f>
        <v/>
      </c>
      <c r="M144" s="4" t="str">
        <f>IF('Informacion del Cliente'!I156&lt;&gt;"",'Informacion del Cliente'!I156,"")</f>
        <v/>
      </c>
      <c r="N144" s="4" t="str">
        <f>IF('Informacion del Cliente'!K156&lt;&gt;"",'Informacion del Cliente'!K156,"")</f>
        <v/>
      </c>
      <c r="O144" s="4" t="str">
        <f>IF('Informacion del Cliente'!L156&lt;&gt;"",'Informacion del Cliente'!L156,"")</f>
        <v/>
      </c>
      <c r="P144" s="4" t="str">
        <f>IF('Informacion del Cliente'!M156&lt;&gt;"",'Informacion del Cliente'!M156,"")</f>
        <v/>
      </c>
      <c r="Q144" s="4" t="str">
        <f>IF('Informacion del Cliente'!P156&lt;&gt;"",'Informacion del Cliente'!P156,"")</f>
        <v/>
      </c>
      <c r="R144" s="4" t="str">
        <f>IF('Informacion del Cliente'!Q156&lt;&gt;"",'Informacion del Cliente'!Q156,"")</f>
        <v/>
      </c>
      <c r="S144" s="4" t="str">
        <f t="shared" ca="1" si="83"/>
        <v/>
      </c>
      <c r="U144" s="4" t="str">
        <f>IF('Informacion del Cliente'!O156&lt;&gt;"",'Informacion del Cliente'!O156,"")</f>
        <v/>
      </c>
      <c r="V144" s="4" t="str">
        <f>IF('Informacion del Cliente'!R156&lt;&gt;"",'Informacion del Cliente'!R156,"")</f>
        <v/>
      </c>
      <c r="W144" s="4" t="str">
        <f t="shared" ca="1" si="84"/>
        <v/>
      </c>
      <c r="X144" s="4" t="str">
        <f t="shared" si="85"/>
        <v/>
      </c>
      <c r="Y144" s="4" t="str">
        <f t="shared" si="86"/>
        <v/>
      </c>
      <c r="Z144" s="4" t="str">
        <f>IF(G144&lt;&gt;"", IFERROR(VLOOKUP(I144, 'Listado de Telas'!$B$3:$F$129, 5, FALSE), "No encontrado"), "")</f>
        <v/>
      </c>
      <c r="AA144" s="4" t="str">
        <f t="shared" ca="1" si="87"/>
        <v/>
      </c>
      <c r="AB144" s="4" t="str">
        <f t="shared" ca="1" si="62"/>
        <v/>
      </c>
      <c r="AC144" s="4" t="str">
        <f t="shared" ca="1" si="63"/>
        <v/>
      </c>
      <c r="AD144" s="4" t="str">
        <f t="shared" ca="1" si="64"/>
        <v/>
      </c>
      <c r="AE144" s="4" t="str">
        <f t="shared" si="65"/>
        <v/>
      </c>
      <c r="AF144" s="4" t="str">
        <f t="shared" ca="1" si="66"/>
        <v/>
      </c>
      <c r="AG144" s="4" t="str">
        <f t="shared" ca="1" si="67"/>
        <v/>
      </c>
      <c r="AH144" s="4" t="str">
        <f t="shared" ca="1" si="68"/>
        <v/>
      </c>
      <c r="AI144" s="4" t="str">
        <f t="shared" si="88"/>
        <v/>
      </c>
      <c r="AJ144" s="4" t="str">
        <f t="shared" ca="1" si="69"/>
        <v/>
      </c>
      <c r="AK144" s="4" t="str">
        <f t="array" ref="AK144">IF('Informacion del Cliente'!T156="SI",3,IF('Informacion del Cliente'!K156="Outside",2,IF('Informacion del Cliente'!K156="Inside",1,"")))</f>
        <v/>
      </c>
      <c r="AL144" s="140" t="str">
        <f t="shared" ca="1" si="70"/>
        <v/>
      </c>
      <c r="AM144" s="4" t="s">
        <v>132</v>
      </c>
      <c r="AN144" s="4" t="str">
        <f t="array" ref="AN144">IF(O144&lt;&gt;"",(IF(L144&lt;&gt;"",IF('Informacion del Cliente'!$F$10:$G$10="Residencial",VLOOKUP(G144,Productos!$F$19:$G$24,2,FALSE),IF('Informacion del Cliente'!$F$10:$G$10="Comercial",VLOOKUP(G144,Productos!$F$19:$G$24,3,FALSE),"")))),"")</f>
        <v/>
      </c>
      <c r="AO144" s="4" t="str">
        <f t="array" aca="1" ref="AO144" ca="1">IF(O144&lt;&gt;"",(IF(L144&lt;&gt;"",IF(VLOOKUP('Informacion del Cliente'!$F$10:$G$10,INDIRECT("'"&amp;G144&amp;"'!L5:N6"),2,FALSE)="NA","",VLOOKUP('Informacion del Cliente'!$F$10:$G$10,INDIRECT("'"&amp;G144&amp;"'!L5:N6"),2,FALSE)))),"")</f>
        <v/>
      </c>
      <c r="AP144" s="4" t="str">
        <f t="array" aca="1" ref="AP144" ca="1">IF(OR(J144="Privacy",J144="Blackout"),IF('Informacion del Cliente'!$F$10:$G$10="Residencial",IF(L144&lt;&gt;"",VLOOKUP(J144,INDIRECT("'"&amp;G144&amp;"'!L16:O18"),2,FALSE),""),IF('Informacion del Cliente'!$F$10:$G$10="Comercial",IF(L144&lt;&gt;"",VLOOKUP(J144,INDIRECT("'"&amp;G144&amp;"'!L16:O18"),3,FALSE),""))),"")</f>
        <v/>
      </c>
      <c r="AQ144" s="4" t="str">
        <f t="shared" ca="1" si="89"/>
        <v>0</v>
      </c>
      <c r="AR144" s="4" t="str">
        <f t="array" aca="1" ref="AR144" ca="1">IF('Informacion del Cliente'!$F$10:$G$10="Residencial",IF(L144&lt;&gt;"",VLOOKUP(J144,INDIRECT("'"&amp;G144&amp;"'!L16:O18"),2,FALSE),""),IF('Informacion del Cliente'!$F$10:$G$10="Comercial",IF(L144&lt;&gt;"",VLOOKUP(J144,INDIRECT("'"&amp;G144&amp;"'!L16:O18"),3,FALSE),"")))</f>
        <v/>
      </c>
      <c r="AS144" s="4" t="str">
        <f t="shared" ca="1" si="90"/>
        <v/>
      </c>
      <c r="AT144" s="4" t="str">
        <f t="shared" ca="1" si="91"/>
        <v/>
      </c>
      <c r="AU144" s="4" t="str">
        <f t="shared" ca="1" si="92"/>
        <v/>
      </c>
      <c r="AV144" s="4" t="str">
        <f t="array" aca="1" ref="AV144" ca="1">IF(G144&lt;&gt;"",(IF(OR(VLOOKUP(O144, INDIRECT("'" &amp; G144 &amp; "'!F23:N25"),3, FALSE)&lt;&gt;"",VLOOKUP(O144, INDIRECT("'" &amp; G144 &amp; "'!F23:N25"),3, FALSE)&lt;&gt;"NA"),(L144-VLOOKUP(O144, INDIRECT("'" &amp; G144 &amp; "'!F23:N25"),3, FALSE)),"")),"")</f>
        <v/>
      </c>
      <c r="AW144" s="4" t="str">
        <f t="shared" ca="1" si="71"/>
        <v/>
      </c>
      <c r="AX144" s="4" t="str">
        <f t="shared" ca="1" si="72"/>
        <v/>
      </c>
      <c r="AY144" s="4" t="str">
        <f t="shared" ca="1" si="73"/>
        <v/>
      </c>
      <c r="AZ144" s="4" t="str">
        <f t="array" aca="1" ref="AZ144" ca="1">IF(O144&lt;&gt;"",IF(VLOOKUP(O144,INDIRECT("'"&amp;G144&amp;"'!F23:K25"),5,FALSE)="NA","NA",L144-VLOOKUP(O144,INDIRECT("'"&amp;G144&amp;"'!F23:K25"),5,FALSE)),"")</f>
        <v/>
      </c>
      <c r="BA144" s="4" t="str">
        <f>IF('Informacion del Cliente'!U156&lt;&gt;"",'Informacion del Cliente'!U156,"")</f>
        <v/>
      </c>
      <c r="BB144" s="4" t="str">
        <f t="array" aca="1" ref="BB144" ca="1">IF(O144&lt;&gt;"",VLOOKUP(O144, INDIRECT("'" &amp; G144 &amp; "'!F23:K25"),6, FALSE),"")</f>
        <v/>
      </c>
      <c r="BC144" s="4" t="str">
        <f t="shared" si="74"/>
        <v/>
      </c>
      <c r="BD144" s="4" t="str">
        <f t="shared" ca="1" si="75"/>
        <v/>
      </c>
      <c r="BE144" s="4" t="str">
        <f t="shared" si="76"/>
        <v/>
      </c>
      <c r="BF144" s="4" t="str">
        <f t="shared" si="77"/>
        <v/>
      </c>
      <c r="BG144" s="4" t="str">
        <f t="shared" si="78"/>
        <v/>
      </c>
      <c r="BJ144" s="4" t="str">
        <f t="shared" ca="1" si="79"/>
        <v/>
      </c>
      <c r="BK144" s="4" t="str">
        <f t="shared" si="80"/>
        <v/>
      </c>
      <c r="BL144" s="4" t="str">
        <f t="shared" ca="1" si="81"/>
        <v/>
      </c>
      <c r="BM144" s="4" t="str">
        <f t="shared" ca="1" si="82"/>
        <v/>
      </c>
    </row>
    <row r="145" spans="1:65" x14ac:dyDescent="0.3">
      <c r="A145" s="4" t="str">
        <f>IF(L145&lt;&gt;"",'Informacion del Cliente'!D157,"")</f>
        <v/>
      </c>
      <c r="B145" s="4" t="str">
        <f>IF(O145&lt;&gt;"",'Informacion del Cliente'!$F$5,"")</f>
        <v/>
      </c>
      <c r="C145" s="4" t="str">
        <f>IF(O145&lt;&gt;"",'Informacion del Cliente'!$F$8,"")</f>
        <v/>
      </c>
      <c r="D145" s="4" t="str">
        <f>IF(O145&lt;&gt;"",'Informacion del Cliente'!$F$7,"")</f>
        <v/>
      </c>
      <c r="E145" s="4" t="str">
        <f>IF(O145&lt;&gt;"",'Informacion del Cliente'!$F$9,"")</f>
        <v/>
      </c>
      <c r="F145" s="4" t="str">
        <f>IF(G145&lt;&gt;"",'Informacion del Cliente'!$F$10:$G$10,"")</f>
        <v/>
      </c>
      <c r="G145" s="4" t="str">
        <f>IF('Informacion del Cliente'!E157&lt;&gt;"",VLOOKUP('Informacion del Cliente'!E157,Productos!$F$6:$G$11,2,FALSE),"")</f>
        <v/>
      </c>
      <c r="H145" s="4" t="str">
        <f>IF('Informacion del Cliente'!G157&lt;&gt;"",'Informacion del Cliente'!G157,"")</f>
        <v/>
      </c>
      <c r="I145" s="4" t="str">
        <f>IF('Informacion del Cliente'!F157&lt;&gt;"",'Informacion del Cliente'!F157,"")</f>
        <v/>
      </c>
      <c r="J145" s="4" t="str">
        <f>IF('Informacion del Cliente'!J157&lt;&gt;"",'Informacion del Cliente'!J157,"")</f>
        <v/>
      </c>
      <c r="K145" s="4" t="str">
        <f>IF('Informacion del Cliente'!N157&lt;&gt;"",'Informacion del Cliente'!N157,"")</f>
        <v/>
      </c>
      <c r="L145" s="4" t="str">
        <f>IF(AND(N145&lt;&gt;"",N145="Inside"),'Informacion del Cliente'!H157-VLOOKUP(N145,Productos!$F$15:$G$16,2,FALSE),IF(N145="Outside",'Informacion del Cliente'!H157,""))</f>
        <v/>
      </c>
      <c r="M145" s="4" t="str">
        <f>IF('Informacion del Cliente'!I157&lt;&gt;"",'Informacion del Cliente'!I157,"")</f>
        <v/>
      </c>
      <c r="N145" s="4" t="str">
        <f>IF('Informacion del Cliente'!K157&lt;&gt;"",'Informacion del Cliente'!K157,"")</f>
        <v/>
      </c>
      <c r="O145" s="4" t="str">
        <f>IF('Informacion del Cliente'!L157&lt;&gt;"",'Informacion del Cliente'!L157,"")</f>
        <v/>
      </c>
      <c r="P145" s="4" t="str">
        <f>IF('Informacion del Cliente'!M157&lt;&gt;"",'Informacion del Cliente'!M157,"")</f>
        <v/>
      </c>
      <c r="Q145" s="4" t="str">
        <f>IF('Informacion del Cliente'!P157&lt;&gt;"",'Informacion del Cliente'!P157,"")</f>
        <v/>
      </c>
      <c r="R145" s="4" t="str">
        <f>IF('Informacion del Cliente'!Q157&lt;&gt;"",'Informacion del Cliente'!Q157,"")</f>
        <v/>
      </c>
      <c r="S145" s="4" t="str">
        <f t="shared" ca="1" si="83"/>
        <v/>
      </c>
      <c r="U145" s="4" t="str">
        <f>IF('Informacion del Cliente'!O157&lt;&gt;"",'Informacion del Cliente'!O157,"")</f>
        <v/>
      </c>
      <c r="V145" s="4" t="str">
        <f>IF('Informacion del Cliente'!R157&lt;&gt;"",'Informacion del Cliente'!R157,"")</f>
        <v/>
      </c>
      <c r="W145" s="4" t="str">
        <f t="shared" ca="1" si="84"/>
        <v/>
      </c>
      <c r="X145" s="4" t="str">
        <f t="shared" si="85"/>
        <v/>
      </c>
      <c r="Y145" s="4" t="str">
        <f t="shared" si="86"/>
        <v/>
      </c>
      <c r="Z145" s="4" t="str">
        <f>IF(G145&lt;&gt;"", IFERROR(VLOOKUP(I145, 'Listado de Telas'!$B$3:$F$129, 5, FALSE), "No encontrado"), "")</f>
        <v/>
      </c>
      <c r="AA145" s="4" t="str">
        <f t="shared" ca="1" si="87"/>
        <v/>
      </c>
      <c r="AB145" s="4" t="str">
        <f t="shared" ca="1" si="62"/>
        <v/>
      </c>
      <c r="AC145" s="4" t="str">
        <f t="shared" ca="1" si="63"/>
        <v/>
      </c>
      <c r="AD145" s="4" t="str">
        <f t="shared" ca="1" si="64"/>
        <v/>
      </c>
      <c r="AE145" s="4" t="str">
        <f t="shared" si="65"/>
        <v/>
      </c>
      <c r="AF145" s="4" t="str">
        <f t="shared" ca="1" si="66"/>
        <v/>
      </c>
      <c r="AG145" s="4" t="str">
        <f t="shared" ca="1" si="67"/>
        <v/>
      </c>
      <c r="AH145" s="4" t="str">
        <f t="shared" ca="1" si="68"/>
        <v/>
      </c>
      <c r="AI145" s="4" t="str">
        <f t="shared" si="88"/>
        <v/>
      </c>
      <c r="AJ145" s="4" t="str">
        <f t="shared" ca="1" si="69"/>
        <v/>
      </c>
      <c r="AK145" s="4" t="str">
        <f t="array" ref="AK145">IF('Informacion del Cliente'!T157="SI",3,IF('Informacion del Cliente'!K157="Outside",2,IF('Informacion del Cliente'!K157="Inside",1,"")))</f>
        <v/>
      </c>
      <c r="AL145" s="140" t="str">
        <f t="shared" ca="1" si="70"/>
        <v/>
      </c>
      <c r="AM145" s="4" t="s">
        <v>132</v>
      </c>
      <c r="AN145" s="4" t="str">
        <f t="array" ref="AN145">IF(O145&lt;&gt;"",(IF(L145&lt;&gt;"",IF('Informacion del Cliente'!$F$10:$G$10="Residencial",VLOOKUP(G145,Productos!$F$19:$G$24,2,FALSE),IF('Informacion del Cliente'!$F$10:$G$10="Comercial",VLOOKUP(G145,Productos!$F$19:$G$24,3,FALSE),"")))),"")</f>
        <v/>
      </c>
      <c r="AO145" s="4" t="str">
        <f t="array" aca="1" ref="AO145" ca="1">IF(O145&lt;&gt;"",(IF(L145&lt;&gt;"",IF(VLOOKUP('Informacion del Cliente'!$F$10:$G$10,INDIRECT("'"&amp;G145&amp;"'!L5:N6"),2,FALSE)="NA","",VLOOKUP('Informacion del Cliente'!$F$10:$G$10,INDIRECT("'"&amp;G145&amp;"'!L5:N6"),2,FALSE)))),"")</f>
        <v/>
      </c>
      <c r="AP145" s="4" t="str">
        <f t="array" aca="1" ref="AP145" ca="1">IF(OR(J145="Privacy",J145="Blackout"),IF('Informacion del Cliente'!$F$10:$G$10="Residencial",IF(L145&lt;&gt;"",VLOOKUP(J145,INDIRECT("'"&amp;G145&amp;"'!L16:O18"),2,FALSE),""),IF('Informacion del Cliente'!$F$10:$G$10="Comercial",IF(L145&lt;&gt;"",VLOOKUP(J145,INDIRECT("'"&amp;G145&amp;"'!L16:O18"),3,FALSE),""))),"")</f>
        <v/>
      </c>
      <c r="AQ145" s="4" t="str">
        <f t="shared" ca="1" si="89"/>
        <v>0</v>
      </c>
      <c r="AR145" s="4" t="str">
        <f t="array" aca="1" ref="AR145" ca="1">IF('Informacion del Cliente'!$F$10:$G$10="Residencial",IF(L145&lt;&gt;"",VLOOKUP(J145,INDIRECT("'"&amp;G145&amp;"'!L16:O18"),2,FALSE),""),IF('Informacion del Cliente'!$F$10:$G$10="Comercial",IF(L145&lt;&gt;"",VLOOKUP(J145,INDIRECT("'"&amp;G145&amp;"'!L16:O18"),3,FALSE),"")))</f>
        <v/>
      </c>
      <c r="AS145" s="4" t="str">
        <f t="shared" ca="1" si="90"/>
        <v/>
      </c>
      <c r="AT145" s="4" t="str">
        <f t="shared" ca="1" si="91"/>
        <v/>
      </c>
      <c r="AU145" s="4" t="str">
        <f t="shared" ca="1" si="92"/>
        <v/>
      </c>
      <c r="AV145" s="4" t="str">
        <f t="array" aca="1" ref="AV145" ca="1">IF(G145&lt;&gt;"",(IF(OR(VLOOKUP(O145, INDIRECT("'" &amp; G145 &amp; "'!F23:N25"),3, FALSE)&lt;&gt;"",VLOOKUP(O145, INDIRECT("'" &amp; G145 &amp; "'!F23:N25"),3, FALSE)&lt;&gt;"NA"),(L145-VLOOKUP(O145, INDIRECT("'" &amp; G145 &amp; "'!F23:N25"),3, FALSE)),"")),"")</f>
        <v/>
      </c>
      <c r="AW145" s="4" t="str">
        <f t="shared" ca="1" si="71"/>
        <v/>
      </c>
      <c r="AX145" s="4" t="str">
        <f t="shared" ca="1" si="72"/>
        <v/>
      </c>
      <c r="AY145" s="4" t="str">
        <f t="shared" ca="1" si="73"/>
        <v/>
      </c>
      <c r="AZ145" s="4" t="str">
        <f t="array" aca="1" ref="AZ145" ca="1">IF(O145&lt;&gt;"",IF(VLOOKUP(O145,INDIRECT("'"&amp;G145&amp;"'!F23:K25"),5,FALSE)="NA","NA",L145-VLOOKUP(O145,INDIRECT("'"&amp;G145&amp;"'!F23:K25"),5,FALSE)),"")</f>
        <v/>
      </c>
      <c r="BA145" s="4" t="str">
        <f>IF('Informacion del Cliente'!U157&lt;&gt;"",'Informacion del Cliente'!U157,"")</f>
        <v/>
      </c>
      <c r="BB145" s="4" t="str">
        <f t="array" aca="1" ref="BB145" ca="1">IF(O145&lt;&gt;"",VLOOKUP(O145, INDIRECT("'" &amp; G145 &amp; "'!F23:K25"),6, FALSE),"")</f>
        <v/>
      </c>
      <c r="BC145" s="4" t="str">
        <f t="shared" si="74"/>
        <v/>
      </c>
      <c r="BD145" s="4" t="str">
        <f t="shared" ca="1" si="75"/>
        <v/>
      </c>
      <c r="BE145" s="4" t="str">
        <f t="shared" si="76"/>
        <v/>
      </c>
      <c r="BF145" s="4" t="str">
        <f t="shared" si="77"/>
        <v/>
      </c>
      <c r="BG145" s="4" t="str">
        <f t="shared" si="78"/>
        <v/>
      </c>
      <c r="BJ145" s="4" t="str">
        <f t="shared" ca="1" si="79"/>
        <v/>
      </c>
      <c r="BK145" s="4" t="str">
        <f t="shared" si="80"/>
        <v/>
      </c>
      <c r="BL145" s="4" t="str">
        <f t="shared" ca="1" si="81"/>
        <v/>
      </c>
      <c r="BM145" s="4" t="str">
        <f t="shared" ca="1" si="82"/>
        <v/>
      </c>
    </row>
    <row r="146" spans="1:65" x14ac:dyDescent="0.3">
      <c r="A146" s="4" t="str">
        <f>IF(L146&lt;&gt;"",'Informacion del Cliente'!D158,"")</f>
        <v/>
      </c>
      <c r="B146" s="4" t="str">
        <f>IF(O146&lt;&gt;"",'Informacion del Cliente'!$F$5,"")</f>
        <v/>
      </c>
      <c r="C146" s="4" t="str">
        <f>IF(O146&lt;&gt;"",'Informacion del Cliente'!$F$8,"")</f>
        <v/>
      </c>
      <c r="D146" s="4" t="str">
        <f>IF(O146&lt;&gt;"",'Informacion del Cliente'!$F$7,"")</f>
        <v/>
      </c>
      <c r="E146" s="4" t="str">
        <f>IF(O146&lt;&gt;"",'Informacion del Cliente'!$F$9,"")</f>
        <v/>
      </c>
      <c r="F146" s="4" t="str">
        <f>IF(G146&lt;&gt;"",'Informacion del Cliente'!$F$10:$G$10,"")</f>
        <v/>
      </c>
      <c r="G146" s="4" t="str">
        <f>IF('Informacion del Cliente'!E158&lt;&gt;"",VLOOKUP('Informacion del Cliente'!E158,Productos!$F$6:$G$11,2,FALSE),"")</f>
        <v/>
      </c>
      <c r="H146" s="4" t="str">
        <f>IF('Informacion del Cliente'!G158&lt;&gt;"",'Informacion del Cliente'!G158,"")</f>
        <v/>
      </c>
      <c r="I146" s="4" t="str">
        <f>IF('Informacion del Cliente'!F158&lt;&gt;"",'Informacion del Cliente'!F158,"")</f>
        <v/>
      </c>
      <c r="J146" s="4" t="str">
        <f>IF('Informacion del Cliente'!J158&lt;&gt;"",'Informacion del Cliente'!J158,"")</f>
        <v/>
      </c>
      <c r="K146" s="4" t="str">
        <f>IF('Informacion del Cliente'!N158&lt;&gt;"",'Informacion del Cliente'!N158,"")</f>
        <v/>
      </c>
      <c r="L146" s="4" t="str">
        <f>IF(AND(N146&lt;&gt;"",N146="Inside"),'Informacion del Cliente'!H158-VLOOKUP(N146,Productos!$F$15:$G$16,2,FALSE),IF(N146="Outside",'Informacion del Cliente'!H158,""))</f>
        <v/>
      </c>
      <c r="M146" s="4" t="str">
        <f>IF('Informacion del Cliente'!I158&lt;&gt;"",'Informacion del Cliente'!I158,"")</f>
        <v/>
      </c>
      <c r="N146" s="4" t="str">
        <f>IF('Informacion del Cliente'!K158&lt;&gt;"",'Informacion del Cliente'!K158,"")</f>
        <v/>
      </c>
      <c r="O146" s="4" t="str">
        <f>IF('Informacion del Cliente'!L158&lt;&gt;"",'Informacion del Cliente'!L158,"")</f>
        <v/>
      </c>
      <c r="P146" s="4" t="str">
        <f>IF('Informacion del Cliente'!M158&lt;&gt;"",'Informacion del Cliente'!M158,"")</f>
        <v/>
      </c>
      <c r="Q146" s="4" t="str">
        <f>IF('Informacion del Cliente'!P158&lt;&gt;"",'Informacion del Cliente'!P158,"")</f>
        <v/>
      </c>
      <c r="R146" s="4" t="str">
        <f>IF('Informacion del Cliente'!Q158&lt;&gt;"",'Informacion del Cliente'!Q158,"")</f>
        <v/>
      </c>
      <c r="S146" s="4" t="str">
        <f t="shared" ca="1" si="83"/>
        <v/>
      </c>
      <c r="U146" s="4" t="str">
        <f>IF('Informacion del Cliente'!O158&lt;&gt;"",'Informacion del Cliente'!O158,"")</f>
        <v/>
      </c>
      <c r="V146" s="4" t="str">
        <f>IF('Informacion del Cliente'!R158&lt;&gt;"",'Informacion del Cliente'!R158,"")</f>
        <v/>
      </c>
      <c r="W146" s="4" t="str">
        <f t="shared" ca="1" si="84"/>
        <v/>
      </c>
      <c r="X146" s="4" t="str">
        <f t="shared" si="85"/>
        <v/>
      </c>
      <c r="Y146" s="4" t="str">
        <f t="shared" si="86"/>
        <v/>
      </c>
      <c r="Z146" s="4" t="str">
        <f>IF(G146&lt;&gt;"", IFERROR(VLOOKUP(I146, 'Listado de Telas'!$B$3:$F$129, 5, FALSE), "No encontrado"), "")</f>
        <v/>
      </c>
      <c r="AA146" s="4" t="str">
        <f t="shared" ca="1" si="87"/>
        <v/>
      </c>
      <c r="AB146" s="4" t="str">
        <f t="shared" ca="1" si="62"/>
        <v/>
      </c>
      <c r="AC146" s="4" t="str">
        <f t="shared" ca="1" si="63"/>
        <v/>
      </c>
      <c r="AD146" s="4" t="str">
        <f t="shared" ca="1" si="64"/>
        <v/>
      </c>
      <c r="AE146" s="4" t="str">
        <f t="shared" si="65"/>
        <v/>
      </c>
      <c r="AF146" s="4" t="str">
        <f t="shared" ca="1" si="66"/>
        <v/>
      </c>
      <c r="AG146" s="4" t="str">
        <f t="shared" ca="1" si="67"/>
        <v/>
      </c>
      <c r="AH146" s="4" t="str">
        <f t="shared" ca="1" si="68"/>
        <v/>
      </c>
      <c r="AI146" s="4" t="str">
        <f t="shared" si="88"/>
        <v/>
      </c>
      <c r="AJ146" s="4" t="str">
        <f t="shared" ca="1" si="69"/>
        <v/>
      </c>
      <c r="AK146" s="4" t="str">
        <f t="array" ref="AK146">IF('Informacion del Cliente'!T158="SI",3,IF('Informacion del Cliente'!K158="Outside",2,IF('Informacion del Cliente'!K158="Inside",1,"")))</f>
        <v/>
      </c>
      <c r="AL146" s="140" t="str">
        <f t="shared" ca="1" si="70"/>
        <v/>
      </c>
      <c r="AM146" s="4" t="s">
        <v>132</v>
      </c>
      <c r="AN146" s="4" t="str">
        <f t="array" ref="AN146">IF(O146&lt;&gt;"",(IF(L146&lt;&gt;"",IF('Informacion del Cliente'!$F$10:$G$10="Residencial",VLOOKUP(G146,Productos!$F$19:$G$24,2,FALSE),IF('Informacion del Cliente'!$F$10:$G$10="Comercial",VLOOKUP(G146,Productos!$F$19:$G$24,3,FALSE),"")))),"")</f>
        <v/>
      </c>
      <c r="AO146" s="4" t="str">
        <f t="array" aca="1" ref="AO146" ca="1">IF(O146&lt;&gt;"",(IF(L146&lt;&gt;"",IF(VLOOKUP('Informacion del Cliente'!$F$10:$G$10,INDIRECT("'"&amp;G146&amp;"'!L5:N6"),2,FALSE)="NA","",VLOOKUP('Informacion del Cliente'!$F$10:$G$10,INDIRECT("'"&amp;G146&amp;"'!L5:N6"),2,FALSE)))),"")</f>
        <v/>
      </c>
      <c r="AP146" s="4" t="str">
        <f t="array" aca="1" ref="AP146" ca="1">IF(OR(J146="Privacy",J146="Blackout"),IF('Informacion del Cliente'!$F$10:$G$10="Residencial",IF(L146&lt;&gt;"",VLOOKUP(J146,INDIRECT("'"&amp;G146&amp;"'!L16:O18"),2,FALSE),""),IF('Informacion del Cliente'!$F$10:$G$10="Comercial",IF(L146&lt;&gt;"",VLOOKUP(J146,INDIRECT("'"&amp;G146&amp;"'!L16:O18"),3,FALSE),""))),"")</f>
        <v/>
      </c>
      <c r="AQ146" s="4" t="str">
        <f t="shared" ca="1" si="89"/>
        <v>0</v>
      </c>
      <c r="AR146" s="4" t="str">
        <f t="array" aca="1" ref="AR146" ca="1">IF('Informacion del Cliente'!$F$10:$G$10="Residencial",IF(L146&lt;&gt;"",VLOOKUP(J146,INDIRECT("'"&amp;G146&amp;"'!L16:O18"),2,FALSE),""),IF('Informacion del Cliente'!$F$10:$G$10="Comercial",IF(L146&lt;&gt;"",VLOOKUP(J146,INDIRECT("'"&amp;G146&amp;"'!L16:O18"),3,FALSE),"")))</f>
        <v/>
      </c>
      <c r="AS146" s="4" t="str">
        <f t="shared" ca="1" si="90"/>
        <v/>
      </c>
      <c r="AT146" s="4" t="str">
        <f t="shared" ca="1" si="91"/>
        <v/>
      </c>
      <c r="AU146" s="4" t="str">
        <f t="shared" ca="1" si="92"/>
        <v/>
      </c>
      <c r="AV146" s="4" t="str">
        <f t="array" aca="1" ref="AV146" ca="1">IF(G146&lt;&gt;"",(IF(OR(VLOOKUP(O146, INDIRECT("'" &amp; G146 &amp; "'!F23:N25"),3, FALSE)&lt;&gt;"",VLOOKUP(O146, INDIRECT("'" &amp; G146 &amp; "'!F23:N25"),3, FALSE)&lt;&gt;"NA"),(L146-VLOOKUP(O146, INDIRECT("'" &amp; G146 &amp; "'!F23:N25"),3, FALSE)),"")),"")</f>
        <v/>
      </c>
      <c r="AW146" s="4" t="str">
        <f t="shared" ca="1" si="71"/>
        <v/>
      </c>
      <c r="AX146" s="4" t="str">
        <f t="shared" ca="1" si="72"/>
        <v/>
      </c>
      <c r="AY146" s="4" t="str">
        <f t="shared" ca="1" si="73"/>
        <v/>
      </c>
      <c r="AZ146" s="4" t="str">
        <f t="array" aca="1" ref="AZ146" ca="1">IF(O146&lt;&gt;"",IF(VLOOKUP(O146,INDIRECT("'"&amp;G146&amp;"'!F23:K25"),5,FALSE)="NA","NA",L146-VLOOKUP(O146,INDIRECT("'"&amp;G146&amp;"'!F23:K25"),5,FALSE)),"")</f>
        <v/>
      </c>
      <c r="BA146" s="4" t="str">
        <f>IF('Informacion del Cliente'!U158&lt;&gt;"",'Informacion del Cliente'!U158,"")</f>
        <v/>
      </c>
      <c r="BB146" s="4" t="str">
        <f t="array" aca="1" ref="BB146" ca="1">IF(O146&lt;&gt;"",VLOOKUP(O146, INDIRECT("'" &amp; G146 &amp; "'!F23:K25"),6, FALSE),"")</f>
        <v/>
      </c>
      <c r="BC146" s="4" t="str">
        <f t="shared" si="74"/>
        <v/>
      </c>
      <c r="BD146" s="4" t="str">
        <f t="shared" ca="1" si="75"/>
        <v/>
      </c>
      <c r="BE146" s="4" t="str">
        <f t="shared" si="76"/>
        <v/>
      </c>
      <c r="BF146" s="4" t="str">
        <f t="shared" si="77"/>
        <v/>
      </c>
      <c r="BG146" s="4" t="str">
        <f t="shared" si="78"/>
        <v/>
      </c>
      <c r="BJ146" s="4" t="str">
        <f t="shared" ca="1" si="79"/>
        <v/>
      </c>
      <c r="BK146" s="4" t="str">
        <f t="shared" si="80"/>
        <v/>
      </c>
      <c r="BL146" s="4" t="str">
        <f t="shared" ca="1" si="81"/>
        <v/>
      </c>
      <c r="BM146" s="4" t="str">
        <f t="shared" ca="1" si="82"/>
        <v/>
      </c>
    </row>
    <row r="147" spans="1:65" x14ac:dyDescent="0.3">
      <c r="A147" s="4" t="str">
        <f>IF(L147&lt;&gt;"",'Informacion del Cliente'!D159,"")</f>
        <v/>
      </c>
      <c r="B147" s="4" t="str">
        <f>IF(O147&lt;&gt;"",'Informacion del Cliente'!$F$5,"")</f>
        <v/>
      </c>
      <c r="C147" s="4" t="str">
        <f>IF(O147&lt;&gt;"",'Informacion del Cliente'!$F$8,"")</f>
        <v/>
      </c>
      <c r="D147" s="4" t="str">
        <f>IF(O147&lt;&gt;"",'Informacion del Cliente'!$F$7,"")</f>
        <v/>
      </c>
      <c r="E147" s="4" t="str">
        <f>IF(O147&lt;&gt;"",'Informacion del Cliente'!$F$9,"")</f>
        <v/>
      </c>
      <c r="F147" s="4" t="str">
        <f>IF(G147&lt;&gt;"",'Informacion del Cliente'!$F$10:$G$10,"")</f>
        <v/>
      </c>
      <c r="G147" s="4" t="str">
        <f>IF('Informacion del Cliente'!E159&lt;&gt;"",VLOOKUP('Informacion del Cliente'!E159,Productos!$F$6:$G$11,2,FALSE),"")</f>
        <v/>
      </c>
      <c r="H147" s="4" t="str">
        <f>IF('Informacion del Cliente'!G159&lt;&gt;"",'Informacion del Cliente'!G159,"")</f>
        <v/>
      </c>
      <c r="I147" s="4" t="str">
        <f>IF('Informacion del Cliente'!F159&lt;&gt;"",'Informacion del Cliente'!F159,"")</f>
        <v/>
      </c>
      <c r="J147" s="4" t="str">
        <f>IF('Informacion del Cliente'!J159&lt;&gt;"",'Informacion del Cliente'!J159,"")</f>
        <v/>
      </c>
      <c r="K147" s="4" t="str">
        <f>IF('Informacion del Cliente'!N159&lt;&gt;"",'Informacion del Cliente'!N159,"")</f>
        <v/>
      </c>
      <c r="L147" s="4" t="str">
        <f>IF(AND(N147&lt;&gt;"",N147="Inside"),'Informacion del Cliente'!H159-VLOOKUP(N147,Productos!$F$15:$G$16,2,FALSE),IF(N147="Outside",'Informacion del Cliente'!H159,""))</f>
        <v/>
      </c>
      <c r="M147" s="4" t="str">
        <f>IF('Informacion del Cliente'!I159&lt;&gt;"",'Informacion del Cliente'!I159,"")</f>
        <v/>
      </c>
      <c r="N147" s="4" t="str">
        <f>IF('Informacion del Cliente'!K159&lt;&gt;"",'Informacion del Cliente'!K159,"")</f>
        <v/>
      </c>
      <c r="O147" s="4" t="str">
        <f>IF('Informacion del Cliente'!L159&lt;&gt;"",'Informacion del Cliente'!L159,"")</f>
        <v/>
      </c>
      <c r="P147" s="4" t="str">
        <f>IF('Informacion del Cliente'!M159&lt;&gt;"",'Informacion del Cliente'!M159,"")</f>
        <v/>
      </c>
      <c r="Q147" s="4" t="str">
        <f>IF('Informacion del Cliente'!P159&lt;&gt;"",'Informacion del Cliente'!P159,"")</f>
        <v/>
      </c>
      <c r="R147" s="4" t="str">
        <f>IF('Informacion del Cliente'!Q159&lt;&gt;"",'Informacion del Cliente'!Q159,"")</f>
        <v/>
      </c>
      <c r="S147" s="4" t="str">
        <f t="shared" ca="1" si="83"/>
        <v/>
      </c>
      <c r="U147" s="4" t="str">
        <f>IF('Informacion del Cliente'!O159&lt;&gt;"",'Informacion del Cliente'!O159,"")</f>
        <v/>
      </c>
      <c r="V147" s="4" t="str">
        <f>IF('Informacion del Cliente'!R159&lt;&gt;"",'Informacion del Cliente'!R159,"")</f>
        <v/>
      </c>
      <c r="W147" s="4" t="str">
        <f t="shared" ca="1" si="84"/>
        <v/>
      </c>
      <c r="X147" s="4" t="str">
        <f t="shared" si="85"/>
        <v/>
      </c>
      <c r="Y147" s="4" t="str">
        <f t="shared" si="86"/>
        <v/>
      </c>
      <c r="Z147" s="4" t="str">
        <f>IF(G147&lt;&gt;"", IFERROR(VLOOKUP(I147, 'Listado de Telas'!$B$3:$F$129, 5, FALSE), "No encontrado"), "")</f>
        <v/>
      </c>
      <c r="AA147" s="4" t="str">
        <f t="shared" ca="1" si="87"/>
        <v/>
      </c>
      <c r="AB147" s="4" t="str">
        <f t="shared" ca="1" si="62"/>
        <v/>
      </c>
      <c r="AC147" s="4" t="str">
        <f t="shared" ca="1" si="63"/>
        <v/>
      </c>
      <c r="AD147" s="4" t="str">
        <f t="shared" ca="1" si="64"/>
        <v/>
      </c>
      <c r="AE147" s="4" t="str">
        <f t="shared" si="65"/>
        <v/>
      </c>
      <c r="AF147" s="4" t="str">
        <f t="shared" ca="1" si="66"/>
        <v/>
      </c>
      <c r="AG147" s="4" t="str">
        <f t="shared" ca="1" si="67"/>
        <v/>
      </c>
      <c r="AH147" s="4" t="str">
        <f t="shared" ca="1" si="68"/>
        <v/>
      </c>
      <c r="AI147" s="4" t="str">
        <f t="shared" si="88"/>
        <v/>
      </c>
      <c r="AJ147" s="4" t="str">
        <f t="shared" ca="1" si="69"/>
        <v/>
      </c>
      <c r="AK147" s="4" t="str">
        <f t="array" ref="AK147">IF('Informacion del Cliente'!T159="SI",3,IF('Informacion del Cliente'!K159="Outside",2,IF('Informacion del Cliente'!K159="Inside",1,"")))</f>
        <v/>
      </c>
      <c r="AL147" s="140" t="str">
        <f t="shared" ca="1" si="70"/>
        <v/>
      </c>
      <c r="AM147" s="4" t="s">
        <v>132</v>
      </c>
      <c r="AN147" s="4" t="str">
        <f t="array" ref="AN147">IF(O147&lt;&gt;"",(IF(L147&lt;&gt;"",IF('Informacion del Cliente'!$F$10:$G$10="Residencial",VLOOKUP(G147,Productos!$F$19:$G$24,2,FALSE),IF('Informacion del Cliente'!$F$10:$G$10="Comercial",VLOOKUP(G147,Productos!$F$19:$G$24,3,FALSE),"")))),"")</f>
        <v/>
      </c>
      <c r="AO147" s="4" t="str">
        <f t="array" aca="1" ref="AO147" ca="1">IF(O147&lt;&gt;"",(IF(L147&lt;&gt;"",IF(VLOOKUP('Informacion del Cliente'!$F$10:$G$10,INDIRECT("'"&amp;G147&amp;"'!L5:N6"),2,FALSE)="NA","",VLOOKUP('Informacion del Cliente'!$F$10:$G$10,INDIRECT("'"&amp;G147&amp;"'!L5:N6"),2,FALSE)))),"")</f>
        <v/>
      </c>
      <c r="AP147" s="4" t="str">
        <f t="array" aca="1" ref="AP147" ca="1">IF(OR(J147="Privacy",J147="Blackout"),IF('Informacion del Cliente'!$F$10:$G$10="Residencial",IF(L147&lt;&gt;"",VLOOKUP(J147,INDIRECT("'"&amp;G147&amp;"'!L16:O18"),2,FALSE),""),IF('Informacion del Cliente'!$F$10:$G$10="Comercial",IF(L147&lt;&gt;"",VLOOKUP(J147,INDIRECT("'"&amp;G147&amp;"'!L16:O18"),3,FALSE),""))),"")</f>
        <v/>
      </c>
      <c r="AQ147" s="4" t="str">
        <f t="shared" ca="1" si="89"/>
        <v>0</v>
      </c>
      <c r="AR147" s="4" t="str">
        <f t="array" aca="1" ref="AR147" ca="1">IF('Informacion del Cliente'!$F$10:$G$10="Residencial",IF(L147&lt;&gt;"",VLOOKUP(J147,INDIRECT("'"&amp;G147&amp;"'!L16:O18"),2,FALSE),""),IF('Informacion del Cliente'!$F$10:$G$10="Comercial",IF(L147&lt;&gt;"",VLOOKUP(J147,INDIRECT("'"&amp;G147&amp;"'!L16:O18"),3,FALSE),"")))</f>
        <v/>
      </c>
      <c r="AS147" s="4" t="str">
        <f t="shared" ca="1" si="90"/>
        <v/>
      </c>
      <c r="AT147" s="4" t="str">
        <f t="shared" ca="1" si="91"/>
        <v/>
      </c>
      <c r="AU147" s="4" t="str">
        <f t="shared" ca="1" si="92"/>
        <v/>
      </c>
      <c r="AV147" s="4" t="str">
        <f t="array" aca="1" ref="AV147" ca="1">IF(G147&lt;&gt;"",(IF(OR(VLOOKUP(O147, INDIRECT("'" &amp; G147 &amp; "'!F23:N25"),3, FALSE)&lt;&gt;"",VLOOKUP(O147, INDIRECT("'" &amp; G147 &amp; "'!F23:N25"),3, FALSE)&lt;&gt;"NA"),(L147-VLOOKUP(O147, INDIRECT("'" &amp; G147 &amp; "'!F23:N25"),3, FALSE)),"")),"")</f>
        <v/>
      </c>
      <c r="AW147" s="4" t="str">
        <f t="shared" ca="1" si="71"/>
        <v/>
      </c>
      <c r="AX147" s="4" t="str">
        <f t="shared" ca="1" si="72"/>
        <v/>
      </c>
      <c r="AY147" s="4" t="str">
        <f t="shared" ca="1" si="73"/>
        <v/>
      </c>
      <c r="AZ147" s="4" t="str">
        <f t="array" aca="1" ref="AZ147" ca="1">IF(O147&lt;&gt;"",IF(VLOOKUP(O147,INDIRECT("'"&amp;G147&amp;"'!F23:K25"),5,FALSE)="NA","NA",L147-VLOOKUP(O147,INDIRECT("'"&amp;G147&amp;"'!F23:K25"),5,FALSE)),"")</f>
        <v/>
      </c>
      <c r="BA147" s="4" t="str">
        <f>IF('Informacion del Cliente'!U159&lt;&gt;"",'Informacion del Cliente'!U159,"")</f>
        <v/>
      </c>
      <c r="BB147" s="4" t="str">
        <f t="array" aca="1" ref="BB147" ca="1">IF(O147&lt;&gt;"",VLOOKUP(O147, INDIRECT("'" &amp; G147 &amp; "'!F23:K25"),6, FALSE),"")</f>
        <v/>
      </c>
      <c r="BC147" s="4" t="str">
        <f t="shared" si="74"/>
        <v/>
      </c>
      <c r="BD147" s="4" t="str">
        <f t="shared" ca="1" si="75"/>
        <v/>
      </c>
      <c r="BE147" s="4" t="str">
        <f t="shared" si="76"/>
        <v/>
      </c>
      <c r="BF147" s="4" t="str">
        <f t="shared" si="77"/>
        <v/>
      </c>
      <c r="BG147" s="4" t="str">
        <f t="shared" si="78"/>
        <v/>
      </c>
      <c r="BJ147" s="4" t="str">
        <f t="shared" ca="1" si="79"/>
        <v/>
      </c>
      <c r="BK147" s="4" t="str">
        <f t="shared" si="80"/>
        <v/>
      </c>
      <c r="BL147" s="4" t="str">
        <f t="shared" ca="1" si="81"/>
        <v/>
      </c>
      <c r="BM147" s="4" t="str">
        <f t="shared" ca="1" si="82"/>
        <v/>
      </c>
    </row>
    <row r="148" spans="1:65" x14ac:dyDescent="0.3">
      <c r="A148" s="4" t="str">
        <f>IF(L148&lt;&gt;"",'Informacion del Cliente'!D160,"")</f>
        <v/>
      </c>
      <c r="B148" s="4" t="str">
        <f>IF(O148&lt;&gt;"",'Informacion del Cliente'!$F$5,"")</f>
        <v/>
      </c>
      <c r="C148" s="4" t="str">
        <f>IF(O148&lt;&gt;"",'Informacion del Cliente'!$F$8,"")</f>
        <v/>
      </c>
      <c r="D148" s="4" t="str">
        <f>IF(O148&lt;&gt;"",'Informacion del Cliente'!$F$7,"")</f>
        <v/>
      </c>
      <c r="E148" s="4" t="str">
        <f>IF(O148&lt;&gt;"",'Informacion del Cliente'!$F$9,"")</f>
        <v/>
      </c>
      <c r="F148" s="4" t="str">
        <f>IF(G148&lt;&gt;"",'Informacion del Cliente'!$F$10:$G$10,"")</f>
        <v/>
      </c>
      <c r="G148" s="4" t="str">
        <f>IF('Informacion del Cliente'!E160&lt;&gt;"",VLOOKUP('Informacion del Cliente'!E160,Productos!$F$6:$G$11,2,FALSE),"")</f>
        <v/>
      </c>
      <c r="H148" s="4" t="str">
        <f>IF('Informacion del Cliente'!G160&lt;&gt;"",'Informacion del Cliente'!G160,"")</f>
        <v/>
      </c>
      <c r="I148" s="4" t="str">
        <f>IF('Informacion del Cliente'!F160&lt;&gt;"",'Informacion del Cliente'!F160,"")</f>
        <v/>
      </c>
      <c r="J148" s="4" t="str">
        <f>IF('Informacion del Cliente'!J160&lt;&gt;"",'Informacion del Cliente'!J160,"")</f>
        <v/>
      </c>
      <c r="K148" s="4" t="str">
        <f>IF('Informacion del Cliente'!N160&lt;&gt;"",'Informacion del Cliente'!N160,"")</f>
        <v/>
      </c>
      <c r="L148" s="4" t="str">
        <f>IF(AND(N148&lt;&gt;"",N148="Inside"),'Informacion del Cliente'!H160-VLOOKUP(N148,Productos!$F$15:$G$16,2,FALSE),IF(N148="Outside",'Informacion del Cliente'!H160,""))</f>
        <v/>
      </c>
      <c r="M148" s="4" t="str">
        <f>IF('Informacion del Cliente'!I160&lt;&gt;"",'Informacion del Cliente'!I160,"")</f>
        <v/>
      </c>
      <c r="N148" s="4" t="str">
        <f>IF('Informacion del Cliente'!K160&lt;&gt;"",'Informacion del Cliente'!K160,"")</f>
        <v/>
      </c>
      <c r="O148" s="4" t="str">
        <f>IF('Informacion del Cliente'!L160&lt;&gt;"",'Informacion del Cliente'!L160,"")</f>
        <v/>
      </c>
      <c r="P148" s="4" t="str">
        <f>IF('Informacion del Cliente'!M160&lt;&gt;"",'Informacion del Cliente'!M160,"")</f>
        <v/>
      </c>
      <c r="Q148" s="4" t="str">
        <f>IF('Informacion del Cliente'!P160&lt;&gt;"",'Informacion del Cliente'!P160,"")</f>
        <v/>
      </c>
      <c r="R148" s="4" t="str">
        <f>IF('Informacion del Cliente'!Q160&lt;&gt;"",'Informacion del Cliente'!Q160,"")</f>
        <v/>
      </c>
      <c r="S148" s="4" t="str">
        <f t="shared" ca="1" si="83"/>
        <v/>
      </c>
      <c r="U148" s="4" t="str">
        <f>IF('Informacion del Cliente'!O160&lt;&gt;"",'Informacion del Cliente'!O160,"")</f>
        <v/>
      </c>
      <c r="V148" s="4" t="str">
        <f>IF('Informacion del Cliente'!R160&lt;&gt;"",'Informacion del Cliente'!R160,"")</f>
        <v/>
      </c>
      <c r="W148" s="4" t="str">
        <f t="shared" ca="1" si="84"/>
        <v/>
      </c>
      <c r="X148" s="4" t="str">
        <f t="shared" si="85"/>
        <v/>
      </c>
      <c r="Y148" s="4" t="str">
        <f t="shared" si="86"/>
        <v/>
      </c>
      <c r="Z148" s="4" t="str">
        <f>IF(G148&lt;&gt;"", IFERROR(VLOOKUP(I148, 'Listado de Telas'!$B$3:$F$129, 5, FALSE), "No encontrado"), "")</f>
        <v/>
      </c>
      <c r="AA148" s="4" t="str">
        <f t="shared" ca="1" si="87"/>
        <v/>
      </c>
      <c r="AB148" s="4" t="str">
        <f t="shared" ca="1" si="62"/>
        <v/>
      </c>
      <c r="AC148" s="4" t="str">
        <f t="shared" ca="1" si="63"/>
        <v/>
      </c>
      <c r="AD148" s="4" t="str">
        <f t="shared" ca="1" si="64"/>
        <v/>
      </c>
      <c r="AE148" s="4" t="str">
        <f t="shared" si="65"/>
        <v/>
      </c>
      <c r="AF148" s="4" t="str">
        <f t="shared" ca="1" si="66"/>
        <v/>
      </c>
      <c r="AG148" s="4" t="str">
        <f t="shared" ca="1" si="67"/>
        <v/>
      </c>
      <c r="AH148" s="4" t="str">
        <f t="shared" ca="1" si="68"/>
        <v/>
      </c>
      <c r="AI148" s="4" t="str">
        <f t="shared" si="88"/>
        <v/>
      </c>
      <c r="AJ148" s="4" t="str">
        <f t="shared" ca="1" si="69"/>
        <v/>
      </c>
      <c r="AK148" s="4" t="str">
        <f t="array" ref="AK148">IF('Informacion del Cliente'!T160="SI",3,IF('Informacion del Cliente'!K160="Outside",2,IF('Informacion del Cliente'!K160="Inside",1,"")))</f>
        <v/>
      </c>
      <c r="AL148" s="140" t="str">
        <f t="shared" ca="1" si="70"/>
        <v/>
      </c>
      <c r="AM148" s="4" t="s">
        <v>132</v>
      </c>
      <c r="AN148" s="4" t="str">
        <f t="array" ref="AN148">IF(O148&lt;&gt;"",(IF(L148&lt;&gt;"",IF('Informacion del Cliente'!$F$10:$G$10="Residencial",VLOOKUP(G148,Productos!$F$19:$G$24,2,FALSE),IF('Informacion del Cliente'!$F$10:$G$10="Comercial",VLOOKUP(G148,Productos!$F$19:$G$24,3,FALSE),"")))),"")</f>
        <v/>
      </c>
      <c r="AO148" s="4" t="str">
        <f t="array" aca="1" ref="AO148" ca="1">IF(O148&lt;&gt;"",(IF(L148&lt;&gt;"",IF(VLOOKUP('Informacion del Cliente'!$F$10:$G$10,INDIRECT("'"&amp;G148&amp;"'!L5:N6"),2,FALSE)="NA","",VLOOKUP('Informacion del Cliente'!$F$10:$G$10,INDIRECT("'"&amp;G148&amp;"'!L5:N6"),2,FALSE)))),"")</f>
        <v/>
      </c>
      <c r="AP148" s="4" t="str">
        <f t="array" aca="1" ref="AP148" ca="1">IF(OR(J148="Privacy",J148="Blackout"),IF('Informacion del Cliente'!$F$10:$G$10="Residencial",IF(L148&lt;&gt;"",VLOOKUP(J148,INDIRECT("'"&amp;G148&amp;"'!L16:O18"),2,FALSE),""),IF('Informacion del Cliente'!$F$10:$G$10="Comercial",IF(L148&lt;&gt;"",VLOOKUP(J148,INDIRECT("'"&amp;G148&amp;"'!L16:O18"),3,FALSE),""))),"")</f>
        <v/>
      </c>
      <c r="AQ148" s="4" t="str">
        <f t="shared" ca="1" si="89"/>
        <v>0</v>
      </c>
      <c r="AR148" s="4" t="str">
        <f t="array" aca="1" ref="AR148" ca="1">IF('Informacion del Cliente'!$F$10:$G$10="Residencial",IF(L148&lt;&gt;"",VLOOKUP(J148,INDIRECT("'"&amp;G148&amp;"'!L16:O18"),2,FALSE),""),IF('Informacion del Cliente'!$F$10:$G$10="Comercial",IF(L148&lt;&gt;"",VLOOKUP(J148,INDIRECT("'"&amp;G148&amp;"'!L16:O18"),3,FALSE),"")))</f>
        <v/>
      </c>
      <c r="AS148" s="4" t="str">
        <f t="shared" ca="1" si="90"/>
        <v/>
      </c>
      <c r="AT148" s="4" t="str">
        <f t="shared" ca="1" si="91"/>
        <v/>
      </c>
      <c r="AU148" s="4" t="str">
        <f t="shared" ca="1" si="92"/>
        <v/>
      </c>
      <c r="AV148" s="4" t="str">
        <f t="array" aca="1" ref="AV148" ca="1">IF(G148&lt;&gt;"",(IF(OR(VLOOKUP(O148, INDIRECT("'" &amp; G148 &amp; "'!F23:N25"),3, FALSE)&lt;&gt;"",VLOOKUP(O148, INDIRECT("'" &amp; G148 &amp; "'!F23:N25"),3, FALSE)&lt;&gt;"NA"),(L148-VLOOKUP(O148, INDIRECT("'" &amp; G148 &amp; "'!F23:N25"),3, FALSE)),"")),"")</f>
        <v/>
      </c>
      <c r="AW148" s="4" t="str">
        <f t="shared" ca="1" si="71"/>
        <v/>
      </c>
      <c r="AX148" s="4" t="str">
        <f t="shared" ca="1" si="72"/>
        <v/>
      </c>
      <c r="AY148" s="4" t="str">
        <f t="shared" ca="1" si="73"/>
        <v/>
      </c>
      <c r="AZ148" s="4" t="str">
        <f t="array" aca="1" ref="AZ148" ca="1">IF(O148&lt;&gt;"",IF(VLOOKUP(O148,INDIRECT("'"&amp;G148&amp;"'!F23:K25"),5,FALSE)="NA","NA",L148-VLOOKUP(O148,INDIRECT("'"&amp;G148&amp;"'!F23:K25"),5,FALSE)),"")</f>
        <v/>
      </c>
      <c r="BA148" s="4" t="str">
        <f>IF('Informacion del Cliente'!U160&lt;&gt;"",'Informacion del Cliente'!U160,"")</f>
        <v/>
      </c>
      <c r="BB148" s="4" t="str">
        <f t="array" aca="1" ref="BB148" ca="1">IF(O148&lt;&gt;"",VLOOKUP(O148, INDIRECT("'" &amp; G148 &amp; "'!F23:K25"),6, FALSE),"")</f>
        <v/>
      </c>
      <c r="BC148" s="4" t="str">
        <f t="shared" si="74"/>
        <v/>
      </c>
      <c r="BD148" s="4" t="str">
        <f t="shared" ca="1" si="75"/>
        <v/>
      </c>
      <c r="BE148" s="4" t="str">
        <f t="shared" si="76"/>
        <v/>
      </c>
      <c r="BF148" s="4" t="str">
        <f t="shared" si="77"/>
        <v/>
      </c>
      <c r="BG148" s="4" t="str">
        <f t="shared" si="78"/>
        <v/>
      </c>
      <c r="BJ148" s="4" t="str">
        <f t="shared" ca="1" si="79"/>
        <v/>
      </c>
      <c r="BK148" s="4" t="str">
        <f t="shared" si="80"/>
        <v/>
      </c>
      <c r="BL148" s="4" t="str">
        <f t="shared" ca="1" si="81"/>
        <v/>
      </c>
      <c r="BM148" s="4" t="str">
        <f t="shared" ca="1" si="82"/>
        <v/>
      </c>
    </row>
    <row r="149" spans="1:65" x14ac:dyDescent="0.3">
      <c r="A149" s="4" t="str">
        <f>IF(L149&lt;&gt;"",'Informacion del Cliente'!D161,"")</f>
        <v/>
      </c>
      <c r="B149" s="4" t="str">
        <f>IF(O149&lt;&gt;"",'Informacion del Cliente'!$F$5,"")</f>
        <v/>
      </c>
      <c r="C149" s="4" t="str">
        <f>IF(O149&lt;&gt;"",'Informacion del Cliente'!$F$8,"")</f>
        <v/>
      </c>
      <c r="D149" s="4" t="str">
        <f>IF(O149&lt;&gt;"",'Informacion del Cliente'!$F$7,"")</f>
        <v/>
      </c>
      <c r="E149" s="4" t="str">
        <f>IF(O149&lt;&gt;"",'Informacion del Cliente'!$F$9,"")</f>
        <v/>
      </c>
      <c r="F149" s="4" t="str">
        <f>IF(G149&lt;&gt;"",'Informacion del Cliente'!$F$10:$G$10,"")</f>
        <v/>
      </c>
      <c r="G149" s="4" t="str">
        <f>IF('Informacion del Cliente'!E161&lt;&gt;"",VLOOKUP('Informacion del Cliente'!E161,Productos!$F$6:$G$11,2,FALSE),"")</f>
        <v/>
      </c>
      <c r="H149" s="4" t="str">
        <f>IF('Informacion del Cliente'!G161&lt;&gt;"",'Informacion del Cliente'!G161,"")</f>
        <v/>
      </c>
      <c r="I149" s="4" t="str">
        <f>IF('Informacion del Cliente'!F161&lt;&gt;"",'Informacion del Cliente'!F161,"")</f>
        <v/>
      </c>
      <c r="J149" s="4" t="str">
        <f>IF('Informacion del Cliente'!J161&lt;&gt;"",'Informacion del Cliente'!J161,"")</f>
        <v/>
      </c>
      <c r="K149" s="4" t="str">
        <f>IF('Informacion del Cliente'!N161&lt;&gt;"",'Informacion del Cliente'!N161,"")</f>
        <v/>
      </c>
      <c r="L149" s="4" t="str">
        <f>IF(AND(N149&lt;&gt;"",N149="Inside"),'Informacion del Cliente'!H161-VLOOKUP(N149,Productos!$F$15:$G$16,2,FALSE),IF(N149="Outside",'Informacion del Cliente'!H161,""))</f>
        <v/>
      </c>
      <c r="M149" s="4" t="str">
        <f>IF('Informacion del Cliente'!I161&lt;&gt;"",'Informacion del Cliente'!I161,"")</f>
        <v/>
      </c>
      <c r="N149" s="4" t="str">
        <f>IF('Informacion del Cliente'!K161&lt;&gt;"",'Informacion del Cliente'!K161,"")</f>
        <v/>
      </c>
      <c r="O149" s="4" t="str">
        <f>IF('Informacion del Cliente'!L161&lt;&gt;"",'Informacion del Cliente'!L161,"")</f>
        <v/>
      </c>
      <c r="P149" s="4" t="str">
        <f>IF('Informacion del Cliente'!M161&lt;&gt;"",'Informacion del Cliente'!M161,"")</f>
        <v/>
      </c>
      <c r="Q149" s="4" t="str">
        <f>IF('Informacion del Cliente'!P161&lt;&gt;"",'Informacion del Cliente'!P161,"")</f>
        <v/>
      </c>
      <c r="R149" s="4" t="str">
        <f>IF('Informacion del Cliente'!Q161&lt;&gt;"",'Informacion del Cliente'!Q161,"")</f>
        <v/>
      </c>
      <c r="S149" s="4" t="str">
        <f t="shared" ca="1" si="83"/>
        <v/>
      </c>
      <c r="U149" s="4" t="str">
        <f>IF('Informacion del Cliente'!O161&lt;&gt;"",'Informacion del Cliente'!O161,"")</f>
        <v/>
      </c>
      <c r="V149" s="4" t="str">
        <f>IF('Informacion del Cliente'!R161&lt;&gt;"",'Informacion del Cliente'!R161,"")</f>
        <v/>
      </c>
      <c r="W149" s="4" t="str">
        <f t="shared" ca="1" si="84"/>
        <v/>
      </c>
      <c r="X149" s="4" t="str">
        <f t="shared" si="85"/>
        <v/>
      </c>
      <c r="Y149" s="4" t="str">
        <f t="shared" si="86"/>
        <v/>
      </c>
      <c r="Z149" s="4" t="str">
        <f>IF(G149&lt;&gt;"", IFERROR(VLOOKUP(I149, 'Listado de Telas'!$B$3:$F$129, 5, FALSE), "No encontrado"), "")</f>
        <v/>
      </c>
      <c r="AA149" s="4" t="str">
        <f t="shared" ca="1" si="87"/>
        <v/>
      </c>
      <c r="AB149" s="4" t="str">
        <f t="shared" ca="1" si="62"/>
        <v/>
      </c>
      <c r="AC149" s="4" t="str">
        <f t="shared" ca="1" si="63"/>
        <v/>
      </c>
      <c r="AD149" s="4" t="str">
        <f t="shared" ca="1" si="64"/>
        <v/>
      </c>
      <c r="AE149" s="4" t="str">
        <f t="shared" si="65"/>
        <v/>
      </c>
      <c r="AF149" s="4" t="str">
        <f t="shared" ca="1" si="66"/>
        <v/>
      </c>
      <c r="AG149" s="4" t="str">
        <f t="shared" ca="1" si="67"/>
        <v/>
      </c>
      <c r="AH149" s="4" t="str">
        <f t="shared" ca="1" si="68"/>
        <v/>
      </c>
      <c r="AI149" s="4" t="str">
        <f t="shared" si="88"/>
        <v/>
      </c>
      <c r="AJ149" s="4" t="str">
        <f t="shared" ca="1" si="69"/>
        <v/>
      </c>
      <c r="AK149" s="4" t="str">
        <f t="array" ref="AK149">IF('Informacion del Cliente'!T161="SI",3,IF('Informacion del Cliente'!K161="Outside",2,IF('Informacion del Cliente'!K161="Inside",1,"")))</f>
        <v/>
      </c>
      <c r="AL149" s="140" t="str">
        <f t="shared" ca="1" si="70"/>
        <v/>
      </c>
      <c r="AM149" s="4" t="s">
        <v>132</v>
      </c>
      <c r="AN149" s="4" t="str">
        <f t="array" ref="AN149">IF(O149&lt;&gt;"",(IF(L149&lt;&gt;"",IF('Informacion del Cliente'!$F$10:$G$10="Residencial",VLOOKUP(G149,Productos!$F$19:$G$24,2,FALSE),IF('Informacion del Cliente'!$F$10:$G$10="Comercial",VLOOKUP(G149,Productos!$F$19:$G$24,3,FALSE),"")))),"")</f>
        <v/>
      </c>
      <c r="AO149" s="4" t="str">
        <f t="array" aca="1" ref="AO149" ca="1">IF(O149&lt;&gt;"",(IF(L149&lt;&gt;"",IF(VLOOKUP('Informacion del Cliente'!$F$10:$G$10,INDIRECT("'"&amp;G149&amp;"'!L5:N6"),2,FALSE)="NA","",VLOOKUP('Informacion del Cliente'!$F$10:$G$10,INDIRECT("'"&amp;G149&amp;"'!L5:N6"),2,FALSE)))),"")</f>
        <v/>
      </c>
      <c r="AP149" s="4" t="str">
        <f t="array" aca="1" ref="AP149" ca="1">IF(OR(J149="Privacy",J149="Blackout"),IF('Informacion del Cliente'!$F$10:$G$10="Residencial",IF(L149&lt;&gt;"",VLOOKUP(J149,INDIRECT("'"&amp;G149&amp;"'!L16:O18"),2,FALSE),""),IF('Informacion del Cliente'!$F$10:$G$10="Comercial",IF(L149&lt;&gt;"",VLOOKUP(J149,INDIRECT("'"&amp;G149&amp;"'!L16:O18"),3,FALSE),""))),"")</f>
        <v/>
      </c>
      <c r="AQ149" s="4" t="str">
        <f t="shared" ca="1" si="89"/>
        <v>0</v>
      </c>
      <c r="AR149" s="4" t="str">
        <f t="array" aca="1" ref="AR149" ca="1">IF('Informacion del Cliente'!$F$10:$G$10="Residencial",IF(L149&lt;&gt;"",VLOOKUP(J149,INDIRECT("'"&amp;G149&amp;"'!L16:O18"),2,FALSE),""),IF('Informacion del Cliente'!$F$10:$G$10="Comercial",IF(L149&lt;&gt;"",VLOOKUP(J149,INDIRECT("'"&amp;G149&amp;"'!L16:O18"),3,FALSE),"")))</f>
        <v/>
      </c>
      <c r="AS149" s="4" t="str">
        <f t="shared" ca="1" si="90"/>
        <v/>
      </c>
      <c r="AT149" s="4" t="str">
        <f t="shared" ca="1" si="91"/>
        <v/>
      </c>
      <c r="AU149" s="4" t="str">
        <f t="shared" ca="1" si="92"/>
        <v/>
      </c>
      <c r="AV149" s="4" t="str">
        <f t="array" aca="1" ref="AV149" ca="1">IF(G149&lt;&gt;"",(IF(OR(VLOOKUP(O149, INDIRECT("'" &amp; G149 &amp; "'!F23:N25"),3, FALSE)&lt;&gt;"",VLOOKUP(O149, INDIRECT("'" &amp; G149 &amp; "'!F23:N25"),3, FALSE)&lt;&gt;"NA"),(L149-VLOOKUP(O149, INDIRECT("'" &amp; G149 &amp; "'!F23:N25"),3, FALSE)),"")),"")</f>
        <v/>
      </c>
      <c r="AW149" s="4" t="str">
        <f t="shared" ca="1" si="71"/>
        <v/>
      </c>
      <c r="AX149" s="4" t="str">
        <f t="shared" ca="1" si="72"/>
        <v/>
      </c>
      <c r="AY149" s="4" t="str">
        <f t="shared" ca="1" si="73"/>
        <v/>
      </c>
      <c r="AZ149" s="4" t="str">
        <f t="array" aca="1" ref="AZ149" ca="1">IF(O149&lt;&gt;"",IF(VLOOKUP(O149,INDIRECT("'"&amp;G149&amp;"'!F23:K25"),5,FALSE)="NA","NA",L149-VLOOKUP(O149,INDIRECT("'"&amp;G149&amp;"'!F23:K25"),5,FALSE)),"")</f>
        <v/>
      </c>
      <c r="BA149" s="4" t="str">
        <f>IF('Informacion del Cliente'!U161&lt;&gt;"",'Informacion del Cliente'!U161,"")</f>
        <v/>
      </c>
      <c r="BB149" s="4" t="str">
        <f t="array" aca="1" ref="BB149" ca="1">IF(O149&lt;&gt;"",VLOOKUP(O149, INDIRECT("'" &amp; G149 &amp; "'!F23:K25"),6, FALSE),"")</f>
        <v/>
      </c>
      <c r="BC149" s="4" t="str">
        <f t="shared" si="74"/>
        <v/>
      </c>
      <c r="BD149" s="4" t="str">
        <f t="shared" ca="1" si="75"/>
        <v/>
      </c>
      <c r="BE149" s="4" t="str">
        <f t="shared" si="76"/>
        <v/>
      </c>
      <c r="BF149" s="4" t="str">
        <f t="shared" si="77"/>
        <v/>
      </c>
      <c r="BG149" s="4" t="str">
        <f t="shared" si="78"/>
        <v/>
      </c>
      <c r="BJ149" s="4" t="str">
        <f t="shared" ca="1" si="79"/>
        <v/>
      </c>
      <c r="BK149" s="4" t="str">
        <f t="shared" si="80"/>
        <v/>
      </c>
      <c r="BL149" s="4" t="str">
        <f t="shared" ca="1" si="81"/>
        <v/>
      </c>
      <c r="BM149" s="4" t="str">
        <f t="shared" ca="1" si="82"/>
        <v/>
      </c>
    </row>
    <row r="150" spans="1:65" x14ac:dyDescent="0.3">
      <c r="A150" s="4" t="str">
        <f>IF(L150&lt;&gt;"",'Informacion del Cliente'!D162,"")</f>
        <v/>
      </c>
      <c r="B150" s="4" t="str">
        <f>IF(O150&lt;&gt;"",'Informacion del Cliente'!$F$5,"")</f>
        <v/>
      </c>
      <c r="C150" s="4" t="str">
        <f>IF(O150&lt;&gt;"",'Informacion del Cliente'!$F$8,"")</f>
        <v/>
      </c>
      <c r="D150" s="4" t="str">
        <f>IF(O150&lt;&gt;"",'Informacion del Cliente'!$F$7,"")</f>
        <v/>
      </c>
      <c r="E150" s="4" t="str">
        <f>IF(O150&lt;&gt;"",'Informacion del Cliente'!$F$9,"")</f>
        <v/>
      </c>
      <c r="F150" s="4" t="str">
        <f>IF(G150&lt;&gt;"",'Informacion del Cliente'!$F$10:$G$10,"")</f>
        <v/>
      </c>
      <c r="G150" s="4" t="str">
        <f>IF('Informacion del Cliente'!E162&lt;&gt;"",VLOOKUP('Informacion del Cliente'!E162,Productos!$F$6:$G$11,2,FALSE),"")</f>
        <v/>
      </c>
      <c r="H150" s="4" t="str">
        <f>IF('Informacion del Cliente'!G162&lt;&gt;"",'Informacion del Cliente'!G162,"")</f>
        <v/>
      </c>
      <c r="I150" s="4" t="str">
        <f>IF('Informacion del Cliente'!F162&lt;&gt;"",'Informacion del Cliente'!F162,"")</f>
        <v/>
      </c>
      <c r="J150" s="4" t="str">
        <f>IF('Informacion del Cliente'!J162&lt;&gt;"",'Informacion del Cliente'!J162,"")</f>
        <v/>
      </c>
      <c r="K150" s="4" t="str">
        <f>IF('Informacion del Cliente'!N162&lt;&gt;"",'Informacion del Cliente'!N162,"")</f>
        <v/>
      </c>
      <c r="L150" s="4" t="str">
        <f>IF(AND(N150&lt;&gt;"",N150="Inside"),'Informacion del Cliente'!H162-VLOOKUP(N150,Productos!$F$15:$G$16,2,FALSE),IF(N150="Outside",'Informacion del Cliente'!H162,""))</f>
        <v/>
      </c>
      <c r="M150" s="4" t="str">
        <f>IF('Informacion del Cliente'!I162&lt;&gt;"",'Informacion del Cliente'!I162,"")</f>
        <v/>
      </c>
      <c r="N150" s="4" t="str">
        <f>IF('Informacion del Cliente'!K162&lt;&gt;"",'Informacion del Cliente'!K162,"")</f>
        <v/>
      </c>
      <c r="O150" s="4" t="str">
        <f>IF('Informacion del Cliente'!L162&lt;&gt;"",'Informacion del Cliente'!L162,"")</f>
        <v/>
      </c>
      <c r="P150" s="4" t="str">
        <f>IF('Informacion del Cliente'!M162&lt;&gt;"",'Informacion del Cliente'!M162,"")</f>
        <v/>
      </c>
      <c r="Q150" s="4" t="str">
        <f>IF('Informacion del Cliente'!P162&lt;&gt;"",'Informacion del Cliente'!P162,"")</f>
        <v/>
      </c>
      <c r="R150" s="4" t="str">
        <f>IF('Informacion del Cliente'!Q162&lt;&gt;"",'Informacion del Cliente'!Q162,"")</f>
        <v/>
      </c>
      <c r="S150" s="4" t="str">
        <f t="shared" ca="1" si="83"/>
        <v/>
      </c>
      <c r="U150" s="4" t="str">
        <f>IF('Informacion del Cliente'!O162&lt;&gt;"",'Informacion del Cliente'!O162,"")</f>
        <v/>
      </c>
      <c r="V150" s="4" t="str">
        <f>IF('Informacion del Cliente'!R162&lt;&gt;"",'Informacion del Cliente'!R162,"")</f>
        <v/>
      </c>
      <c r="W150" s="4" t="str">
        <f t="shared" ca="1" si="84"/>
        <v/>
      </c>
      <c r="X150" s="4" t="str">
        <f t="shared" si="85"/>
        <v/>
      </c>
      <c r="Y150" s="4" t="str">
        <f t="shared" si="86"/>
        <v/>
      </c>
      <c r="Z150" s="4" t="str">
        <f>IF(G150&lt;&gt;"", IFERROR(VLOOKUP(I150, 'Listado de Telas'!$B$3:$F$129, 5, FALSE), "No encontrado"), "")</f>
        <v/>
      </c>
      <c r="AA150" s="4" t="str">
        <f t="shared" ca="1" si="87"/>
        <v/>
      </c>
      <c r="AB150" s="4" t="str">
        <f t="shared" ca="1" si="62"/>
        <v/>
      </c>
      <c r="AC150" s="4" t="str">
        <f t="shared" ca="1" si="63"/>
        <v/>
      </c>
      <c r="AD150" s="4" t="str">
        <f t="shared" ca="1" si="64"/>
        <v/>
      </c>
      <c r="AE150" s="4" t="str">
        <f t="shared" si="65"/>
        <v/>
      </c>
      <c r="AF150" s="4" t="str">
        <f t="shared" ca="1" si="66"/>
        <v/>
      </c>
      <c r="AG150" s="4" t="str">
        <f t="shared" ca="1" si="67"/>
        <v/>
      </c>
      <c r="AH150" s="4" t="str">
        <f t="shared" ca="1" si="68"/>
        <v/>
      </c>
      <c r="AI150" s="4" t="str">
        <f t="shared" si="88"/>
        <v/>
      </c>
      <c r="AJ150" s="4" t="str">
        <f t="shared" ca="1" si="69"/>
        <v/>
      </c>
      <c r="AK150" s="4" t="str">
        <f t="array" ref="AK150">IF('Informacion del Cliente'!T162="SI",3,IF('Informacion del Cliente'!K162="Outside",2,IF('Informacion del Cliente'!K162="Inside",1,"")))</f>
        <v/>
      </c>
      <c r="AL150" s="140" t="str">
        <f t="shared" ca="1" si="70"/>
        <v/>
      </c>
      <c r="AM150" s="4" t="s">
        <v>132</v>
      </c>
      <c r="AN150" s="4" t="str">
        <f t="array" ref="AN150">IF(O150&lt;&gt;"",(IF(L150&lt;&gt;"",IF('Informacion del Cliente'!$F$10:$G$10="Residencial",VLOOKUP(G150,Productos!$F$19:$G$24,2,FALSE),IF('Informacion del Cliente'!$F$10:$G$10="Comercial",VLOOKUP(G150,Productos!$F$19:$G$24,3,FALSE),"")))),"")</f>
        <v/>
      </c>
      <c r="AO150" s="4" t="str">
        <f t="array" aca="1" ref="AO150" ca="1">IF(O150&lt;&gt;"",(IF(L150&lt;&gt;"",IF(VLOOKUP('Informacion del Cliente'!$F$10:$G$10,INDIRECT("'"&amp;G150&amp;"'!L5:N6"),2,FALSE)="NA","",VLOOKUP('Informacion del Cliente'!$F$10:$G$10,INDIRECT("'"&amp;G150&amp;"'!L5:N6"),2,FALSE)))),"")</f>
        <v/>
      </c>
      <c r="AP150" s="4" t="str">
        <f t="array" aca="1" ref="AP150" ca="1">IF(OR(J150="Privacy",J150="Blackout"),IF('Informacion del Cliente'!$F$10:$G$10="Residencial",IF(L150&lt;&gt;"",VLOOKUP(J150,INDIRECT("'"&amp;G150&amp;"'!L16:O18"),2,FALSE),""),IF('Informacion del Cliente'!$F$10:$G$10="Comercial",IF(L150&lt;&gt;"",VLOOKUP(J150,INDIRECT("'"&amp;G150&amp;"'!L16:O18"),3,FALSE),""))),"")</f>
        <v/>
      </c>
      <c r="AQ150" s="4" t="str">
        <f t="shared" ca="1" si="89"/>
        <v>0</v>
      </c>
      <c r="AR150" s="4" t="str">
        <f t="array" aca="1" ref="AR150" ca="1">IF('Informacion del Cliente'!$F$10:$G$10="Residencial",IF(L150&lt;&gt;"",VLOOKUP(J150,INDIRECT("'"&amp;G150&amp;"'!L16:O18"),2,FALSE),""),IF('Informacion del Cliente'!$F$10:$G$10="Comercial",IF(L150&lt;&gt;"",VLOOKUP(J150,INDIRECT("'"&amp;G150&amp;"'!L16:O18"),3,FALSE),"")))</f>
        <v/>
      </c>
      <c r="AS150" s="4" t="str">
        <f t="shared" ca="1" si="90"/>
        <v/>
      </c>
      <c r="AT150" s="4" t="str">
        <f t="shared" ca="1" si="91"/>
        <v/>
      </c>
      <c r="AU150" s="4" t="str">
        <f t="shared" ca="1" si="92"/>
        <v/>
      </c>
      <c r="AV150" s="4" t="str">
        <f t="array" aca="1" ref="AV150" ca="1">IF(G150&lt;&gt;"",(IF(OR(VLOOKUP(O150, INDIRECT("'" &amp; G150 &amp; "'!F23:N25"),3, FALSE)&lt;&gt;"",VLOOKUP(O150, INDIRECT("'" &amp; G150 &amp; "'!F23:N25"),3, FALSE)&lt;&gt;"NA"),(L150-VLOOKUP(O150, INDIRECT("'" &amp; G150 &amp; "'!F23:N25"),3, FALSE)),"")),"")</f>
        <v/>
      </c>
      <c r="AW150" s="4" t="str">
        <f t="shared" ca="1" si="71"/>
        <v/>
      </c>
      <c r="AX150" s="4" t="str">
        <f t="shared" ca="1" si="72"/>
        <v/>
      </c>
      <c r="AY150" s="4" t="str">
        <f t="shared" ca="1" si="73"/>
        <v/>
      </c>
      <c r="AZ150" s="4" t="str">
        <f t="array" aca="1" ref="AZ150" ca="1">IF(O150&lt;&gt;"",IF(VLOOKUP(O150,INDIRECT("'"&amp;G150&amp;"'!F23:K25"),5,FALSE)="NA","NA",L150-VLOOKUP(O150,INDIRECT("'"&amp;G150&amp;"'!F23:K25"),5,FALSE)),"")</f>
        <v/>
      </c>
      <c r="BA150" s="4" t="str">
        <f>IF('Informacion del Cliente'!U162&lt;&gt;"",'Informacion del Cliente'!U162,"")</f>
        <v/>
      </c>
      <c r="BB150" s="4" t="str">
        <f t="array" aca="1" ref="BB150" ca="1">IF(O150&lt;&gt;"",VLOOKUP(O150, INDIRECT("'" &amp; G150 &amp; "'!F23:K25"),6, FALSE),"")</f>
        <v/>
      </c>
      <c r="BC150" s="4" t="str">
        <f t="shared" si="74"/>
        <v/>
      </c>
      <c r="BD150" s="4" t="str">
        <f t="shared" ca="1" si="75"/>
        <v/>
      </c>
      <c r="BE150" s="4" t="str">
        <f t="shared" si="76"/>
        <v/>
      </c>
      <c r="BF150" s="4" t="str">
        <f t="shared" si="77"/>
        <v/>
      </c>
      <c r="BG150" s="4" t="str">
        <f t="shared" si="78"/>
        <v/>
      </c>
      <c r="BJ150" s="4" t="str">
        <f t="shared" ca="1" si="79"/>
        <v/>
      </c>
      <c r="BK150" s="4" t="str">
        <f t="shared" si="80"/>
        <v/>
      </c>
      <c r="BL150" s="4" t="str">
        <f t="shared" ca="1" si="81"/>
        <v/>
      </c>
      <c r="BM150" s="4" t="str">
        <f t="shared" ca="1" si="82"/>
        <v/>
      </c>
    </row>
    <row r="151" spans="1:65" x14ac:dyDescent="0.3">
      <c r="A151" s="4" t="str">
        <f>IF(L151&lt;&gt;"",'Informacion del Cliente'!D163,"")</f>
        <v/>
      </c>
      <c r="B151" s="4" t="str">
        <f>IF(O151&lt;&gt;"",'Informacion del Cliente'!$F$5,"")</f>
        <v/>
      </c>
      <c r="C151" s="4" t="str">
        <f>IF(O151&lt;&gt;"",'Informacion del Cliente'!$F$8,"")</f>
        <v/>
      </c>
      <c r="D151" s="4" t="str">
        <f>IF(O151&lt;&gt;"",'Informacion del Cliente'!$F$7,"")</f>
        <v/>
      </c>
      <c r="E151" s="4" t="str">
        <f>IF(O151&lt;&gt;"",'Informacion del Cliente'!$F$9,"")</f>
        <v/>
      </c>
      <c r="F151" s="4" t="str">
        <f>IF(G151&lt;&gt;"",'Informacion del Cliente'!$F$10:$G$10,"")</f>
        <v/>
      </c>
      <c r="G151" s="4" t="str">
        <f>IF('Informacion del Cliente'!E163&lt;&gt;"",VLOOKUP('Informacion del Cliente'!E163,Productos!$F$6:$G$11,2,FALSE),"")</f>
        <v/>
      </c>
      <c r="H151" s="4" t="str">
        <f>IF('Informacion del Cliente'!G163&lt;&gt;"",'Informacion del Cliente'!G163,"")</f>
        <v/>
      </c>
      <c r="I151" s="4" t="str">
        <f>IF('Informacion del Cliente'!F163&lt;&gt;"",'Informacion del Cliente'!F163,"")</f>
        <v/>
      </c>
      <c r="J151" s="4" t="str">
        <f>IF('Informacion del Cliente'!J163&lt;&gt;"",'Informacion del Cliente'!J163,"")</f>
        <v/>
      </c>
      <c r="K151" s="4" t="str">
        <f>IF('Informacion del Cliente'!N163&lt;&gt;"",'Informacion del Cliente'!N163,"")</f>
        <v/>
      </c>
      <c r="L151" s="4" t="str">
        <f>IF(AND(N151&lt;&gt;"",N151="Inside"),'Informacion del Cliente'!H163-VLOOKUP(N151,Productos!$F$15:$G$16,2,FALSE),IF(N151="Outside",'Informacion del Cliente'!H163,""))</f>
        <v/>
      </c>
      <c r="M151" s="4" t="str">
        <f>IF('Informacion del Cliente'!I163&lt;&gt;"",'Informacion del Cliente'!I163,"")</f>
        <v/>
      </c>
      <c r="N151" s="4" t="str">
        <f>IF('Informacion del Cliente'!K163&lt;&gt;"",'Informacion del Cliente'!K163,"")</f>
        <v/>
      </c>
      <c r="O151" s="4" t="str">
        <f>IF('Informacion del Cliente'!L163&lt;&gt;"",'Informacion del Cliente'!L163,"")</f>
        <v/>
      </c>
      <c r="P151" s="4" t="str">
        <f>IF('Informacion del Cliente'!M163&lt;&gt;"",'Informacion del Cliente'!M163,"")</f>
        <v/>
      </c>
      <c r="Q151" s="4" t="str">
        <f>IF('Informacion del Cliente'!P163&lt;&gt;"",'Informacion del Cliente'!P163,"")</f>
        <v/>
      </c>
      <c r="R151" s="4" t="str">
        <f>IF('Informacion del Cliente'!Q163&lt;&gt;"",'Informacion del Cliente'!Q163,"")</f>
        <v/>
      </c>
      <c r="S151" s="4" t="str">
        <f t="shared" ca="1" si="83"/>
        <v/>
      </c>
      <c r="U151" s="4" t="str">
        <f>IF('Informacion del Cliente'!O163&lt;&gt;"",'Informacion del Cliente'!O163,"")</f>
        <v/>
      </c>
      <c r="V151" s="4" t="str">
        <f>IF('Informacion del Cliente'!R163&lt;&gt;"",'Informacion del Cliente'!R163,"")</f>
        <v/>
      </c>
      <c r="W151" s="4" t="str">
        <f t="shared" ca="1" si="84"/>
        <v/>
      </c>
      <c r="X151" s="4" t="str">
        <f t="shared" si="85"/>
        <v/>
      </c>
      <c r="Y151" s="4" t="str">
        <f t="shared" si="86"/>
        <v/>
      </c>
      <c r="Z151" s="4" t="str">
        <f>IF(G151&lt;&gt;"", IFERROR(VLOOKUP(I151, 'Listado de Telas'!$B$3:$F$129, 5, FALSE), "No encontrado"), "")</f>
        <v/>
      </c>
      <c r="AA151" s="4" t="str">
        <f t="shared" ca="1" si="87"/>
        <v/>
      </c>
      <c r="AB151" s="4" t="str">
        <f t="shared" ca="1" si="62"/>
        <v/>
      </c>
      <c r="AC151" s="4" t="str">
        <f t="shared" ca="1" si="63"/>
        <v/>
      </c>
      <c r="AD151" s="4" t="str">
        <f t="shared" ca="1" si="64"/>
        <v/>
      </c>
      <c r="AE151" s="4" t="str">
        <f t="shared" si="65"/>
        <v/>
      </c>
      <c r="AF151" s="4" t="str">
        <f t="shared" ca="1" si="66"/>
        <v/>
      </c>
      <c r="AG151" s="4" t="str">
        <f t="shared" ca="1" si="67"/>
        <v/>
      </c>
      <c r="AH151" s="4" t="str">
        <f t="shared" ca="1" si="68"/>
        <v/>
      </c>
      <c r="AI151" s="4" t="str">
        <f t="shared" si="88"/>
        <v/>
      </c>
      <c r="AJ151" s="4" t="str">
        <f t="shared" ca="1" si="69"/>
        <v/>
      </c>
      <c r="AK151" s="4" t="str">
        <f t="array" ref="AK151">IF('Informacion del Cliente'!T163="SI",3,IF('Informacion del Cliente'!K163="Outside",2,IF('Informacion del Cliente'!K163="Inside",1,"")))</f>
        <v/>
      </c>
      <c r="AL151" s="140" t="str">
        <f t="shared" ca="1" si="70"/>
        <v/>
      </c>
      <c r="AM151" s="4" t="s">
        <v>132</v>
      </c>
      <c r="AN151" s="4" t="str">
        <f t="array" ref="AN151">IF(O151&lt;&gt;"",(IF(L151&lt;&gt;"",IF('Informacion del Cliente'!$F$10:$G$10="Residencial",VLOOKUP(G151,Productos!$F$19:$G$24,2,FALSE),IF('Informacion del Cliente'!$F$10:$G$10="Comercial",VLOOKUP(G151,Productos!$F$19:$G$24,3,FALSE),"")))),"")</f>
        <v/>
      </c>
      <c r="AO151" s="4" t="str">
        <f t="array" aca="1" ref="AO151" ca="1">IF(O151&lt;&gt;"",(IF(L151&lt;&gt;"",IF(VLOOKUP('Informacion del Cliente'!$F$10:$G$10,INDIRECT("'"&amp;G151&amp;"'!L5:N6"),2,FALSE)="NA","",VLOOKUP('Informacion del Cliente'!$F$10:$G$10,INDIRECT("'"&amp;G151&amp;"'!L5:N6"),2,FALSE)))),"")</f>
        <v/>
      </c>
      <c r="AP151" s="4" t="str">
        <f t="array" aca="1" ref="AP151" ca="1">IF(OR(J151="Privacy",J151="Blackout"),IF('Informacion del Cliente'!$F$10:$G$10="Residencial",IF(L151&lt;&gt;"",VLOOKUP(J151,INDIRECT("'"&amp;G151&amp;"'!L16:O18"),2,FALSE),""),IF('Informacion del Cliente'!$F$10:$G$10="Comercial",IF(L151&lt;&gt;"",VLOOKUP(J151,INDIRECT("'"&amp;G151&amp;"'!L16:O18"),3,FALSE),""))),"")</f>
        <v/>
      </c>
      <c r="AQ151" s="4" t="str">
        <f t="shared" ca="1" si="89"/>
        <v>0</v>
      </c>
      <c r="AR151" s="4" t="str">
        <f t="array" aca="1" ref="AR151" ca="1">IF('Informacion del Cliente'!$F$10:$G$10="Residencial",IF(L151&lt;&gt;"",VLOOKUP(J151,INDIRECT("'"&amp;G151&amp;"'!L16:O18"),2,FALSE),""),IF('Informacion del Cliente'!$F$10:$G$10="Comercial",IF(L151&lt;&gt;"",VLOOKUP(J151,INDIRECT("'"&amp;G151&amp;"'!L16:O18"),3,FALSE),"")))</f>
        <v/>
      </c>
      <c r="AS151" s="4" t="str">
        <f t="shared" ca="1" si="90"/>
        <v/>
      </c>
      <c r="AT151" s="4" t="str">
        <f t="shared" ca="1" si="91"/>
        <v/>
      </c>
      <c r="AU151" s="4" t="str">
        <f t="shared" ca="1" si="92"/>
        <v/>
      </c>
      <c r="AV151" s="4" t="str">
        <f t="array" aca="1" ref="AV151" ca="1">IF(G151&lt;&gt;"",(IF(OR(VLOOKUP(O151, INDIRECT("'" &amp; G151 &amp; "'!F23:N25"),3, FALSE)&lt;&gt;"",VLOOKUP(O151, INDIRECT("'" &amp; G151 &amp; "'!F23:N25"),3, FALSE)&lt;&gt;"NA"),(L151-VLOOKUP(O151, INDIRECT("'" &amp; G151 &amp; "'!F23:N25"),3, FALSE)),"")),"")</f>
        <v/>
      </c>
      <c r="AW151" s="4" t="str">
        <f t="shared" ca="1" si="71"/>
        <v/>
      </c>
      <c r="AX151" s="4" t="str">
        <f t="shared" ca="1" si="72"/>
        <v/>
      </c>
      <c r="AY151" s="4" t="str">
        <f t="shared" ca="1" si="73"/>
        <v/>
      </c>
      <c r="AZ151" s="4" t="str">
        <f t="array" aca="1" ref="AZ151" ca="1">IF(O151&lt;&gt;"",IF(VLOOKUP(O151,INDIRECT("'"&amp;G151&amp;"'!F23:K25"),5,FALSE)="NA","NA",L151-VLOOKUP(O151,INDIRECT("'"&amp;G151&amp;"'!F23:K25"),5,FALSE)),"")</f>
        <v/>
      </c>
      <c r="BA151" s="4" t="str">
        <f>IF('Informacion del Cliente'!U163&lt;&gt;"",'Informacion del Cliente'!U163,"")</f>
        <v/>
      </c>
      <c r="BB151" s="4" t="str">
        <f t="array" aca="1" ref="BB151" ca="1">IF(O151&lt;&gt;"",VLOOKUP(O151, INDIRECT("'" &amp; G151 &amp; "'!F23:K25"),6, FALSE),"")</f>
        <v/>
      </c>
      <c r="BC151" s="4" t="str">
        <f t="shared" si="74"/>
        <v/>
      </c>
      <c r="BD151" s="4" t="str">
        <f t="shared" ca="1" si="75"/>
        <v/>
      </c>
      <c r="BE151" s="4" t="str">
        <f t="shared" si="76"/>
        <v/>
      </c>
      <c r="BF151" s="4" t="str">
        <f t="shared" si="77"/>
        <v/>
      </c>
      <c r="BG151" s="4" t="str">
        <f t="shared" si="78"/>
        <v/>
      </c>
      <c r="BJ151" s="4" t="str">
        <f t="shared" ca="1" si="79"/>
        <v/>
      </c>
      <c r="BK151" s="4" t="str">
        <f t="shared" si="80"/>
        <v/>
      </c>
      <c r="BL151" s="4" t="str">
        <f t="shared" ca="1" si="81"/>
        <v/>
      </c>
      <c r="BM151" s="4" t="str">
        <f t="shared" ca="1" si="82"/>
        <v/>
      </c>
    </row>
    <row r="152" spans="1:65" x14ac:dyDescent="0.3">
      <c r="A152" s="4" t="str">
        <f>IF(L152&lt;&gt;"",'Informacion del Cliente'!D164,"")</f>
        <v/>
      </c>
      <c r="B152" s="4" t="str">
        <f>IF(O152&lt;&gt;"",'Informacion del Cliente'!$F$5,"")</f>
        <v/>
      </c>
      <c r="C152" s="4" t="str">
        <f>IF(O152&lt;&gt;"",'Informacion del Cliente'!$F$8,"")</f>
        <v/>
      </c>
      <c r="D152" s="4" t="str">
        <f>IF(O152&lt;&gt;"",'Informacion del Cliente'!$F$7,"")</f>
        <v/>
      </c>
      <c r="E152" s="4" t="str">
        <f>IF(O152&lt;&gt;"",'Informacion del Cliente'!$F$9,"")</f>
        <v/>
      </c>
      <c r="F152" s="4" t="str">
        <f>IF(G152&lt;&gt;"",'Informacion del Cliente'!$F$10:$G$10,"")</f>
        <v/>
      </c>
      <c r="G152" s="4" t="str">
        <f>IF('Informacion del Cliente'!E164&lt;&gt;"",VLOOKUP('Informacion del Cliente'!E164,Productos!$F$6:$G$11,2,FALSE),"")</f>
        <v/>
      </c>
      <c r="H152" s="4" t="str">
        <f>IF('Informacion del Cliente'!G164&lt;&gt;"",'Informacion del Cliente'!G164,"")</f>
        <v/>
      </c>
      <c r="I152" s="4" t="str">
        <f>IF('Informacion del Cliente'!F164&lt;&gt;"",'Informacion del Cliente'!F164,"")</f>
        <v/>
      </c>
      <c r="J152" s="4" t="str">
        <f>IF('Informacion del Cliente'!J164&lt;&gt;"",'Informacion del Cliente'!J164,"")</f>
        <v/>
      </c>
      <c r="K152" s="4" t="str">
        <f>IF('Informacion del Cliente'!N164&lt;&gt;"",'Informacion del Cliente'!N164,"")</f>
        <v/>
      </c>
      <c r="L152" s="4" t="str">
        <f>IF(AND(N152&lt;&gt;"",N152="Inside"),'Informacion del Cliente'!H164-VLOOKUP(N152,Productos!$F$15:$G$16,2,FALSE),IF(N152="Outside",'Informacion del Cliente'!H164,""))</f>
        <v/>
      </c>
      <c r="M152" s="4" t="str">
        <f>IF('Informacion del Cliente'!I164&lt;&gt;"",'Informacion del Cliente'!I164,"")</f>
        <v/>
      </c>
      <c r="N152" s="4" t="str">
        <f>IF('Informacion del Cliente'!K164&lt;&gt;"",'Informacion del Cliente'!K164,"")</f>
        <v/>
      </c>
      <c r="O152" s="4" t="str">
        <f>IF('Informacion del Cliente'!L164&lt;&gt;"",'Informacion del Cliente'!L164,"")</f>
        <v/>
      </c>
      <c r="P152" s="4" t="str">
        <f>IF('Informacion del Cliente'!M164&lt;&gt;"",'Informacion del Cliente'!M164,"")</f>
        <v/>
      </c>
      <c r="Q152" s="4" t="str">
        <f>IF('Informacion del Cliente'!P164&lt;&gt;"",'Informacion del Cliente'!P164,"")</f>
        <v/>
      </c>
      <c r="R152" s="4" t="str">
        <f>IF('Informacion del Cliente'!Q164&lt;&gt;"",'Informacion del Cliente'!Q164,"")</f>
        <v/>
      </c>
      <c r="S152" s="4" t="str">
        <f t="shared" ca="1" si="83"/>
        <v/>
      </c>
      <c r="U152" s="4" t="str">
        <f>IF('Informacion del Cliente'!O164&lt;&gt;"",'Informacion del Cliente'!O164,"")</f>
        <v/>
      </c>
      <c r="V152" s="4" t="str">
        <f>IF('Informacion del Cliente'!R164&lt;&gt;"",'Informacion del Cliente'!R164,"")</f>
        <v/>
      </c>
      <c r="W152" s="4" t="str">
        <f t="shared" ca="1" si="84"/>
        <v/>
      </c>
      <c r="X152" s="4" t="str">
        <f t="shared" si="85"/>
        <v/>
      </c>
      <c r="Y152" s="4" t="str">
        <f t="shared" si="86"/>
        <v/>
      </c>
      <c r="Z152" s="4" t="str">
        <f>IF(G152&lt;&gt;"", IFERROR(VLOOKUP(I152, 'Listado de Telas'!$B$3:$F$129, 5, FALSE), "No encontrado"), "")</f>
        <v/>
      </c>
      <c r="AA152" s="4" t="str">
        <f t="shared" ca="1" si="87"/>
        <v/>
      </c>
      <c r="AB152" s="4" t="str">
        <f t="shared" ca="1" si="62"/>
        <v/>
      </c>
      <c r="AC152" s="4" t="str">
        <f t="shared" ca="1" si="63"/>
        <v/>
      </c>
      <c r="AD152" s="4" t="str">
        <f t="shared" ca="1" si="64"/>
        <v/>
      </c>
      <c r="AE152" s="4" t="str">
        <f t="shared" si="65"/>
        <v/>
      </c>
      <c r="AF152" s="4" t="str">
        <f t="shared" ca="1" si="66"/>
        <v/>
      </c>
      <c r="AG152" s="4" t="str">
        <f t="shared" ca="1" si="67"/>
        <v/>
      </c>
      <c r="AH152" s="4" t="str">
        <f t="shared" ca="1" si="68"/>
        <v/>
      </c>
      <c r="AI152" s="4" t="str">
        <f t="shared" si="88"/>
        <v/>
      </c>
      <c r="AJ152" s="4" t="str">
        <f t="shared" ca="1" si="69"/>
        <v/>
      </c>
      <c r="AK152" s="4" t="str">
        <f t="array" ref="AK152">IF('Informacion del Cliente'!T164="SI",3,IF('Informacion del Cliente'!K164="Outside",2,IF('Informacion del Cliente'!K164="Inside",1,"")))</f>
        <v/>
      </c>
      <c r="AL152" s="140" t="str">
        <f t="shared" ca="1" si="70"/>
        <v/>
      </c>
      <c r="AM152" s="4" t="s">
        <v>132</v>
      </c>
      <c r="AN152" s="4" t="str">
        <f t="array" ref="AN152">IF(O152&lt;&gt;"",(IF(L152&lt;&gt;"",IF('Informacion del Cliente'!$F$10:$G$10="Residencial",VLOOKUP(G152,Productos!$F$19:$G$24,2,FALSE),IF('Informacion del Cliente'!$F$10:$G$10="Comercial",VLOOKUP(G152,Productos!$F$19:$G$24,3,FALSE),"")))),"")</f>
        <v/>
      </c>
      <c r="AO152" s="4" t="str">
        <f t="array" aca="1" ref="AO152" ca="1">IF(O152&lt;&gt;"",(IF(L152&lt;&gt;"",IF(VLOOKUP('Informacion del Cliente'!$F$10:$G$10,INDIRECT("'"&amp;G152&amp;"'!L5:N6"),2,FALSE)="NA","",VLOOKUP('Informacion del Cliente'!$F$10:$G$10,INDIRECT("'"&amp;G152&amp;"'!L5:N6"),2,FALSE)))),"")</f>
        <v/>
      </c>
      <c r="AP152" s="4" t="str">
        <f t="array" aca="1" ref="AP152" ca="1">IF(OR(J152="Privacy",J152="Blackout"),IF('Informacion del Cliente'!$F$10:$G$10="Residencial",IF(L152&lt;&gt;"",VLOOKUP(J152,INDIRECT("'"&amp;G152&amp;"'!L16:O18"),2,FALSE),""),IF('Informacion del Cliente'!$F$10:$G$10="Comercial",IF(L152&lt;&gt;"",VLOOKUP(J152,INDIRECT("'"&amp;G152&amp;"'!L16:O18"),3,FALSE),""))),"")</f>
        <v/>
      </c>
      <c r="AQ152" s="4" t="str">
        <f t="shared" ca="1" si="89"/>
        <v>0</v>
      </c>
      <c r="AR152" s="4" t="str">
        <f t="array" aca="1" ref="AR152" ca="1">IF('Informacion del Cliente'!$F$10:$G$10="Residencial",IF(L152&lt;&gt;"",VLOOKUP(J152,INDIRECT("'"&amp;G152&amp;"'!L16:O18"),2,FALSE),""),IF('Informacion del Cliente'!$F$10:$G$10="Comercial",IF(L152&lt;&gt;"",VLOOKUP(J152,INDIRECT("'"&amp;G152&amp;"'!L16:O18"),3,FALSE),"")))</f>
        <v/>
      </c>
      <c r="AS152" s="4" t="str">
        <f t="shared" ca="1" si="90"/>
        <v/>
      </c>
      <c r="AT152" s="4" t="str">
        <f t="shared" ca="1" si="91"/>
        <v/>
      </c>
      <c r="AU152" s="4" t="str">
        <f t="shared" ca="1" si="92"/>
        <v/>
      </c>
      <c r="AV152" s="4" t="str">
        <f t="array" aca="1" ref="AV152" ca="1">IF(G152&lt;&gt;"",(IF(OR(VLOOKUP(O152, INDIRECT("'" &amp; G152 &amp; "'!F23:N25"),3, FALSE)&lt;&gt;"",VLOOKUP(O152, INDIRECT("'" &amp; G152 &amp; "'!F23:N25"),3, FALSE)&lt;&gt;"NA"),(L152-VLOOKUP(O152, INDIRECT("'" &amp; G152 &amp; "'!F23:N25"),3, FALSE)),"")),"")</f>
        <v/>
      </c>
      <c r="AW152" s="4" t="str">
        <f t="shared" ca="1" si="71"/>
        <v/>
      </c>
      <c r="AX152" s="4" t="str">
        <f t="shared" ca="1" si="72"/>
        <v/>
      </c>
      <c r="AY152" s="4" t="str">
        <f t="shared" ca="1" si="73"/>
        <v/>
      </c>
      <c r="AZ152" s="4" t="str">
        <f t="array" aca="1" ref="AZ152" ca="1">IF(O152&lt;&gt;"",IF(VLOOKUP(O152,INDIRECT("'"&amp;G152&amp;"'!F23:K25"),5,FALSE)="NA","NA",L152-VLOOKUP(O152,INDIRECT("'"&amp;G152&amp;"'!F23:K25"),5,FALSE)),"")</f>
        <v/>
      </c>
      <c r="BA152" s="4" t="str">
        <f>IF('Informacion del Cliente'!U164&lt;&gt;"",'Informacion del Cliente'!U164,"")</f>
        <v/>
      </c>
      <c r="BB152" s="4" t="str">
        <f t="array" aca="1" ref="BB152" ca="1">IF(O152&lt;&gt;"",VLOOKUP(O152, INDIRECT("'" &amp; G152 &amp; "'!F23:K25"),6, FALSE),"")</f>
        <v/>
      </c>
      <c r="BC152" s="4" t="str">
        <f t="shared" si="74"/>
        <v/>
      </c>
      <c r="BD152" s="4" t="str">
        <f t="shared" ca="1" si="75"/>
        <v/>
      </c>
      <c r="BE152" s="4" t="str">
        <f t="shared" si="76"/>
        <v/>
      </c>
      <c r="BF152" s="4" t="str">
        <f t="shared" si="77"/>
        <v/>
      </c>
      <c r="BG152" s="4" t="str">
        <f t="shared" si="78"/>
        <v/>
      </c>
      <c r="BJ152" s="4" t="str">
        <f t="shared" ca="1" si="79"/>
        <v/>
      </c>
      <c r="BK152" s="4" t="str">
        <f t="shared" si="80"/>
        <v/>
      </c>
      <c r="BL152" s="4" t="str">
        <f t="shared" ca="1" si="81"/>
        <v/>
      </c>
      <c r="BM152" s="4" t="str">
        <f t="shared" ca="1" si="82"/>
        <v/>
      </c>
    </row>
    <row r="153" spans="1:65" x14ac:dyDescent="0.3">
      <c r="A153" s="4" t="str">
        <f>IF(L153&lt;&gt;"",'Informacion del Cliente'!D165,"")</f>
        <v/>
      </c>
      <c r="B153" s="4" t="str">
        <f>IF(O153&lt;&gt;"",'Informacion del Cliente'!$F$5,"")</f>
        <v/>
      </c>
      <c r="C153" s="4" t="str">
        <f>IF(O153&lt;&gt;"",'Informacion del Cliente'!$F$8,"")</f>
        <v/>
      </c>
      <c r="D153" s="4" t="str">
        <f>IF(O153&lt;&gt;"",'Informacion del Cliente'!$F$7,"")</f>
        <v/>
      </c>
      <c r="E153" s="4" t="str">
        <f>IF(O153&lt;&gt;"",'Informacion del Cliente'!$F$9,"")</f>
        <v/>
      </c>
      <c r="F153" s="4" t="str">
        <f>IF(G153&lt;&gt;"",'Informacion del Cliente'!$F$10:$G$10,"")</f>
        <v/>
      </c>
      <c r="G153" s="4" t="str">
        <f>IF('Informacion del Cliente'!E165&lt;&gt;"",VLOOKUP('Informacion del Cliente'!E165,Productos!$F$6:$G$11,2,FALSE),"")</f>
        <v/>
      </c>
      <c r="H153" s="4" t="str">
        <f>IF('Informacion del Cliente'!G165&lt;&gt;"",'Informacion del Cliente'!G165,"")</f>
        <v/>
      </c>
      <c r="I153" s="4" t="str">
        <f>IF('Informacion del Cliente'!F165&lt;&gt;"",'Informacion del Cliente'!F165,"")</f>
        <v/>
      </c>
      <c r="J153" s="4" t="str">
        <f>IF('Informacion del Cliente'!J165&lt;&gt;"",'Informacion del Cliente'!J165,"")</f>
        <v/>
      </c>
      <c r="K153" s="4" t="str">
        <f>IF('Informacion del Cliente'!N165&lt;&gt;"",'Informacion del Cliente'!N165,"")</f>
        <v/>
      </c>
      <c r="L153" s="4" t="str">
        <f>IF(AND(N153&lt;&gt;"",N153="Inside"),'Informacion del Cliente'!H165-VLOOKUP(N153,Productos!$F$15:$G$16,2,FALSE),IF(N153="Outside",'Informacion del Cliente'!H165,""))</f>
        <v/>
      </c>
      <c r="M153" s="4" t="str">
        <f>IF('Informacion del Cliente'!I165&lt;&gt;"",'Informacion del Cliente'!I165,"")</f>
        <v/>
      </c>
      <c r="N153" s="4" t="str">
        <f>IF('Informacion del Cliente'!K165&lt;&gt;"",'Informacion del Cliente'!K165,"")</f>
        <v/>
      </c>
      <c r="O153" s="4" t="str">
        <f>IF('Informacion del Cliente'!L165&lt;&gt;"",'Informacion del Cliente'!L165,"")</f>
        <v/>
      </c>
      <c r="P153" s="4" t="str">
        <f>IF('Informacion del Cliente'!M165&lt;&gt;"",'Informacion del Cliente'!M165,"")</f>
        <v/>
      </c>
      <c r="Q153" s="4" t="str">
        <f>IF('Informacion del Cliente'!P165&lt;&gt;"",'Informacion del Cliente'!P165,"")</f>
        <v/>
      </c>
      <c r="R153" s="4" t="str">
        <f>IF('Informacion del Cliente'!Q165&lt;&gt;"",'Informacion del Cliente'!Q165,"")</f>
        <v/>
      </c>
      <c r="S153" s="4" t="str">
        <f t="shared" ca="1" si="83"/>
        <v/>
      </c>
      <c r="U153" s="4" t="str">
        <f>IF('Informacion del Cliente'!O165&lt;&gt;"",'Informacion del Cliente'!O165,"")</f>
        <v/>
      </c>
      <c r="V153" s="4" t="str">
        <f>IF('Informacion del Cliente'!R165&lt;&gt;"",'Informacion del Cliente'!R165,"")</f>
        <v/>
      </c>
      <c r="W153" s="4" t="str">
        <f t="shared" ca="1" si="84"/>
        <v/>
      </c>
      <c r="X153" s="4" t="str">
        <f t="shared" si="85"/>
        <v/>
      </c>
      <c r="Y153" s="4" t="str">
        <f t="shared" si="86"/>
        <v/>
      </c>
      <c r="Z153" s="4" t="str">
        <f>IF(G153&lt;&gt;"", IFERROR(VLOOKUP(I153, 'Listado de Telas'!$B$3:$F$129, 5, FALSE), "No encontrado"), "")</f>
        <v/>
      </c>
      <c r="AA153" s="4" t="str">
        <f t="shared" ca="1" si="87"/>
        <v/>
      </c>
      <c r="AB153" s="4" t="str">
        <f t="shared" ca="1" si="62"/>
        <v/>
      </c>
      <c r="AC153" s="4" t="str">
        <f t="shared" ca="1" si="63"/>
        <v/>
      </c>
      <c r="AD153" s="4" t="str">
        <f t="shared" ca="1" si="64"/>
        <v/>
      </c>
      <c r="AE153" s="4" t="str">
        <f t="shared" si="65"/>
        <v/>
      </c>
      <c r="AF153" s="4" t="str">
        <f t="shared" ca="1" si="66"/>
        <v/>
      </c>
      <c r="AG153" s="4" t="str">
        <f t="shared" ca="1" si="67"/>
        <v/>
      </c>
      <c r="AH153" s="4" t="str">
        <f t="shared" ca="1" si="68"/>
        <v/>
      </c>
      <c r="AI153" s="4" t="str">
        <f t="shared" si="88"/>
        <v/>
      </c>
      <c r="AJ153" s="4" t="str">
        <f t="shared" ca="1" si="69"/>
        <v/>
      </c>
      <c r="AK153" s="4" t="str">
        <f t="array" ref="AK153">IF('Informacion del Cliente'!T165="SI",3,IF('Informacion del Cliente'!K165="Outside",2,IF('Informacion del Cliente'!K165="Inside",1,"")))</f>
        <v/>
      </c>
      <c r="AL153" s="140" t="str">
        <f t="shared" ca="1" si="70"/>
        <v/>
      </c>
      <c r="AM153" s="4" t="s">
        <v>132</v>
      </c>
      <c r="AN153" s="4" t="str">
        <f t="array" ref="AN153">IF(O153&lt;&gt;"",(IF(L153&lt;&gt;"",IF('Informacion del Cliente'!$F$10:$G$10="Residencial",VLOOKUP(G153,Productos!$F$19:$G$24,2,FALSE),IF('Informacion del Cliente'!$F$10:$G$10="Comercial",VLOOKUP(G153,Productos!$F$19:$G$24,3,FALSE),"")))),"")</f>
        <v/>
      </c>
      <c r="AO153" s="4" t="str">
        <f t="array" aca="1" ref="AO153" ca="1">IF(O153&lt;&gt;"",(IF(L153&lt;&gt;"",IF(VLOOKUP('Informacion del Cliente'!$F$10:$G$10,INDIRECT("'"&amp;G153&amp;"'!L5:N6"),2,FALSE)="NA","",VLOOKUP('Informacion del Cliente'!$F$10:$G$10,INDIRECT("'"&amp;G153&amp;"'!L5:N6"),2,FALSE)))),"")</f>
        <v/>
      </c>
      <c r="AP153" s="4" t="str">
        <f t="array" aca="1" ref="AP153" ca="1">IF(OR(J153="Privacy",J153="Blackout"),IF('Informacion del Cliente'!$F$10:$G$10="Residencial",IF(L153&lt;&gt;"",VLOOKUP(J153,INDIRECT("'"&amp;G153&amp;"'!L16:O18"),2,FALSE),""),IF('Informacion del Cliente'!$F$10:$G$10="Comercial",IF(L153&lt;&gt;"",VLOOKUP(J153,INDIRECT("'"&amp;G153&amp;"'!L16:O18"),3,FALSE),""))),"")</f>
        <v/>
      </c>
      <c r="AQ153" s="4" t="str">
        <f t="shared" ca="1" si="89"/>
        <v>0</v>
      </c>
      <c r="AR153" s="4" t="str">
        <f t="array" aca="1" ref="AR153" ca="1">IF('Informacion del Cliente'!$F$10:$G$10="Residencial",IF(L153&lt;&gt;"",VLOOKUP(J153,INDIRECT("'"&amp;G153&amp;"'!L16:O18"),2,FALSE),""),IF('Informacion del Cliente'!$F$10:$G$10="Comercial",IF(L153&lt;&gt;"",VLOOKUP(J153,INDIRECT("'"&amp;G153&amp;"'!L16:O18"),3,FALSE),"")))</f>
        <v/>
      </c>
      <c r="AS153" s="4" t="str">
        <f t="shared" ca="1" si="90"/>
        <v/>
      </c>
      <c r="AT153" s="4" t="str">
        <f t="shared" ca="1" si="91"/>
        <v/>
      </c>
      <c r="AU153" s="4" t="str">
        <f t="shared" ca="1" si="92"/>
        <v/>
      </c>
      <c r="AV153" s="4" t="str">
        <f t="array" aca="1" ref="AV153" ca="1">IF(G153&lt;&gt;"",(IF(OR(VLOOKUP(O153, INDIRECT("'" &amp; G153 &amp; "'!F23:N25"),3, FALSE)&lt;&gt;"",VLOOKUP(O153, INDIRECT("'" &amp; G153 &amp; "'!F23:N25"),3, FALSE)&lt;&gt;"NA"),(L153-VLOOKUP(O153, INDIRECT("'" &amp; G153 &amp; "'!F23:N25"),3, FALSE)),"")),"")</f>
        <v/>
      </c>
      <c r="AW153" s="4" t="str">
        <f t="shared" ca="1" si="71"/>
        <v/>
      </c>
      <c r="AX153" s="4" t="str">
        <f t="shared" ca="1" si="72"/>
        <v/>
      </c>
      <c r="AY153" s="4" t="str">
        <f t="shared" ca="1" si="73"/>
        <v/>
      </c>
      <c r="AZ153" s="4" t="str">
        <f t="array" aca="1" ref="AZ153" ca="1">IF(O153&lt;&gt;"",IF(VLOOKUP(O153,INDIRECT("'"&amp;G153&amp;"'!F23:K25"),5,FALSE)="NA","NA",L153-VLOOKUP(O153,INDIRECT("'"&amp;G153&amp;"'!F23:K25"),5,FALSE)),"")</f>
        <v/>
      </c>
      <c r="BA153" s="4" t="str">
        <f>IF('Informacion del Cliente'!U165&lt;&gt;"",'Informacion del Cliente'!U165,"")</f>
        <v/>
      </c>
      <c r="BB153" s="4" t="str">
        <f t="array" aca="1" ref="BB153" ca="1">IF(O153&lt;&gt;"",VLOOKUP(O153, INDIRECT("'" &amp; G153 &amp; "'!F23:K25"),6, FALSE),"")</f>
        <v/>
      </c>
      <c r="BC153" s="4" t="str">
        <f t="shared" si="74"/>
        <v/>
      </c>
      <c r="BD153" s="4" t="str">
        <f t="shared" ca="1" si="75"/>
        <v/>
      </c>
      <c r="BE153" s="4" t="str">
        <f t="shared" si="76"/>
        <v/>
      </c>
      <c r="BF153" s="4" t="str">
        <f t="shared" si="77"/>
        <v/>
      </c>
      <c r="BG153" s="4" t="str">
        <f t="shared" si="78"/>
        <v/>
      </c>
      <c r="BJ153" s="4" t="str">
        <f t="shared" ca="1" si="79"/>
        <v/>
      </c>
      <c r="BK153" s="4" t="str">
        <f t="shared" si="80"/>
        <v/>
      </c>
      <c r="BL153" s="4" t="str">
        <f t="shared" ca="1" si="81"/>
        <v/>
      </c>
      <c r="BM153" s="4" t="str">
        <f t="shared" ca="1" si="82"/>
        <v/>
      </c>
    </row>
    <row r="154" spans="1:65" x14ac:dyDescent="0.3">
      <c r="A154" s="4" t="str">
        <f>IF(L154&lt;&gt;"",'Informacion del Cliente'!D166,"")</f>
        <v/>
      </c>
      <c r="B154" s="4" t="str">
        <f>IF(O154&lt;&gt;"",'Informacion del Cliente'!$F$5,"")</f>
        <v/>
      </c>
      <c r="C154" s="4" t="str">
        <f>IF(O154&lt;&gt;"",'Informacion del Cliente'!$F$8,"")</f>
        <v/>
      </c>
      <c r="D154" s="4" t="str">
        <f>IF(O154&lt;&gt;"",'Informacion del Cliente'!$F$7,"")</f>
        <v/>
      </c>
      <c r="E154" s="4" t="str">
        <f>IF(O154&lt;&gt;"",'Informacion del Cliente'!$F$9,"")</f>
        <v/>
      </c>
      <c r="F154" s="4" t="str">
        <f>IF(G154&lt;&gt;"",'Informacion del Cliente'!$F$10:$G$10,"")</f>
        <v/>
      </c>
      <c r="G154" s="4" t="str">
        <f>IF('Informacion del Cliente'!E166&lt;&gt;"",VLOOKUP('Informacion del Cliente'!E166,Productos!$F$6:$G$11,2,FALSE),"")</f>
        <v/>
      </c>
      <c r="H154" s="4" t="str">
        <f>IF('Informacion del Cliente'!G166&lt;&gt;"",'Informacion del Cliente'!G166,"")</f>
        <v/>
      </c>
      <c r="I154" s="4" t="str">
        <f>IF('Informacion del Cliente'!F166&lt;&gt;"",'Informacion del Cliente'!F166,"")</f>
        <v/>
      </c>
      <c r="J154" s="4" t="str">
        <f>IF('Informacion del Cliente'!J166&lt;&gt;"",'Informacion del Cliente'!J166,"")</f>
        <v/>
      </c>
      <c r="K154" s="4" t="str">
        <f>IF('Informacion del Cliente'!N166&lt;&gt;"",'Informacion del Cliente'!N166,"")</f>
        <v/>
      </c>
      <c r="L154" s="4" t="str">
        <f>IF(AND(N154&lt;&gt;"",N154="Inside"),'Informacion del Cliente'!H166-VLOOKUP(N154,Productos!$F$15:$G$16,2,FALSE),IF(N154="Outside",'Informacion del Cliente'!H166,""))</f>
        <v/>
      </c>
      <c r="M154" s="4" t="str">
        <f>IF('Informacion del Cliente'!I166&lt;&gt;"",'Informacion del Cliente'!I166,"")</f>
        <v/>
      </c>
      <c r="N154" s="4" t="str">
        <f>IF('Informacion del Cliente'!K166&lt;&gt;"",'Informacion del Cliente'!K166,"")</f>
        <v/>
      </c>
      <c r="O154" s="4" t="str">
        <f>IF('Informacion del Cliente'!L166&lt;&gt;"",'Informacion del Cliente'!L166,"")</f>
        <v/>
      </c>
      <c r="P154" s="4" t="str">
        <f>IF('Informacion del Cliente'!M166&lt;&gt;"",'Informacion del Cliente'!M166,"")</f>
        <v/>
      </c>
      <c r="Q154" s="4" t="str">
        <f>IF('Informacion del Cliente'!P166&lt;&gt;"",'Informacion del Cliente'!P166,"")</f>
        <v/>
      </c>
      <c r="R154" s="4" t="str">
        <f>IF('Informacion del Cliente'!Q166&lt;&gt;"",'Informacion del Cliente'!Q166,"")</f>
        <v/>
      </c>
      <c r="S154" s="4" t="str">
        <f t="shared" ca="1" si="83"/>
        <v/>
      </c>
      <c r="U154" s="4" t="str">
        <f>IF('Informacion del Cliente'!O166&lt;&gt;"",'Informacion del Cliente'!O166,"")</f>
        <v/>
      </c>
      <c r="V154" s="4" t="str">
        <f>IF('Informacion del Cliente'!R166&lt;&gt;"",'Informacion del Cliente'!R166,"")</f>
        <v/>
      </c>
      <c r="W154" s="4" t="str">
        <f t="shared" ca="1" si="84"/>
        <v/>
      </c>
      <c r="X154" s="4" t="str">
        <f t="shared" si="85"/>
        <v/>
      </c>
      <c r="Y154" s="4" t="str">
        <f t="shared" si="86"/>
        <v/>
      </c>
      <c r="Z154" s="4" t="str">
        <f>IF(G154&lt;&gt;"", IFERROR(VLOOKUP(I154, 'Listado de Telas'!$B$3:$F$129, 5, FALSE), "No encontrado"), "")</f>
        <v/>
      </c>
      <c r="AA154" s="4" t="str">
        <f t="shared" ca="1" si="87"/>
        <v/>
      </c>
      <c r="AB154" s="4" t="str">
        <f t="shared" ca="1" si="62"/>
        <v/>
      </c>
      <c r="AC154" s="4" t="str">
        <f t="shared" ca="1" si="63"/>
        <v/>
      </c>
      <c r="AD154" s="4" t="str">
        <f t="shared" ca="1" si="64"/>
        <v/>
      </c>
      <c r="AE154" s="4" t="str">
        <f t="shared" si="65"/>
        <v/>
      </c>
      <c r="AF154" s="4" t="str">
        <f t="shared" ca="1" si="66"/>
        <v/>
      </c>
      <c r="AG154" s="4" t="str">
        <f t="shared" ca="1" si="67"/>
        <v/>
      </c>
      <c r="AH154" s="4" t="str">
        <f t="shared" ca="1" si="68"/>
        <v/>
      </c>
      <c r="AI154" s="4" t="str">
        <f t="shared" si="88"/>
        <v/>
      </c>
      <c r="AJ154" s="4" t="str">
        <f t="shared" ca="1" si="69"/>
        <v/>
      </c>
      <c r="AK154" s="4" t="str">
        <f t="array" ref="AK154">IF('Informacion del Cliente'!T166="SI",3,IF('Informacion del Cliente'!K166="Outside",2,IF('Informacion del Cliente'!K166="Inside",1,"")))</f>
        <v/>
      </c>
      <c r="AL154" s="140" t="str">
        <f t="shared" ca="1" si="70"/>
        <v/>
      </c>
      <c r="AM154" s="4" t="s">
        <v>132</v>
      </c>
      <c r="AN154" s="4" t="str">
        <f t="array" ref="AN154">IF(O154&lt;&gt;"",(IF(L154&lt;&gt;"",IF('Informacion del Cliente'!$F$10:$G$10="Residencial",VLOOKUP(G154,Productos!$F$19:$G$24,2,FALSE),IF('Informacion del Cliente'!$F$10:$G$10="Comercial",VLOOKUP(G154,Productos!$F$19:$G$24,3,FALSE),"")))),"")</f>
        <v/>
      </c>
      <c r="AO154" s="4" t="str">
        <f t="array" aca="1" ref="AO154" ca="1">IF(O154&lt;&gt;"",(IF(L154&lt;&gt;"",IF(VLOOKUP('Informacion del Cliente'!$F$10:$G$10,INDIRECT("'"&amp;G154&amp;"'!L5:N6"),2,FALSE)="NA","",VLOOKUP('Informacion del Cliente'!$F$10:$G$10,INDIRECT("'"&amp;G154&amp;"'!L5:N6"),2,FALSE)))),"")</f>
        <v/>
      </c>
      <c r="AP154" s="4" t="str">
        <f t="array" aca="1" ref="AP154" ca="1">IF(OR(J154="Privacy",J154="Blackout"),IF('Informacion del Cliente'!$F$10:$G$10="Residencial",IF(L154&lt;&gt;"",VLOOKUP(J154,INDIRECT("'"&amp;G154&amp;"'!L16:O18"),2,FALSE),""),IF('Informacion del Cliente'!$F$10:$G$10="Comercial",IF(L154&lt;&gt;"",VLOOKUP(J154,INDIRECT("'"&amp;G154&amp;"'!L16:O18"),3,FALSE),""))),"")</f>
        <v/>
      </c>
      <c r="AQ154" s="4" t="str">
        <f t="shared" ca="1" si="89"/>
        <v>0</v>
      </c>
      <c r="AR154" s="4" t="str">
        <f t="array" aca="1" ref="AR154" ca="1">IF('Informacion del Cliente'!$F$10:$G$10="Residencial",IF(L154&lt;&gt;"",VLOOKUP(J154,INDIRECT("'"&amp;G154&amp;"'!L16:O18"),2,FALSE),""),IF('Informacion del Cliente'!$F$10:$G$10="Comercial",IF(L154&lt;&gt;"",VLOOKUP(J154,INDIRECT("'"&amp;G154&amp;"'!L16:O18"),3,FALSE),"")))</f>
        <v/>
      </c>
      <c r="AS154" s="4" t="str">
        <f t="shared" ca="1" si="90"/>
        <v/>
      </c>
      <c r="AT154" s="4" t="str">
        <f t="shared" ca="1" si="91"/>
        <v/>
      </c>
      <c r="AU154" s="4" t="str">
        <f t="shared" ca="1" si="92"/>
        <v/>
      </c>
      <c r="AV154" s="4" t="str">
        <f t="array" aca="1" ref="AV154" ca="1">IF(G154&lt;&gt;"",(IF(OR(VLOOKUP(O154, INDIRECT("'" &amp; G154 &amp; "'!F23:N25"),3, FALSE)&lt;&gt;"",VLOOKUP(O154, INDIRECT("'" &amp; G154 &amp; "'!F23:N25"),3, FALSE)&lt;&gt;"NA"),(L154-VLOOKUP(O154, INDIRECT("'" &amp; G154 &amp; "'!F23:N25"),3, FALSE)),"")),"")</f>
        <v/>
      </c>
      <c r="AW154" s="4" t="str">
        <f t="shared" ca="1" si="71"/>
        <v/>
      </c>
      <c r="AX154" s="4" t="str">
        <f t="shared" ca="1" si="72"/>
        <v/>
      </c>
      <c r="AY154" s="4" t="str">
        <f t="shared" ca="1" si="73"/>
        <v/>
      </c>
      <c r="AZ154" s="4" t="str">
        <f t="array" aca="1" ref="AZ154" ca="1">IF(O154&lt;&gt;"",IF(VLOOKUP(O154,INDIRECT("'"&amp;G154&amp;"'!F23:K25"),5,FALSE)="NA","NA",L154-VLOOKUP(O154,INDIRECT("'"&amp;G154&amp;"'!F23:K25"),5,FALSE)),"")</f>
        <v/>
      </c>
      <c r="BA154" s="4" t="str">
        <f>IF('Informacion del Cliente'!U166&lt;&gt;"",'Informacion del Cliente'!U166,"")</f>
        <v/>
      </c>
      <c r="BB154" s="4" t="str">
        <f t="array" aca="1" ref="BB154" ca="1">IF(O154&lt;&gt;"",VLOOKUP(O154, INDIRECT("'" &amp; G154 &amp; "'!F23:K25"),6, FALSE),"")</f>
        <v/>
      </c>
      <c r="BC154" s="4" t="str">
        <f t="shared" si="74"/>
        <v/>
      </c>
      <c r="BD154" s="4" t="str">
        <f t="shared" ca="1" si="75"/>
        <v/>
      </c>
      <c r="BE154" s="4" t="str">
        <f t="shared" si="76"/>
        <v/>
      </c>
      <c r="BF154" s="4" t="str">
        <f t="shared" si="77"/>
        <v/>
      </c>
      <c r="BG154" s="4" t="str">
        <f t="shared" si="78"/>
        <v/>
      </c>
      <c r="BJ154" s="4" t="str">
        <f t="shared" ca="1" si="79"/>
        <v/>
      </c>
      <c r="BK154" s="4" t="str">
        <f t="shared" si="80"/>
        <v/>
      </c>
      <c r="BL154" s="4" t="str">
        <f t="shared" ca="1" si="81"/>
        <v/>
      </c>
      <c r="BM154" s="4" t="str">
        <f t="shared" ca="1" si="82"/>
        <v/>
      </c>
    </row>
    <row r="155" spans="1:65" x14ac:dyDescent="0.3">
      <c r="A155" s="4" t="str">
        <f>IF(L155&lt;&gt;"",'Informacion del Cliente'!D167,"")</f>
        <v/>
      </c>
      <c r="B155" s="4" t="str">
        <f>IF(O155&lt;&gt;"",'Informacion del Cliente'!$F$5,"")</f>
        <v/>
      </c>
      <c r="C155" s="4" t="str">
        <f>IF(O155&lt;&gt;"",'Informacion del Cliente'!$F$8,"")</f>
        <v/>
      </c>
      <c r="D155" s="4" t="str">
        <f>IF(O155&lt;&gt;"",'Informacion del Cliente'!$F$7,"")</f>
        <v/>
      </c>
      <c r="E155" s="4" t="str">
        <f>IF(O155&lt;&gt;"",'Informacion del Cliente'!$F$9,"")</f>
        <v/>
      </c>
      <c r="F155" s="4" t="str">
        <f>IF(G155&lt;&gt;"",'Informacion del Cliente'!$F$10:$G$10,"")</f>
        <v/>
      </c>
      <c r="G155" s="4" t="str">
        <f>IF('Informacion del Cliente'!E167&lt;&gt;"",VLOOKUP('Informacion del Cliente'!E167,Productos!$F$6:$G$11,2,FALSE),"")</f>
        <v/>
      </c>
      <c r="H155" s="4" t="str">
        <f>IF('Informacion del Cliente'!G167&lt;&gt;"",'Informacion del Cliente'!G167,"")</f>
        <v/>
      </c>
      <c r="I155" s="4" t="str">
        <f>IF('Informacion del Cliente'!F167&lt;&gt;"",'Informacion del Cliente'!F167,"")</f>
        <v/>
      </c>
      <c r="J155" s="4" t="str">
        <f>IF('Informacion del Cliente'!J167&lt;&gt;"",'Informacion del Cliente'!J167,"")</f>
        <v/>
      </c>
      <c r="K155" s="4" t="str">
        <f>IF('Informacion del Cliente'!N167&lt;&gt;"",'Informacion del Cliente'!N167,"")</f>
        <v/>
      </c>
      <c r="L155" s="4" t="str">
        <f>IF(AND(N155&lt;&gt;"",N155="Inside"),'Informacion del Cliente'!H167-VLOOKUP(N155,Productos!$F$15:$G$16,2,FALSE),IF(N155="Outside",'Informacion del Cliente'!H167,""))</f>
        <v/>
      </c>
      <c r="M155" s="4" t="str">
        <f>IF('Informacion del Cliente'!I167&lt;&gt;"",'Informacion del Cliente'!I167,"")</f>
        <v/>
      </c>
      <c r="N155" s="4" t="str">
        <f>IF('Informacion del Cliente'!K167&lt;&gt;"",'Informacion del Cliente'!K167,"")</f>
        <v/>
      </c>
      <c r="O155" s="4" t="str">
        <f>IF('Informacion del Cliente'!L167&lt;&gt;"",'Informacion del Cliente'!L167,"")</f>
        <v/>
      </c>
      <c r="P155" s="4" t="str">
        <f>IF('Informacion del Cliente'!M167&lt;&gt;"",'Informacion del Cliente'!M167,"")</f>
        <v/>
      </c>
      <c r="Q155" s="4" t="str">
        <f>IF('Informacion del Cliente'!P167&lt;&gt;"",'Informacion del Cliente'!P167,"")</f>
        <v/>
      </c>
      <c r="R155" s="4" t="str">
        <f>IF('Informacion del Cliente'!Q167&lt;&gt;"",'Informacion del Cliente'!Q167,"")</f>
        <v/>
      </c>
      <c r="S155" s="4" t="str">
        <f t="shared" ca="1" si="83"/>
        <v/>
      </c>
      <c r="U155" s="4" t="str">
        <f>IF('Informacion del Cliente'!O167&lt;&gt;"",'Informacion del Cliente'!O167,"")</f>
        <v/>
      </c>
      <c r="V155" s="4" t="str">
        <f>IF('Informacion del Cliente'!R167&lt;&gt;"",'Informacion del Cliente'!R167,"")</f>
        <v/>
      </c>
      <c r="W155" s="4" t="str">
        <f t="shared" ca="1" si="84"/>
        <v/>
      </c>
      <c r="X155" s="4" t="str">
        <f t="shared" si="85"/>
        <v/>
      </c>
      <c r="Y155" s="4" t="str">
        <f t="shared" si="86"/>
        <v/>
      </c>
      <c r="Z155" s="4" t="str">
        <f>IF(G155&lt;&gt;"", IFERROR(VLOOKUP(I155, 'Listado de Telas'!$B$3:$F$129, 5, FALSE), "No encontrado"), "")</f>
        <v/>
      </c>
      <c r="AA155" s="4" t="str">
        <f t="shared" ca="1" si="87"/>
        <v/>
      </c>
      <c r="AB155" s="4" t="str">
        <f t="shared" ca="1" si="62"/>
        <v/>
      </c>
      <c r="AC155" s="4" t="str">
        <f t="shared" ca="1" si="63"/>
        <v/>
      </c>
      <c r="AD155" s="4" t="str">
        <f t="shared" ca="1" si="64"/>
        <v/>
      </c>
      <c r="AE155" s="4" t="str">
        <f t="shared" si="65"/>
        <v/>
      </c>
      <c r="AF155" s="4" t="str">
        <f t="shared" ca="1" si="66"/>
        <v/>
      </c>
      <c r="AG155" s="4" t="str">
        <f t="shared" ca="1" si="67"/>
        <v/>
      </c>
      <c r="AH155" s="4" t="str">
        <f t="shared" ca="1" si="68"/>
        <v/>
      </c>
      <c r="AI155" s="4" t="str">
        <f t="shared" si="88"/>
        <v/>
      </c>
      <c r="AJ155" s="4" t="str">
        <f t="shared" ca="1" si="69"/>
        <v/>
      </c>
      <c r="AK155" s="4" t="str">
        <f t="array" ref="AK155">IF('Informacion del Cliente'!T167="SI",3,IF('Informacion del Cliente'!K167="Outside",2,IF('Informacion del Cliente'!K167="Inside",1,"")))</f>
        <v/>
      </c>
      <c r="AL155" s="140" t="str">
        <f t="shared" ca="1" si="70"/>
        <v/>
      </c>
      <c r="AM155" s="4" t="s">
        <v>132</v>
      </c>
      <c r="AN155" s="4" t="str">
        <f t="array" ref="AN155">IF(O155&lt;&gt;"",(IF(L155&lt;&gt;"",IF('Informacion del Cliente'!$F$10:$G$10="Residencial",VLOOKUP(G155,Productos!$F$19:$G$24,2,FALSE),IF('Informacion del Cliente'!$F$10:$G$10="Comercial",VLOOKUP(G155,Productos!$F$19:$G$24,3,FALSE),"")))),"")</f>
        <v/>
      </c>
      <c r="AO155" s="4" t="str">
        <f t="array" aca="1" ref="AO155" ca="1">IF(O155&lt;&gt;"",(IF(L155&lt;&gt;"",IF(VLOOKUP('Informacion del Cliente'!$F$10:$G$10,INDIRECT("'"&amp;G155&amp;"'!L5:N6"),2,FALSE)="NA","",VLOOKUP('Informacion del Cliente'!$F$10:$G$10,INDIRECT("'"&amp;G155&amp;"'!L5:N6"),2,FALSE)))),"")</f>
        <v/>
      </c>
      <c r="AP155" s="4" t="str">
        <f t="array" aca="1" ref="AP155" ca="1">IF(OR(J155="Privacy",J155="Blackout"),IF('Informacion del Cliente'!$F$10:$G$10="Residencial",IF(L155&lt;&gt;"",VLOOKUP(J155,INDIRECT("'"&amp;G155&amp;"'!L16:O18"),2,FALSE),""),IF('Informacion del Cliente'!$F$10:$G$10="Comercial",IF(L155&lt;&gt;"",VLOOKUP(J155,INDIRECT("'"&amp;G155&amp;"'!L16:O18"),3,FALSE),""))),"")</f>
        <v/>
      </c>
      <c r="AQ155" s="4" t="str">
        <f t="shared" ca="1" si="89"/>
        <v>0</v>
      </c>
      <c r="AR155" s="4" t="str">
        <f t="array" aca="1" ref="AR155" ca="1">IF('Informacion del Cliente'!$F$10:$G$10="Residencial",IF(L155&lt;&gt;"",VLOOKUP(J155,INDIRECT("'"&amp;G155&amp;"'!L16:O18"),2,FALSE),""),IF('Informacion del Cliente'!$F$10:$G$10="Comercial",IF(L155&lt;&gt;"",VLOOKUP(J155,INDIRECT("'"&amp;G155&amp;"'!L16:O18"),3,FALSE),"")))</f>
        <v/>
      </c>
      <c r="AS155" s="4" t="str">
        <f t="shared" ca="1" si="90"/>
        <v/>
      </c>
      <c r="AT155" s="4" t="str">
        <f t="shared" ca="1" si="91"/>
        <v/>
      </c>
      <c r="AU155" s="4" t="str">
        <f t="shared" ca="1" si="92"/>
        <v/>
      </c>
      <c r="AV155" s="4" t="str">
        <f t="array" aca="1" ref="AV155" ca="1">IF(G155&lt;&gt;"",(IF(OR(VLOOKUP(O155, INDIRECT("'" &amp; G155 &amp; "'!F23:N25"),3, FALSE)&lt;&gt;"",VLOOKUP(O155, INDIRECT("'" &amp; G155 &amp; "'!F23:N25"),3, FALSE)&lt;&gt;"NA"),(L155-VLOOKUP(O155, INDIRECT("'" &amp; G155 &amp; "'!F23:N25"),3, FALSE)),"")),"")</f>
        <v/>
      </c>
      <c r="AW155" s="4" t="str">
        <f t="shared" ca="1" si="71"/>
        <v/>
      </c>
      <c r="AX155" s="4" t="str">
        <f t="shared" ca="1" si="72"/>
        <v/>
      </c>
      <c r="AY155" s="4" t="str">
        <f t="shared" ca="1" si="73"/>
        <v/>
      </c>
      <c r="AZ155" s="4" t="str">
        <f t="array" aca="1" ref="AZ155" ca="1">IF(O155&lt;&gt;"",IF(VLOOKUP(O155,INDIRECT("'"&amp;G155&amp;"'!F23:K25"),5,FALSE)="NA","NA",L155-VLOOKUP(O155,INDIRECT("'"&amp;G155&amp;"'!F23:K25"),5,FALSE)),"")</f>
        <v/>
      </c>
      <c r="BA155" s="4" t="str">
        <f>IF('Informacion del Cliente'!U167&lt;&gt;"",'Informacion del Cliente'!U167,"")</f>
        <v/>
      </c>
      <c r="BB155" s="4" t="str">
        <f t="array" aca="1" ref="BB155" ca="1">IF(O155&lt;&gt;"",VLOOKUP(O155, INDIRECT("'" &amp; G155 &amp; "'!F23:K25"),6, FALSE),"")</f>
        <v/>
      </c>
      <c r="BC155" s="4" t="str">
        <f t="shared" si="74"/>
        <v/>
      </c>
      <c r="BD155" s="4" t="str">
        <f t="shared" ca="1" si="75"/>
        <v/>
      </c>
      <c r="BE155" s="4" t="str">
        <f t="shared" si="76"/>
        <v/>
      </c>
      <c r="BF155" s="4" t="str">
        <f t="shared" si="77"/>
        <v/>
      </c>
      <c r="BG155" s="4" t="str">
        <f t="shared" si="78"/>
        <v/>
      </c>
      <c r="BJ155" s="4" t="str">
        <f t="shared" ca="1" si="79"/>
        <v/>
      </c>
      <c r="BK155" s="4" t="str">
        <f t="shared" si="80"/>
        <v/>
      </c>
      <c r="BL155" s="4" t="str">
        <f t="shared" ca="1" si="81"/>
        <v/>
      </c>
      <c r="BM155" s="4" t="str">
        <f t="shared" ca="1" si="82"/>
        <v/>
      </c>
    </row>
    <row r="156" spans="1:65" x14ac:dyDescent="0.3">
      <c r="A156" s="4" t="str">
        <f>IF(L156&lt;&gt;"",'Informacion del Cliente'!D168,"")</f>
        <v/>
      </c>
      <c r="B156" s="4" t="str">
        <f>IF(O156&lt;&gt;"",'Informacion del Cliente'!$F$5,"")</f>
        <v/>
      </c>
      <c r="C156" s="4" t="str">
        <f>IF(O156&lt;&gt;"",'Informacion del Cliente'!$F$8,"")</f>
        <v/>
      </c>
      <c r="D156" s="4" t="str">
        <f>IF(O156&lt;&gt;"",'Informacion del Cliente'!$F$7,"")</f>
        <v/>
      </c>
      <c r="E156" s="4" t="str">
        <f>IF(O156&lt;&gt;"",'Informacion del Cliente'!$F$9,"")</f>
        <v/>
      </c>
      <c r="F156" s="4" t="str">
        <f>IF(G156&lt;&gt;"",'Informacion del Cliente'!$F$10:$G$10,"")</f>
        <v/>
      </c>
      <c r="G156" s="4" t="str">
        <f>IF('Informacion del Cliente'!E168&lt;&gt;"",VLOOKUP('Informacion del Cliente'!E168,Productos!$F$6:$G$11,2,FALSE),"")</f>
        <v/>
      </c>
      <c r="H156" s="4" t="str">
        <f>IF('Informacion del Cliente'!G168&lt;&gt;"",'Informacion del Cliente'!G168,"")</f>
        <v/>
      </c>
      <c r="I156" s="4" t="str">
        <f>IF('Informacion del Cliente'!F168&lt;&gt;"",'Informacion del Cliente'!F168,"")</f>
        <v/>
      </c>
      <c r="J156" s="4" t="str">
        <f>IF('Informacion del Cliente'!J168&lt;&gt;"",'Informacion del Cliente'!J168,"")</f>
        <v/>
      </c>
      <c r="K156" s="4" t="str">
        <f>IF('Informacion del Cliente'!N168&lt;&gt;"",'Informacion del Cliente'!N168,"")</f>
        <v/>
      </c>
      <c r="L156" s="4" t="str">
        <f>IF(AND(N156&lt;&gt;"",N156="Inside"),'Informacion del Cliente'!H168-VLOOKUP(N156,Productos!$F$15:$G$16,2,FALSE),IF(N156="Outside",'Informacion del Cliente'!H168,""))</f>
        <v/>
      </c>
      <c r="M156" s="4" t="str">
        <f>IF('Informacion del Cliente'!I168&lt;&gt;"",'Informacion del Cliente'!I168,"")</f>
        <v/>
      </c>
      <c r="N156" s="4" t="str">
        <f>IF('Informacion del Cliente'!K168&lt;&gt;"",'Informacion del Cliente'!K168,"")</f>
        <v/>
      </c>
      <c r="O156" s="4" t="str">
        <f>IF('Informacion del Cliente'!L168&lt;&gt;"",'Informacion del Cliente'!L168,"")</f>
        <v/>
      </c>
      <c r="P156" s="4" t="str">
        <f>IF('Informacion del Cliente'!M168&lt;&gt;"",'Informacion del Cliente'!M168,"")</f>
        <v/>
      </c>
      <c r="Q156" s="4" t="str">
        <f>IF('Informacion del Cliente'!P168&lt;&gt;"",'Informacion del Cliente'!P168,"")</f>
        <v/>
      </c>
      <c r="R156" s="4" t="str">
        <f>IF('Informacion del Cliente'!Q168&lt;&gt;"",'Informacion del Cliente'!Q168,"")</f>
        <v/>
      </c>
      <c r="S156" s="4" t="str">
        <f t="shared" ca="1" si="83"/>
        <v/>
      </c>
      <c r="U156" s="4" t="str">
        <f>IF('Informacion del Cliente'!O168&lt;&gt;"",'Informacion del Cliente'!O168,"")</f>
        <v/>
      </c>
      <c r="V156" s="4" t="str">
        <f>IF('Informacion del Cliente'!R168&lt;&gt;"",'Informacion del Cliente'!R168,"")</f>
        <v/>
      </c>
      <c r="W156" s="4" t="str">
        <f t="shared" ca="1" si="84"/>
        <v/>
      </c>
      <c r="X156" s="4" t="str">
        <f t="shared" si="85"/>
        <v/>
      </c>
      <c r="Y156" s="4" t="str">
        <f t="shared" si="86"/>
        <v/>
      </c>
      <c r="Z156" s="4" t="str">
        <f>IF(G156&lt;&gt;"", IFERROR(VLOOKUP(I156, 'Listado de Telas'!$B$3:$F$129, 5, FALSE), "No encontrado"), "")</f>
        <v/>
      </c>
      <c r="AA156" s="4" t="str">
        <f t="shared" ca="1" si="87"/>
        <v/>
      </c>
      <c r="AB156" s="4" t="str">
        <f t="shared" ca="1" si="62"/>
        <v/>
      </c>
      <c r="AC156" s="4" t="str">
        <f t="shared" ca="1" si="63"/>
        <v/>
      </c>
      <c r="AD156" s="4" t="str">
        <f t="shared" ca="1" si="64"/>
        <v/>
      </c>
      <c r="AE156" s="4" t="str">
        <f t="shared" si="65"/>
        <v/>
      </c>
      <c r="AF156" s="4" t="str">
        <f t="shared" ca="1" si="66"/>
        <v/>
      </c>
      <c r="AG156" s="4" t="str">
        <f t="shared" ca="1" si="67"/>
        <v/>
      </c>
      <c r="AH156" s="4" t="str">
        <f t="shared" ca="1" si="68"/>
        <v/>
      </c>
      <c r="AI156" s="4" t="str">
        <f t="shared" si="88"/>
        <v/>
      </c>
      <c r="AJ156" s="4" t="str">
        <f t="shared" ca="1" si="69"/>
        <v/>
      </c>
      <c r="AK156" s="4" t="str">
        <f t="array" ref="AK156">IF('Informacion del Cliente'!T168="SI",3,IF('Informacion del Cliente'!K168="Outside",2,IF('Informacion del Cliente'!K168="Inside",1,"")))</f>
        <v/>
      </c>
      <c r="AL156" s="140" t="str">
        <f t="shared" ca="1" si="70"/>
        <v/>
      </c>
      <c r="AM156" s="4" t="s">
        <v>132</v>
      </c>
      <c r="AN156" s="4" t="str">
        <f t="array" ref="AN156">IF(O156&lt;&gt;"",(IF(L156&lt;&gt;"",IF('Informacion del Cliente'!$F$10:$G$10="Residencial",VLOOKUP(G156,Productos!$F$19:$G$24,2,FALSE),IF('Informacion del Cliente'!$F$10:$G$10="Comercial",VLOOKUP(G156,Productos!$F$19:$G$24,3,FALSE),"")))),"")</f>
        <v/>
      </c>
      <c r="AO156" s="4" t="str">
        <f t="array" aca="1" ref="AO156" ca="1">IF(O156&lt;&gt;"",(IF(L156&lt;&gt;"",IF(VLOOKUP('Informacion del Cliente'!$F$10:$G$10,INDIRECT("'"&amp;G156&amp;"'!L5:N6"),2,FALSE)="NA","",VLOOKUP('Informacion del Cliente'!$F$10:$G$10,INDIRECT("'"&amp;G156&amp;"'!L5:N6"),2,FALSE)))),"")</f>
        <v/>
      </c>
      <c r="AP156" s="4" t="str">
        <f t="array" aca="1" ref="AP156" ca="1">IF(OR(J156="Privacy",J156="Blackout"),IF('Informacion del Cliente'!$F$10:$G$10="Residencial",IF(L156&lt;&gt;"",VLOOKUP(J156,INDIRECT("'"&amp;G156&amp;"'!L16:O18"),2,FALSE),""),IF('Informacion del Cliente'!$F$10:$G$10="Comercial",IF(L156&lt;&gt;"",VLOOKUP(J156,INDIRECT("'"&amp;G156&amp;"'!L16:O18"),3,FALSE),""))),"")</f>
        <v/>
      </c>
      <c r="AQ156" s="4" t="str">
        <f t="shared" ca="1" si="89"/>
        <v>0</v>
      </c>
      <c r="AR156" s="4" t="str">
        <f t="array" aca="1" ref="AR156" ca="1">IF('Informacion del Cliente'!$F$10:$G$10="Residencial",IF(L156&lt;&gt;"",VLOOKUP(J156,INDIRECT("'"&amp;G156&amp;"'!L16:O18"),2,FALSE),""),IF('Informacion del Cliente'!$F$10:$G$10="Comercial",IF(L156&lt;&gt;"",VLOOKUP(J156,INDIRECT("'"&amp;G156&amp;"'!L16:O18"),3,FALSE),"")))</f>
        <v/>
      </c>
      <c r="AS156" s="4" t="str">
        <f t="shared" ca="1" si="90"/>
        <v/>
      </c>
      <c r="AT156" s="4" t="str">
        <f t="shared" ca="1" si="91"/>
        <v/>
      </c>
      <c r="AU156" s="4" t="str">
        <f t="shared" ca="1" si="92"/>
        <v/>
      </c>
      <c r="AV156" s="4" t="str">
        <f t="array" aca="1" ref="AV156" ca="1">IF(G156&lt;&gt;"",(IF(OR(VLOOKUP(O156, INDIRECT("'" &amp; G156 &amp; "'!F23:N25"),3, FALSE)&lt;&gt;"",VLOOKUP(O156, INDIRECT("'" &amp; G156 &amp; "'!F23:N25"),3, FALSE)&lt;&gt;"NA"),(L156-VLOOKUP(O156, INDIRECT("'" &amp; G156 &amp; "'!F23:N25"),3, FALSE)),"")),"")</f>
        <v/>
      </c>
      <c r="AW156" s="4" t="str">
        <f t="shared" ca="1" si="71"/>
        <v/>
      </c>
      <c r="AX156" s="4" t="str">
        <f t="shared" ca="1" si="72"/>
        <v/>
      </c>
      <c r="AY156" s="4" t="str">
        <f t="shared" ca="1" si="73"/>
        <v/>
      </c>
      <c r="AZ156" s="4" t="str">
        <f t="array" aca="1" ref="AZ156" ca="1">IF(O156&lt;&gt;"",IF(VLOOKUP(O156,INDIRECT("'"&amp;G156&amp;"'!F23:K25"),5,FALSE)="NA","NA",L156-VLOOKUP(O156,INDIRECT("'"&amp;G156&amp;"'!F23:K25"),5,FALSE)),"")</f>
        <v/>
      </c>
      <c r="BA156" s="4" t="str">
        <f>IF('Informacion del Cliente'!U168&lt;&gt;"",'Informacion del Cliente'!U168,"")</f>
        <v/>
      </c>
      <c r="BB156" s="4" t="str">
        <f t="array" aca="1" ref="BB156" ca="1">IF(O156&lt;&gt;"",VLOOKUP(O156, INDIRECT("'" &amp; G156 &amp; "'!F23:K25"),6, FALSE),"")</f>
        <v/>
      </c>
      <c r="BC156" s="4" t="str">
        <f t="shared" si="74"/>
        <v/>
      </c>
      <c r="BD156" s="4" t="str">
        <f t="shared" ca="1" si="75"/>
        <v/>
      </c>
      <c r="BE156" s="4" t="str">
        <f t="shared" si="76"/>
        <v/>
      </c>
      <c r="BF156" s="4" t="str">
        <f t="shared" si="77"/>
        <v/>
      </c>
      <c r="BG156" s="4" t="str">
        <f t="shared" si="78"/>
        <v/>
      </c>
      <c r="BJ156" s="4" t="str">
        <f t="shared" ca="1" si="79"/>
        <v/>
      </c>
      <c r="BK156" s="4" t="str">
        <f t="shared" si="80"/>
        <v/>
      </c>
      <c r="BL156" s="4" t="str">
        <f t="shared" ca="1" si="81"/>
        <v/>
      </c>
      <c r="BM156" s="4" t="str">
        <f t="shared" ca="1" si="82"/>
        <v/>
      </c>
    </row>
    <row r="157" spans="1:65" x14ac:dyDescent="0.3">
      <c r="A157" s="4" t="str">
        <f>IF(L157&lt;&gt;"",'Informacion del Cliente'!D169,"")</f>
        <v/>
      </c>
      <c r="B157" s="4" t="str">
        <f>IF(O157&lt;&gt;"",'Informacion del Cliente'!$F$5,"")</f>
        <v/>
      </c>
      <c r="C157" s="4" t="str">
        <f>IF(O157&lt;&gt;"",'Informacion del Cliente'!$F$8,"")</f>
        <v/>
      </c>
      <c r="D157" s="4" t="str">
        <f>IF(O157&lt;&gt;"",'Informacion del Cliente'!$F$7,"")</f>
        <v/>
      </c>
      <c r="E157" s="4" t="str">
        <f>IF(O157&lt;&gt;"",'Informacion del Cliente'!$F$9,"")</f>
        <v/>
      </c>
      <c r="F157" s="4" t="str">
        <f>IF(G157&lt;&gt;"",'Informacion del Cliente'!$F$10:$G$10,"")</f>
        <v/>
      </c>
      <c r="G157" s="4" t="str">
        <f>IF('Informacion del Cliente'!E169&lt;&gt;"",VLOOKUP('Informacion del Cliente'!E169,Productos!$F$6:$G$11,2,FALSE),"")</f>
        <v/>
      </c>
      <c r="H157" s="4" t="str">
        <f>IF('Informacion del Cliente'!G169&lt;&gt;"",'Informacion del Cliente'!G169,"")</f>
        <v/>
      </c>
      <c r="I157" s="4" t="str">
        <f>IF('Informacion del Cliente'!F169&lt;&gt;"",'Informacion del Cliente'!F169,"")</f>
        <v/>
      </c>
      <c r="J157" s="4" t="str">
        <f>IF('Informacion del Cliente'!J169&lt;&gt;"",'Informacion del Cliente'!J169,"")</f>
        <v/>
      </c>
      <c r="K157" s="4" t="str">
        <f>IF('Informacion del Cliente'!N169&lt;&gt;"",'Informacion del Cliente'!N169,"")</f>
        <v/>
      </c>
      <c r="L157" s="4" t="str">
        <f>IF(AND(N157&lt;&gt;"",N157="Inside"),'Informacion del Cliente'!H169-VLOOKUP(N157,Productos!$F$15:$G$16,2,FALSE),IF(N157="Outside",'Informacion del Cliente'!H169,""))</f>
        <v/>
      </c>
      <c r="M157" s="4" t="str">
        <f>IF('Informacion del Cliente'!I169&lt;&gt;"",'Informacion del Cliente'!I169,"")</f>
        <v/>
      </c>
      <c r="N157" s="4" t="str">
        <f>IF('Informacion del Cliente'!K169&lt;&gt;"",'Informacion del Cliente'!K169,"")</f>
        <v/>
      </c>
      <c r="O157" s="4" t="str">
        <f>IF('Informacion del Cliente'!L169&lt;&gt;"",'Informacion del Cliente'!L169,"")</f>
        <v/>
      </c>
      <c r="P157" s="4" t="str">
        <f>IF('Informacion del Cliente'!M169&lt;&gt;"",'Informacion del Cliente'!M169,"")</f>
        <v/>
      </c>
      <c r="Q157" s="4" t="str">
        <f>IF('Informacion del Cliente'!P169&lt;&gt;"",'Informacion del Cliente'!P169,"")</f>
        <v/>
      </c>
      <c r="R157" s="4" t="str">
        <f>IF('Informacion del Cliente'!Q169&lt;&gt;"",'Informacion del Cliente'!Q169,"")</f>
        <v/>
      </c>
      <c r="S157" s="4" t="str">
        <f t="shared" ca="1" si="83"/>
        <v/>
      </c>
      <c r="U157" s="4" t="str">
        <f>IF('Informacion del Cliente'!O169&lt;&gt;"",'Informacion del Cliente'!O169,"")</f>
        <v/>
      </c>
      <c r="V157" s="4" t="str">
        <f>IF('Informacion del Cliente'!R169&lt;&gt;"",'Informacion del Cliente'!R169,"")</f>
        <v/>
      </c>
      <c r="W157" s="4" t="str">
        <f t="shared" ca="1" si="84"/>
        <v/>
      </c>
      <c r="X157" s="4" t="str">
        <f t="shared" si="85"/>
        <v/>
      </c>
      <c r="Y157" s="4" t="str">
        <f t="shared" si="86"/>
        <v/>
      </c>
      <c r="Z157" s="4" t="str">
        <f>IF(G157&lt;&gt;"", IFERROR(VLOOKUP(I157, 'Listado de Telas'!$B$3:$F$129, 5, FALSE), "No encontrado"), "")</f>
        <v/>
      </c>
      <c r="AA157" s="4" t="str">
        <f t="shared" ca="1" si="87"/>
        <v/>
      </c>
      <c r="AB157" s="4" t="str">
        <f t="shared" ca="1" si="62"/>
        <v/>
      </c>
      <c r="AC157" s="4" t="str">
        <f t="shared" ca="1" si="63"/>
        <v/>
      </c>
      <c r="AD157" s="4" t="str">
        <f t="shared" ca="1" si="64"/>
        <v/>
      </c>
      <c r="AE157" s="4" t="str">
        <f t="shared" si="65"/>
        <v/>
      </c>
      <c r="AF157" s="4" t="str">
        <f t="shared" ca="1" si="66"/>
        <v/>
      </c>
      <c r="AG157" s="4" t="str">
        <f t="shared" ca="1" si="67"/>
        <v/>
      </c>
      <c r="AH157" s="4" t="str">
        <f t="shared" ca="1" si="68"/>
        <v/>
      </c>
      <c r="AI157" s="4" t="str">
        <f t="shared" si="88"/>
        <v/>
      </c>
      <c r="AJ157" s="4" t="str">
        <f t="shared" ca="1" si="69"/>
        <v/>
      </c>
      <c r="AK157" s="4" t="str">
        <f t="array" ref="AK157">IF('Informacion del Cliente'!T169="SI",3,IF('Informacion del Cliente'!K169="Outside",2,IF('Informacion del Cliente'!K169="Inside",1,"")))</f>
        <v/>
      </c>
      <c r="AL157" s="140" t="str">
        <f t="shared" ca="1" si="70"/>
        <v/>
      </c>
      <c r="AM157" s="4" t="s">
        <v>132</v>
      </c>
      <c r="AN157" s="4" t="str">
        <f t="array" ref="AN157">IF(O157&lt;&gt;"",(IF(L157&lt;&gt;"",IF('Informacion del Cliente'!$F$10:$G$10="Residencial",VLOOKUP(G157,Productos!$F$19:$G$24,2,FALSE),IF('Informacion del Cliente'!$F$10:$G$10="Comercial",VLOOKUP(G157,Productos!$F$19:$G$24,3,FALSE),"")))),"")</f>
        <v/>
      </c>
      <c r="AO157" s="4" t="str">
        <f t="array" aca="1" ref="AO157" ca="1">IF(O157&lt;&gt;"",(IF(L157&lt;&gt;"",IF(VLOOKUP('Informacion del Cliente'!$F$10:$G$10,INDIRECT("'"&amp;G157&amp;"'!L5:N6"),2,FALSE)="NA","",VLOOKUP('Informacion del Cliente'!$F$10:$G$10,INDIRECT("'"&amp;G157&amp;"'!L5:N6"),2,FALSE)))),"")</f>
        <v/>
      </c>
      <c r="AP157" s="4" t="str">
        <f t="array" aca="1" ref="AP157" ca="1">IF(OR(J157="Privacy",J157="Blackout"),IF('Informacion del Cliente'!$F$10:$G$10="Residencial",IF(L157&lt;&gt;"",VLOOKUP(J157,INDIRECT("'"&amp;G157&amp;"'!L16:O18"),2,FALSE),""),IF('Informacion del Cliente'!$F$10:$G$10="Comercial",IF(L157&lt;&gt;"",VLOOKUP(J157,INDIRECT("'"&amp;G157&amp;"'!L16:O18"),3,FALSE),""))),"")</f>
        <v/>
      </c>
      <c r="AQ157" s="4" t="str">
        <f t="shared" ca="1" si="89"/>
        <v>0</v>
      </c>
      <c r="AR157" s="4" t="str">
        <f t="array" aca="1" ref="AR157" ca="1">IF('Informacion del Cliente'!$F$10:$G$10="Residencial",IF(L157&lt;&gt;"",VLOOKUP(J157,INDIRECT("'"&amp;G157&amp;"'!L16:O18"),2,FALSE),""),IF('Informacion del Cliente'!$F$10:$G$10="Comercial",IF(L157&lt;&gt;"",VLOOKUP(J157,INDIRECT("'"&amp;G157&amp;"'!L16:O18"),3,FALSE),"")))</f>
        <v/>
      </c>
      <c r="AS157" s="4" t="str">
        <f t="shared" ca="1" si="90"/>
        <v/>
      </c>
      <c r="AT157" s="4" t="str">
        <f t="shared" ca="1" si="91"/>
        <v/>
      </c>
      <c r="AU157" s="4" t="str">
        <f t="shared" ca="1" si="92"/>
        <v/>
      </c>
      <c r="AV157" s="4" t="str">
        <f t="array" aca="1" ref="AV157" ca="1">IF(G157&lt;&gt;"",(IF(OR(VLOOKUP(O157, INDIRECT("'" &amp; G157 &amp; "'!F23:N25"),3, FALSE)&lt;&gt;"",VLOOKUP(O157, INDIRECT("'" &amp; G157 &amp; "'!F23:N25"),3, FALSE)&lt;&gt;"NA"),(L157-VLOOKUP(O157, INDIRECT("'" &amp; G157 &amp; "'!F23:N25"),3, FALSE)),"")),"")</f>
        <v/>
      </c>
      <c r="AW157" s="4" t="str">
        <f t="shared" ca="1" si="71"/>
        <v/>
      </c>
      <c r="AX157" s="4" t="str">
        <f t="shared" ca="1" si="72"/>
        <v/>
      </c>
      <c r="AY157" s="4" t="str">
        <f t="shared" ca="1" si="73"/>
        <v/>
      </c>
      <c r="AZ157" s="4" t="str">
        <f t="array" aca="1" ref="AZ157" ca="1">IF(O157&lt;&gt;"",IF(VLOOKUP(O157,INDIRECT("'"&amp;G157&amp;"'!F23:K25"),5,FALSE)="NA","NA",L157-VLOOKUP(O157,INDIRECT("'"&amp;G157&amp;"'!F23:K25"),5,FALSE)),"")</f>
        <v/>
      </c>
      <c r="BA157" s="4" t="str">
        <f>IF('Informacion del Cliente'!U169&lt;&gt;"",'Informacion del Cliente'!U169,"")</f>
        <v/>
      </c>
      <c r="BB157" s="4" t="str">
        <f t="array" aca="1" ref="BB157" ca="1">IF(O157&lt;&gt;"",VLOOKUP(O157, INDIRECT("'" &amp; G157 &amp; "'!F23:K25"),6, FALSE),"")</f>
        <v/>
      </c>
      <c r="BC157" s="4" t="str">
        <f t="shared" si="74"/>
        <v/>
      </c>
      <c r="BD157" s="4" t="str">
        <f t="shared" ca="1" si="75"/>
        <v/>
      </c>
      <c r="BE157" s="4" t="str">
        <f t="shared" si="76"/>
        <v/>
      </c>
      <c r="BF157" s="4" t="str">
        <f t="shared" si="77"/>
        <v/>
      </c>
      <c r="BG157" s="4" t="str">
        <f t="shared" si="78"/>
        <v/>
      </c>
      <c r="BJ157" s="4" t="str">
        <f t="shared" ca="1" si="79"/>
        <v/>
      </c>
      <c r="BK157" s="4" t="str">
        <f t="shared" si="80"/>
        <v/>
      </c>
      <c r="BL157" s="4" t="str">
        <f t="shared" ca="1" si="81"/>
        <v/>
      </c>
      <c r="BM157" s="4" t="str">
        <f t="shared" ca="1" si="82"/>
        <v/>
      </c>
    </row>
    <row r="158" spans="1:65" x14ac:dyDescent="0.3">
      <c r="A158" s="4" t="str">
        <f>IF(L158&lt;&gt;"",'Informacion del Cliente'!D170,"")</f>
        <v/>
      </c>
      <c r="B158" s="4" t="str">
        <f>IF(O158&lt;&gt;"",'Informacion del Cliente'!$F$5,"")</f>
        <v/>
      </c>
      <c r="C158" s="4" t="str">
        <f>IF(O158&lt;&gt;"",'Informacion del Cliente'!$F$8,"")</f>
        <v/>
      </c>
      <c r="D158" s="4" t="str">
        <f>IF(O158&lt;&gt;"",'Informacion del Cliente'!$F$7,"")</f>
        <v/>
      </c>
      <c r="E158" s="4" t="str">
        <f>IF(O158&lt;&gt;"",'Informacion del Cliente'!$F$9,"")</f>
        <v/>
      </c>
      <c r="F158" s="4" t="str">
        <f>IF(G158&lt;&gt;"",'Informacion del Cliente'!$F$10:$G$10,"")</f>
        <v/>
      </c>
      <c r="G158" s="4" t="str">
        <f>IF('Informacion del Cliente'!E170&lt;&gt;"",VLOOKUP('Informacion del Cliente'!E170,Productos!$F$6:$G$11,2,FALSE),"")</f>
        <v/>
      </c>
      <c r="H158" s="4" t="str">
        <f>IF('Informacion del Cliente'!G170&lt;&gt;"",'Informacion del Cliente'!G170,"")</f>
        <v/>
      </c>
      <c r="I158" s="4" t="str">
        <f>IF('Informacion del Cliente'!F170&lt;&gt;"",'Informacion del Cliente'!F170,"")</f>
        <v/>
      </c>
      <c r="J158" s="4" t="str">
        <f>IF('Informacion del Cliente'!J170&lt;&gt;"",'Informacion del Cliente'!J170,"")</f>
        <v/>
      </c>
      <c r="K158" s="4" t="str">
        <f>IF('Informacion del Cliente'!N170&lt;&gt;"",'Informacion del Cliente'!N170,"")</f>
        <v/>
      </c>
      <c r="L158" s="4" t="str">
        <f>IF(AND(N158&lt;&gt;"",N158="Inside"),'Informacion del Cliente'!H170-VLOOKUP(N158,Productos!$F$15:$G$16,2,FALSE),IF(N158="Outside",'Informacion del Cliente'!H170,""))</f>
        <v/>
      </c>
      <c r="M158" s="4" t="str">
        <f>IF('Informacion del Cliente'!I170&lt;&gt;"",'Informacion del Cliente'!I170,"")</f>
        <v/>
      </c>
      <c r="N158" s="4" t="str">
        <f>IF('Informacion del Cliente'!K170&lt;&gt;"",'Informacion del Cliente'!K170,"")</f>
        <v/>
      </c>
      <c r="O158" s="4" t="str">
        <f>IF('Informacion del Cliente'!L170&lt;&gt;"",'Informacion del Cliente'!L170,"")</f>
        <v/>
      </c>
      <c r="P158" s="4" t="str">
        <f>IF('Informacion del Cliente'!M170&lt;&gt;"",'Informacion del Cliente'!M170,"")</f>
        <v/>
      </c>
      <c r="Q158" s="4" t="str">
        <f>IF('Informacion del Cliente'!P170&lt;&gt;"",'Informacion del Cliente'!P170,"")</f>
        <v/>
      </c>
      <c r="R158" s="4" t="str">
        <f>IF('Informacion del Cliente'!Q170&lt;&gt;"",'Informacion del Cliente'!Q170,"")</f>
        <v/>
      </c>
      <c r="S158" s="4" t="str">
        <f t="shared" ca="1" si="83"/>
        <v/>
      </c>
      <c r="U158" s="4" t="str">
        <f>IF('Informacion del Cliente'!O170&lt;&gt;"",'Informacion del Cliente'!O170,"")</f>
        <v/>
      </c>
      <c r="V158" s="4" t="str">
        <f>IF('Informacion del Cliente'!R170&lt;&gt;"",'Informacion del Cliente'!R170,"")</f>
        <v/>
      </c>
      <c r="W158" s="4" t="str">
        <f t="shared" ca="1" si="84"/>
        <v/>
      </c>
      <c r="X158" s="4" t="str">
        <f t="shared" si="85"/>
        <v/>
      </c>
      <c r="Y158" s="4" t="str">
        <f t="shared" si="86"/>
        <v/>
      </c>
      <c r="Z158" s="4" t="str">
        <f>IF(G158&lt;&gt;"", IFERROR(VLOOKUP(I158, 'Listado de Telas'!$B$3:$F$129, 5, FALSE), "No encontrado"), "")</f>
        <v/>
      </c>
      <c r="AA158" s="4" t="str">
        <f t="shared" ca="1" si="87"/>
        <v/>
      </c>
      <c r="AB158" s="4" t="str">
        <f t="shared" ca="1" si="62"/>
        <v/>
      </c>
      <c r="AC158" s="4" t="str">
        <f t="shared" ca="1" si="63"/>
        <v/>
      </c>
      <c r="AD158" s="4" t="str">
        <f t="shared" ca="1" si="64"/>
        <v/>
      </c>
      <c r="AE158" s="4" t="str">
        <f t="shared" si="65"/>
        <v/>
      </c>
      <c r="AF158" s="4" t="str">
        <f t="shared" ca="1" si="66"/>
        <v/>
      </c>
      <c r="AG158" s="4" t="str">
        <f t="shared" ca="1" si="67"/>
        <v/>
      </c>
      <c r="AH158" s="4" t="str">
        <f t="shared" ca="1" si="68"/>
        <v/>
      </c>
      <c r="AI158" s="4" t="str">
        <f t="shared" si="88"/>
        <v/>
      </c>
      <c r="AJ158" s="4" t="str">
        <f t="shared" ca="1" si="69"/>
        <v/>
      </c>
      <c r="AK158" s="4" t="str">
        <f t="array" ref="AK158">IF('Informacion del Cliente'!T170="SI",3,IF('Informacion del Cliente'!K170="Outside",2,IF('Informacion del Cliente'!K170="Inside",1,"")))</f>
        <v/>
      </c>
      <c r="AL158" s="140" t="str">
        <f t="shared" ca="1" si="70"/>
        <v/>
      </c>
      <c r="AM158" s="4" t="s">
        <v>132</v>
      </c>
      <c r="AN158" s="4" t="str">
        <f t="array" ref="AN158">IF(O158&lt;&gt;"",(IF(L158&lt;&gt;"",IF('Informacion del Cliente'!$F$10:$G$10="Residencial",VLOOKUP(G158,Productos!$F$19:$G$24,2,FALSE),IF('Informacion del Cliente'!$F$10:$G$10="Comercial",VLOOKUP(G158,Productos!$F$19:$G$24,3,FALSE),"")))),"")</f>
        <v/>
      </c>
      <c r="AO158" s="4" t="str">
        <f t="array" aca="1" ref="AO158" ca="1">IF(O158&lt;&gt;"",(IF(L158&lt;&gt;"",IF(VLOOKUP('Informacion del Cliente'!$F$10:$G$10,INDIRECT("'"&amp;G158&amp;"'!L5:N6"),2,FALSE)="NA","",VLOOKUP('Informacion del Cliente'!$F$10:$G$10,INDIRECT("'"&amp;G158&amp;"'!L5:N6"),2,FALSE)))),"")</f>
        <v/>
      </c>
      <c r="AP158" s="4" t="str">
        <f t="array" aca="1" ref="AP158" ca="1">IF(OR(J158="Privacy",J158="Blackout"),IF('Informacion del Cliente'!$F$10:$G$10="Residencial",IF(L158&lt;&gt;"",VLOOKUP(J158,INDIRECT("'"&amp;G158&amp;"'!L16:O18"),2,FALSE),""),IF('Informacion del Cliente'!$F$10:$G$10="Comercial",IF(L158&lt;&gt;"",VLOOKUP(J158,INDIRECT("'"&amp;G158&amp;"'!L16:O18"),3,FALSE),""))),"")</f>
        <v/>
      </c>
      <c r="AQ158" s="4" t="str">
        <f t="shared" ca="1" si="89"/>
        <v>0</v>
      </c>
      <c r="AR158" s="4" t="str">
        <f t="array" aca="1" ref="AR158" ca="1">IF('Informacion del Cliente'!$F$10:$G$10="Residencial",IF(L158&lt;&gt;"",VLOOKUP(J158,INDIRECT("'"&amp;G158&amp;"'!L16:O18"),2,FALSE),""),IF('Informacion del Cliente'!$F$10:$G$10="Comercial",IF(L158&lt;&gt;"",VLOOKUP(J158,INDIRECT("'"&amp;G158&amp;"'!L16:O18"),3,FALSE),"")))</f>
        <v/>
      </c>
      <c r="AS158" s="4" t="str">
        <f t="shared" ca="1" si="90"/>
        <v/>
      </c>
      <c r="AT158" s="4" t="str">
        <f t="shared" ca="1" si="91"/>
        <v/>
      </c>
      <c r="AU158" s="4" t="str">
        <f t="shared" ca="1" si="92"/>
        <v/>
      </c>
      <c r="AV158" s="4" t="str">
        <f t="array" aca="1" ref="AV158" ca="1">IF(G158&lt;&gt;"",(IF(OR(VLOOKUP(O158, INDIRECT("'" &amp; G158 &amp; "'!F23:N25"),3, FALSE)&lt;&gt;"",VLOOKUP(O158, INDIRECT("'" &amp; G158 &amp; "'!F23:N25"),3, FALSE)&lt;&gt;"NA"),(L158-VLOOKUP(O158, INDIRECT("'" &amp; G158 &amp; "'!F23:N25"),3, FALSE)),"")),"")</f>
        <v/>
      </c>
      <c r="AW158" s="4" t="str">
        <f t="shared" ca="1" si="71"/>
        <v/>
      </c>
      <c r="AX158" s="4" t="str">
        <f t="shared" ca="1" si="72"/>
        <v/>
      </c>
      <c r="AY158" s="4" t="str">
        <f t="shared" ca="1" si="73"/>
        <v/>
      </c>
      <c r="AZ158" s="4" t="str">
        <f t="array" aca="1" ref="AZ158" ca="1">IF(O158&lt;&gt;"",IF(VLOOKUP(O158,INDIRECT("'"&amp;G158&amp;"'!F23:K25"),5,FALSE)="NA","NA",L158-VLOOKUP(O158,INDIRECT("'"&amp;G158&amp;"'!F23:K25"),5,FALSE)),"")</f>
        <v/>
      </c>
      <c r="BA158" s="4" t="str">
        <f>IF('Informacion del Cliente'!U170&lt;&gt;"",'Informacion del Cliente'!U170,"")</f>
        <v/>
      </c>
      <c r="BB158" s="4" t="str">
        <f t="array" aca="1" ref="BB158" ca="1">IF(O158&lt;&gt;"",VLOOKUP(O158, INDIRECT("'" &amp; G158 &amp; "'!F23:K25"),6, FALSE),"")</f>
        <v/>
      </c>
      <c r="BC158" s="4" t="str">
        <f t="shared" si="74"/>
        <v/>
      </c>
      <c r="BD158" s="4" t="str">
        <f t="shared" ca="1" si="75"/>
        <v/>
      </c>
      <c r="BE158" s="4" t="str">
        <f t="shared" si="76"/>
        <v/>
      </c>
      <c r="BF158" s="4" t="str">
        <f t="shared" si="77"/>
        <v/>
      </c>
      <c r="BG158" s="4" t="str">
        <f t="shared" si="78"/>
        <v/>
      </c>
      <c r="BJ158" s="4" t="str">
        <f t="shared" ca="1" si="79"/>
        <v/>
      </c>
      <c r="BK158" s="4" t="str">
        <f t="shared" si="80"/>
        <v/>
      </c>
      <c r="BL158" s="4" t="str">
        <f t="shared" ca="1" si="81"/>
        <v/>
      </c>
      <c r="BM158" s="4" t="str">
        <f t="shared" ca="1" si="82"/>
        <v/>
      </c>
    </row>
    <row r="159" spans="1:65" x14ac:dyDescent="0.3">
      <c r="A159" s="4" t="str">
        <f>IF(L159&lt;&gt;"",'Informacion del Cliente'!D171,"")</f>
        <v/>
      </c>
      <c r="B159" s="4" t="str">
        <f>IF(O159&lt;&gt;"",'Informacion del Cliente'!$F$5,"")</f>
        <v/>
      </c>
      <c r="C159" s="4" t="str">
        <f>IF(O159&lt;&gt;"",'Informacion del Cliente'!$F$8,"")</f>
        <v/>
      </c>
      <c r="D159" s="4" t="str">
        <f>IF(O159&lt;&gt;"",'Informacion del Cliente'!$F$7,"")</f>
        <v/>
      </c>
      <c r="E159" s="4" t="str">
        <f>IF(O159&lt;&gt;"",'Informacion del Cliente'!$F$9,"")</f>
        <v/>
      </c>
      <c r="F159" s="4" t="str">
        <f>IF(G159&lt;&gt;"",'Informacion del Cliente'!$F$10:$G$10,"")</f>
        <v/>
      </c>
      <c r="G159" s="4" t="str">
        <f>IF('Informacion del Cliente'!E171&lt;&gt;"",VLOOKUP('Informacion del Cliente'!E171,Productos!$F$6:$G$11,2,FALSE),"")</f>
        <v/>
      </c>
      <c r="H159" s="4" t="str">
        <f>IF('Informacion del Cliente'!G171&lt;&gt;"",'Informacion del Cliente'!G171,"")</f>
        <v/>
      </c>
      <c r="I159" s="4" t="str">
        <f>IF('Informacion del Cliente'!F171&lt;&gt;"",'Informacion del Cliente'!F171,"")</f>
        <v/>
      </c>
      <c r="J159" s="4" t="str">
        <f>IF('Informacion del Cliente'!J171&lt;&gt;"",'Informacion del Cliente'!J171,"")</f>
        <v/>
      </c>
      <c r="K159" s="4" t="str">
        <f>IF('Informacion del Cliente'!N171&lt;&gt;"",'Informacion del Cliente'!N171,"")</f>
        <v/>
      </c>
      <c r="L159" s="4" t="str">
        <f>IF(AND(N159&lt;&gt;"",N159="Inside"),'Informacion del Cliente'!H171-VLOOKUP(N159,Productos!$F$15:$G$16,2,FALSE),IF(N159="Outside",'Informacion del Cliente'!H171,""))</f>
        <v/>
      </c>
      <c r="M159" s="4" t="str">
        <f>IF('Informacion del Cliente'!I171&lt;&gt;"",'Informacion del Cliente'!I171,"")</f>
        <v/>
      </c>
      <c r="N159" s="4" t="str">
        <f>IF('Informacion del Cliente'!K171&lt;&gt;"",'Informacion del Cliente'!K171,"")</f>
        <v/>
      </c>
      <c r="O159" s="4" t="str">
        <f>IF('Informacion del Cliente'!L171&lt;&gt;"",'Informacion del Cliente'!L171,"")</f>
        <v/>
      </c>
      <c r="P159" s="4" t="str">
        <f>IF('Informacion del Cliente'!M171&lt;&gt;"",'Informacion del Cliente'!M171,"")</f>
        <v/>
      </c>
      <c r="Q159" s="4" t="str">
        <f>IF('Informacion del Cliente'!P171&lt;&gt;"",'Informacion del Cliente'!P171,"")</f>
        <v/>
      </c>
      <c r="R159" s="4" t="str">
        <f>IF('Informacion del Cliente'!Q171&lt;&gt;"",'Informacion del Cliente'!Q171,"")</f>
        <v/>
      </c>
      <c r="S159" s="4" t="str">
        <f t="shared" ca="1" si="83"/>
        <v/>
      </c>
      <c r="U159" s="4" t="str">
        <f>IF('Informacion del Cliente'!O171&lt;&gt;"",'Informacion del Cliente'!O171,"")</f>
        <v/>
      </c>
      <c r="V159" s="4" t="str">
        <f>IF('Informacion del Cliente'!R171&lt;&gt;"",'Informacion del Cliente'!R171,"")</f>
        <v/>
      </c>
      <c r="W159" s="4" t="str">
        <f t="shared" ca="1" si="84"/>
        <v/>
      </c>
      <c r="X159" s="4" t="str">
        <f t="shared" si="85"/>
        <v/>
      </c>
      <c r="Y159" s="4" t="str">
        <f t="shared" si="86"/>
        <v/>
      </c>
      <c r="Z159" s="4" t="str">
        <f>IF(G159&lt;&gt;"", IFERROR(VLOOKUP(I159, 'Listado de Telas'!$B$3:$F$129, 5, FALSE), "No encontrado"), "")</f>
        <v/>
      </c>
      <c r="AA159" s="4" t="str">
        <f t="shared" ca="1" si="87"/>
        <v/>
      </c>
      <c r="AB159" s="4" t="str">
        <f t="shared" ca="1" si="62"/>
        <v/>
      </c>
      <c r="AC159" s="4" t="str">
        <f t="shared" ca="1" si="63"/>
        <v/>
      </c>
      <c r="AD159" s="4" t="str">
        <f t="shared" ca="1" si="64"/>
        <v/>
      </c>
      <c r="AE159" s="4" t="str">
        <f t="shared" si="65"/>
        <v/>
      </c>
      <c r="AF159" s="4" t="str">
        <f t="shared" ca="1" si="66"/>
        <v/>
      </c>
      <c r="AG159" s="4" t="str">
        <f t="shared" ca="1" si="67"/>
        <v/>
      </c>
      <c r="AH159" s="4" t="str">
        <f t="shared" ca="1" si="68"/>
        <v/>
      </c>
      <c r="AI159" s="4" t="str">
        <f t="shared" si="88"/>
        <v/>
      </c>
      <c r="AJ159" s="4" t="str">
        <f t="shared" ca="1" si="69"/>
        <v/>
      </c>
      <c r="AK159" s="4" t="str">
        <f t="array" ref="AK159">IF('Informacion del Cliente'!T171="SI",3,IF('Informacion del Cliente'!K171="Outside",2,IF('Informacion del Cliente'!K171="Inside",1,"")))</f>
        <v/>
      </c>
      <c r="AL159" s="140" t="str">
        <f t="shared" ca="1" si="70"/>
        <v/>
      </c>
      <c r="AM159" s="4" t="s">
        <v>132</v>
      </c>
      <c r="AN159" s="4" t="str">
        <f t="array" ref="AN159">IF(O159&lt;&gt;"",(IF(L159&lt;&gt;"",IF('Informacion del Cliente'!$F$10:$G$10="Residencial",VLOOKUP(G159,Productos!$F$19:$G$24,2,FALSE),IF('Informacion del Cliente'!$F$10:$G$10="Comercial",VLOOKUP(G159,Productos!$F$19:$G$24,3,FALSE),"")))),"")</f>
        <v/>
      </c>
      <c r="AO159" s="4" t="str">
        <f t="array" aca="1" ref="AO159" ca="1">IF(O159&lt;&gt;"",(IF(L159&lt;&gt;"",IF(VLOOKUP('Informacion del Cliente'!$F$10:$G$10,INDIRECT("'"&amp;G159&amp;"'!L5:N6"),2,FALSE)="NA","",VLOOKUP('Informacion del Cliente'!$F$10:$G$10,INDIRECT("'"&amp;G159&amp;"'!L5:N6"),2,FALSE)))),"")</f>
        <v/>
      </c>
      <c r="AP159" s="4" t="str">
        <f t="array" aca="1" ref="AP159" ca="1">IF(OR(J159="Privacy",J159="Blackout"),IF('Informacion del Cliente'!$F$10:$G$10="Residencial",IF(L159&lt;&gt;"",VLOOKUP(J159,INDIRECT("'"&amp;G159&amp;"'!L16:O18"),2,FALSE),""),IF('Informacion del Cliente'!$F$10:$G$10="Comercial",IF(L159&lt;&gt;"",VLOOKUP(J159,INDIRECT("'"&amp;G159&amp;"'!L16:O18"),3,FALSE),""))),"")</f>
        <v/>
      </c>
      <c r="AQ159" s="4" t="str">
        <f t="shared" ca="1" si="89"/>
        <v>0</v>
      </c>
      <c r="AR159" s="4" t="str">
        <f t="array" aca="1" ref="AR159" ca="1">IF('Informacion del Cliente'!$F$10:$G$10="Residencial",IF(L159&lt;&gt;"",VLOOKUP(J159,INDIRECT("'"&amp;G159&amp;"'!L16:O18"),2,FALSE),""),IF('Informacion del Cliente'!$F$10:$G$10="Comercial",IF(L159&lt;&gt;"",VLOOKUP(J159,INDIRECT("'"&amp;G159&amp;"'!L16:O18"),3,FALSE),"")))</f>
        <v/>
      </c>
      <c r="AS159" s="4" t="str">
        <f t="shared" ca="1" si="90"/>
        <v/>
      </c>
      <c r="AT159" s="4" t="str">
        <f t="shared" ca="1" si="91"/>
        <v/>
      </c>
      <c r="AU159" s="4" t="str">
        <f t="shared" ca="1" si="92"/>
        <v/>
      </c>
      <c r="AV159" s="4" t="str">
        <f t="array" aca="1" ref="AV159" ca="1">IF(G159&lt;&gt;"",(IF(OR(VLOOKUP(O159, INDIRECT("'" &amp; G159 &amp; "'!F23:N25"),3, FALSE)&lt;&gt;"",VLOOKUP(O159, INDIRECT("'" &amp; G159 &amp; "'!F23:N25"),3, FALSE)&lt;&gt;"NA"),(L159-VLOOKUP(O159, INDIRECT("'" &amp; G159 &amp; "'!F23:N25"),3, FALSE)),"")),"")</f>
        <v/>
      </c>
      <c r="AW159" s="4" t="str">
        <f t="shared" ca="1" si="71"/>
        <v/>
      </c>
      <c r="AX159" s="4" t="str">
        <f t="shared" ca="1" si="72"/>
        <v/>
      </c>
      <c r="AY159" s="4" t="str">
        <f t="shared" ca="1" si="73"/>
        <v/>
      </c>
      <c r="AZ159" s="4" t="str">
        <f t="array" aca="1" ref="AZ159" ca="1">IF(O159&lt;&gt;"",IF(VLOOKUP(O159,INDIRECT("'"&amp;G159&amp;"'!F23:K25"),5,FALSE)="NA","NA",L159-VLOOKUP(O159,INDIRECT("'"&amp;G159&amp;"'!F23:K25"),5,FALSE)),"")</f>
        <v/>
      </c>
      <c r="BA159" s="4" t="str">
        <f>IF('Informacion del Cliente'!U171&lt;&gt;"",'Informacion del Cliente'!U171,"")</f>
        <v/>
      </c>
      <c r="BB159" s="4" t="str">
        <f t="array" aca="1" ref="BB159" ca="1">IF(O159&lt;&gt;"",VLOOKUP(O159, INDIRECT("'" &amp; G159 &amp; "'!F23:K25"),6, FALSE),"")</f>
        <v/>
      </c>
      <c r="BC159" s="4" t="str">
        <f t="shared" si="74"/>
        <v/>
      </c>
      <c r="BD159" s="4" t="str">
        <f t="shared" ca="1" si="75"/>
        <v/>
      </c>
      <c r="BE159" s="4" t="str">
        <f t="shared" si="76"/>
        <v/>
      </c>
      <c r="BF159" s="4" t="str">
        <f t="shared" si="77"/>
        <v/>
      </c>
      <c r="BG159" s="4" t="str">
        <f t="shared" si="78"/>
        <v/>
      </c>
      <c r="BJ159" s="4" t="str">
        <f t="shared" ca="1" si="79"/>
        <v/>
      </c>
      <c r="BK159" s="4" t="str">
        <f t="shared" si="80"/>
        <v/>
      </c>
      <c r="BL159" s="4" t="str">
        <f t="shared" ca="1" si="81"/>
        <v/>
      </c>
      <c r="BM159" s="4" t="str">
        <f t="shared" ca="1" si="82"/>
        <v/>
      </c>
    </row>
    <row r="160" spans="1:65" x14ac:dyDescent="0.3">
      <c r="A160" s="4" t="str">
        <f>IF(L160&lt;&gt;"",'Informacion del Cliente'!D172,"")</f>
        <v/>
      </c>
      <c r="B160" s="4" t="str">
        <f>IF(O160&lt;&gt;"",'Informacion del Cliente'!$F$5,"")</f>
        <v/>
      </c>
      <c r="C160" s="4" t="str">
        <f>IF(O160&lt;&gt;"",'Informacion del Cliente'!$F$8,"")</f>
        <v/>
      </c>
      <c r="D160" s="4" t="str">
        <f>IF(O160&lt;&gt;"",'Informacion del Cliente'!$F$7,"")</f>
        <v/>
      </c>
      <c r="E160" s="4" t="str">
        <f>IF(O160&lt;&gt;"",'Informacion del Cliente'!$F$9,"")</f>
        <v/>
      </c>
      <c r="F160" s="4" t="str">
        <f>IF(G160&lt;&gt;"",'Informacion del Cliente'!$F$10:$G$10,"")</f>
        <v/>
      </c>
      <c r="G160" s="4" t="str">
        <f>IF('Informacion del Cliente'!E172&lt;&gt;"",VLOOKUP('Informacion del Cliente'!E172,Productos!$F$6:$G$11,2,FALSE),"")</f>
        <v/>
      </c>
      <c r="H160" s="4" t="str">
        <f>IF('Informacion del Cliente'!G172&lt;&gt;"",'Informacion del Cliente'!G172,"")</f>
        <v/>
      </c>
      <c r="I160" s="4" t="str">
        <f>IF('Informacion del Cliente'!F172&lt;&gt;"",'Informacion del Cliente'!F172,"")</f>
        <v/>
      </c>
      <c r="J160" s="4" t="str">
        <f>IF('Informacion del Cliente'!J172&lt;&gt;"",'Informacion del Cliente'!J172,"")</f>
        <v/>
      </c>
      <c r="K160" s="4" t="str">
        <f>IF('Informacion del Cliente'!N172&lt;&gt;"",'Informacion del Cliente'!N172,"")</f>
        <v/>
      </c>
      <c r="L160" s="4" t="str">
        <f>IF(AND(N160&lt;&gt;"",N160="Inside"),'Informacion del Cliente'!H172-VLOOKUP(N160,Productos!$F$15:$G$16,2,FALSE),IF(N160="Outside",'Informacion del Cliente'!H172,""))</f>
        <v/>
      </c>
      <c r="M160" s="4" t="str">
        <f>IF('Informacion del Cliente'!I172&lt;&gt;"",'Informacion del Cliente'!I172,"")</f>
        <v/>
      </c>
      <c r="N160" s="4" t="str">
        <f>IF('Informacion del Cliente'!K172&lt;&gt;"",'Informacion del Cliente'!K172,"")</f>
        <v/>
      </c>
      <c r="O160" s="4" t="str">
        <f>IF('Informacion del Cliente'!L172&lt;&gt;"",'Informacion del Cliente'!L172,"")</f>
        <v/>
      </c>
      <c r="P160" s="4" t="str">
        <f>IF('Informacion del Cliente'!M172&lt;&gt;"",'Informacion del Cliente'!M172,"")</f>
        <v/>
      </c>
      <c r="Q160" s="4" t="str">
        <f>IF('Informacion del Cliente'!P172&lt;&gt;"",'Informacion del Cliente'!P172,"")</f>
        <v/>
      </c>
      <c r="R160" s="4" t="str">
        <f>IF('Informacion del Cliente'!Q172&lt;&gt;"",'Informacion del Cliente'!Q172,"")</f>
        <v/>
      </c>
      <c r="S160" s="4" t="str">
        <f t="shared" ca="1" si="83"/>
        <v/>
      </c>
      <c r="U160" s="4" t="str">
        <f>IF('Informacion del Cliente'!O172&lt;&gt;"",'Informacion del Cliente'!O172,"")</f>
        <v/>
      </c>
      <c r="V160" s="4" t="str">
        <f>IF('Informacion del Cliente'!R172&lt;&gt;"",'Informacion del Cliente'!R172,"")</f>
        <v/>
      </c>
      <c r="W160" s="4" t="str">
        <f t="shared" ca="1" si="84"/>
        <v/>
      </c>
      <c r="X160" s="4" t="str">
        <f t="shared" si="85"/>
        <v/>
      </c>
      <c r="Y160" s="4" t="str">
        <f t="shared" si="86"/>
        <v/>
      </c>
      <c r="Z160" s="4" t="str">
        <f>IF(G160&lt;&gt;"", IFERROR(VLOOKUP(I160, 'Listado de Telas'!$B$3:$F$129, 5, FALSE), "No encontrado"), "")</f>
        <v/>
      </c>
      <c r="AA160" s="4" t="str">
        <f t="shared" ca="1" si="87"/>
        <v/>
      </c>
      <c r="AB160" s="4" t="str">
        <f t="shared" ca="1" si="62"/>
        <v/>
      </c>
      <c r="AC160" s="4" t="str">
        <f t="shared" ca="1" si="63"/>
        <v/>
      </c>
      <c r="AD160" s="4" t="str">
        <f t="shared" ca="1" si="64"/>
        <v/>
      </c>
      <c r="AE160" s="4" t="str">
        <f t="shared" si="65"/>
        <v/>
      </c>
      <c r="AF160" s="4" t="str">
        <f t="shared" ca="1" si="66"/>
        <v/>
      </c>
      <c r="AG160" s="4" t="str">
        <f t="shared" ca="1" si="67"/>
        <v/>
      </c>
      <c r="AH160" s="4" t="str">
        <f t="shared" ca="1" si="68"/>
        <v/>
      </c>
      <c r="AI160" s="4" t="str">
        <f t="shared" si="88"/>
        <v/>
      </c>
      <c r="AJ160" s="4" t="str">
        <f t="shared" ca="1" si="69"/>
        <v/>
      </c>
      <c r="AK160" s="4" t="str">
        <f t="array" ref="AK160">IF('Informacion del Cliente'!T172="SI",3,IF('Informacion del Cliente'!K172="Outside",2,IF('Informacion del Cliente'!K172="Inside",1,"")))</f>
        <v/>
      </c>
      <c r="AL160" s="140" t="str">
        <f t="shared" ca="1" si="70"/>
        <v/>
      </c>
      <c r="AM160" s="4" t="s">
        <v>132</v>
      </c>
      <c r="AN160" s="4" t="str">
        <f t="array" ref="AN160">IF(O160&lt;&gt;"",(IF(L160&lt;&gt;"",IF('Informacion del Cliente'!$F$10:$G$10="Residencial",VLOOKUP(G160,Productos!$F$19:$G$24,2,FALSE),IF('Informacion del Cliente'!$F$10:$G$10="Comercial",VLOOKUP(G160,Productos!$F$19:$G$24,3,FALSE),"")))),"")</f>
        <v/>
      </c>
      <c r="AO160" s="4" t="str">
        <f t="array" aca="1" ref="AO160" ca="1">IF(O160&lt;&gt;"",(IF(L160&lt;&gt;"",IF(VLOOKUP('Informacion del Cliente'!$F$10:$G$10,INDIRECT("'"&amp;G160&amp;"'!L5:N6"),2,FALSE)="NA","",VLOOKUP('Informacion del Cliente'!$F$10:$G$10,INDIRECT("'"&amp;G160&amp;"'!L5:N6"),2,FALSE)))),"")</f>
        <v/>
      </c>
      <c r="AP160" s="4" t="str">
        <f t="array" aca="1" ref="AP160" ca="1">IF(OR(J160="Privacy",J160="Blackout"),IF('Informacion del Cliente'!$F$10:$G$10="Residencial",IF(L160&lt;&gt;"",VLOOKUP(J160,INDIRECT("'"&amp;G160&amp;"'!L16:O18"),2,FALSE),""),IF('Informacion del Cliente'!$F$10:$G$10="Comercial",IF(L160&lt;&gt;"",VLOOKUP(J160,INDIRECT("'"&amp;G160&amp;"'!L16:O18"),3,FALSE),""))),"")</f>
        <v/>
      </c>
      <c r="AQ160" s="4" t="str">
        <f t="shared" ca="1" si="89"/>
        <v>0</v>
      </c>
      <c r="AR160" s="4" t="str">
        <f t="array" aca="1" ref="AR160" ca="1">IF('Informacion del Cliente'!$F$10:$G$10="Residencial",IF(L160&lt;&gt;"",VLOOKUP(J160,INDIRECT("'"&amp;G160&amp;"'!L16:O18"),2,FALSE),""),IF('Informacion del Cliente'!$F$10:$G$10="Comercial",IF(L160&lt;&gt;"",VLOOKUP(J160,INDIRECT("'"&amp;G160&amp;"'!L16:O18"),3,FALSE),"")))</f>
        <v/>
      </c>
      <c r="AS160" s="4" t="str">
        <f t="shared" ca="1" si="90"/>
        <v/>
      </c>
      <c r="AT160" s="4" t="str">
        <f t="shared" ca="1" si="91"/>
        <v/>
      </c>
      <c r="AU160" s="4" t="str">
        <f t="shared" ca="1" si="92"/>
        <v/>
      </c>
      <c r="AV160" s="4" t="str">
        <f t="array" aca="1" ref="AV160" ca="1">IF(G160&lt;&gt;"",(IF(OR(VLOOKUP(O160, INDIRECT("'" &amp; G160 &amp; "'!F23:N25"),3, FALSE)&lt;&gt;"",VLOOKUP(O160, INDIRECT("'" &amp; G160 &amp; "'!F23:N25"),3, FALSE)&lt;&gt;"NA"),(L160-VLOOKUP(O160, INDIRECT("'" &amp; G160 &amp; "'!F23:N25"),3, FALSE)),"")),"")</f>
        <v/>
      </c>
      <c r="AW160" s="4" t="str">
        <f t="shared" ca="1" si="71"/>
        <v/>
      </c>
      <c r="AX160" s="4" t="str">
        <f t="shared" ca="1" si="72"/>
        <v/>
      </c>
      <c r="AY160" s="4" t="str">
        <f t="shared" ca="1" si="73"/>
        <v/>
      </c>
      <c r="AZ160" s="4" t="str">
        <f t="array" aca="1" ref="AZ160" ca="1">IF(O160&lt;&gt;"",IF(VLOOKUP(O160,INDIRECT("'"&amp;G160&amp;"'!F23:K25"),5,FALSE)="NA","NA",L160-VLOOKUP(O160,INDIRECT("'"&amp;G160&amp;"'!F23:K25"),5,FALSE)),"")</f>
        <v/>
      </c>
      <c r="BA160" s="4" t="str">
        <f>IF('Informacion del Cliente'!U172&lt;&gt;"",'Informacion del Cliente'!U172,"")</f>
        <v/>
      </c>
      <c r="BB160" s="4" t="str">
        <f t="array" aca="1" ref="BB160" ca="1">IF(O160&lt;&gt;"",VLOOKUP(O160, INDIRECT("'" &amp; G160 &amp; "'!F23:K25"),6, FALSE),"")</f>
        <v/>
      </c>
      <c r="BC160" s="4" t="str">
        <f t="shared" si="74"/>
        <v/>
      </c>
      <c r="BD160" s="4" t="str">
        <f t="shared" ca="1" si="75"/>
        <v/>
      </c>
      <c r="BE160" s="4" t="str">
        <f t="shared" si="76"/>
        <v/>
      </c>
      <c r="BF160" s="4" t="str">
        <f t="shared" si="77"/>
        <v/>
      </c>
      <c r="BG160" s="4" t="str">
        <f t="shared" si="78"/>
        <v/>
      </c>
      <c r="BJ160" s="4" t="str">
        <f t="shared" ca="1" si="79"/>
        <v/>
      </c>
      <c r="BK160" s="4" t="str">
        <f t="shared" si="80"/>
        <v/>
      </c>
      <c r="BL160" s="4" t="str">
        <f t="shared" ca="1" si="81"/>
        <v/>
      </c>
      <c r="BM160" s="4" t="str">
        <f t="shared" ca="1" si="82"/>
        <v/>
      </c>
    </row>
    <row r="161" spans="1:65" x14ac:dyDescent="0.3">
      <c r="A161" s="4" t="str">
        <f>IF(L161&lt;&gt;"",'Informacion del Cliente'!D173,"")</f>
        <v/>
      </c>
      <c r="B161" s="4" t="str">
        <f>IF(O161&lt;&gt;"",'Informacion del Cliente'!$F$5,"")</f>
        <v/>
      </c>
      <c r="C161" s="4" t="str">
        <f>IF(O161&lt;&gt;"",'Informacion del Cliente'!$F$8,"")</f>
        <v/>
      </c>
      <c r="D161" s="4" t="str">
        <f>IF(O161&lt;&gt;"",'Informacion del Cliente'!$F$7,"")</f>
        <v/>
      </c>
      <c r="E161" s="4" t="str">
        <f>IF(O161&lt;&gt;"",'Informacion del Cliente'!$F$9,"")</f>
        <v/>
      </c>
      <c r="F161" s="4" t="str">
        <f>IF(G161&lt;&gt;"",'Informacion del Cliente'!$F$10:$G$10,"")</f>
        <v/>
      </c>
      <c r="G161" s="4" t="str">
        <f>IF('Informacion del Cliente'!E173&lt;&gt;"",VLOOKUP('Informacion del Cliente'!E173,Productos!$F$6:$G$11,2,FALSE),"")</f>
        <v/>
      </c>
      <c r="H161" s="4" t="str">
        <f>IF('Informacion del Cliente'!G173&lt;&gt;"",'Informacion del Cliente'!G173,"")</f>
        <v/>
      </c>
      <c r="I161" s="4" t="str">
        <f>IF('Informacion del Cliente'!F173&lt;&gt;"",'Informacion del Cliente'!F173,"")</f>
        <v/>
      </c>
      <c r="J161" s="4" t="str">
        <f>IF('Informacion del Cliente'!J173&lt;&gt;"",'Informacion del Cliente'!J173,"")</f>
        <v/>
      </c>
      <c r="K161" s="4" t="str">
        <f>IF('Informacion del Cliente'!N173&lt;&gt;"",'Informacion del Cliente'!N173,"")</f>
        <v/>
      </c>
      <c r="L161" s="4" t="str">
        <f>IF(AND(N161&lt;&gt;"",N161="Inside"),'Informacion del Cliente'!H173-VLOOKUP(N161,Productos!$F$15:$G$16,2,FALSE),IF(N161="Outside",'Informacion del Cliente'!H173,""))</f>
        <v/>
      </c>
      <c r="M161" s="4" t="str">
        <f>IF('Informacion del Cliente'!I173&lt;&gt;"",'Informacion del Cliente'!I173,"")</f>
        <v/>
      </c>
      <c r="N161" s="4" t="str">
        <f>IF('Informacion del Cliente'!K173&lt;&gt;"",'Informacion del Cliente'!K173,"")</f>
        <v/>
      </c>
      <c r="O161" s="4" t="str">
        <f>IF('Informacion del Cliente'!L173&lt;&gt;"",'Informacion del Cliente'!L173,"")</f>
        <v/>
      </c>
      <c r="P161" s="4" t="str">
        <f>IF('Informacion del Cliente'!M173&lt;&gt;"",'Informacion del Cliente'!M173,"")</f>
        <v/>
      </c>
      <c r="Q161" s="4" t="str">
        <f>IF('Informacion del Cliente'!P173&lt;&gt;"",'Informacion del Cliente'!P173,"")</f>
        <v/>
      </c>
      <c r="R161" s="4" t="str">
        <f>IF('Informacion del Cliente'!Q173&lt;&gt;"",'Informacion del Cliente'!Q173,"")</f>
        <v/>
      </c>
      <c r="S161" s="4" t="str">
        <f t="shared" ca="1" si="83"/>
        <v/>
      </c>
      <c r="U161" s="4" t="str">
        <f>IF('Informacion del Cliente'!O173&lt;&gt;"",'Informacion del Cliente'!O173,"")</f>
        <v/>
      </c>
      <c r="V161" s="4" t="str">
        <f>IF('Informacion del Cliente'!R173&lt;&gt;"",'Informacion del Cliente'!R173,"")</f>
        <v/>
      </c>
      <c r="W161" s="4" t="str">
        <f t="shared" ca="1" si="84"/>
        <v/>
      </c>
      <c r="X161" s="4" t="str">
        <f t="shared" si="85"/>
        <v/>
      </c>
      <c r="Y161" s="4" t="str">
        <f t="shared" si="86"/>
        <v/>
      </c>
      <c r="Z161" s="4" t="str">
        <f>IF(G161&lt;&gt;"", IFERROR(VLOOKUP(I161, 'Listado de Telas'!$B$3:$F$129, 5, FALSE), "No encontrado"), "")</f>
        <v/>
      </c>
      <c r="AA161" s="4" t="str">
        <f t="shared" ca="1" si="87"/>
        <v/>
      </c>
      <c r="AB161" s="4" t="str">
        <f t="shared" ca="1" si="62"/>
        <v/>
      </c>
      <c r="AC161" s="4" t="str">
        <f t="shared" ca="1" si="63"/>
        <v/>
      </c>
      <c r="AD161" s="4" t="str">
        <f t="shared" ca="1" si="64"/>
        <v/>
      </c>
      <c r="AE161" s="4" t="str">
        <f t="shared" si="65"/>
        <v/>
      </c>
      <c r="AF161" s="4" t="str">
        <f t="shared" ca="1" si="66"/>
        <v/>
      </c>
      <c r="AG161" s="4" t="str">
        <f t="shared" ca="1" si="67"/>
        <v/>
      </c>
      <c r="AH161" s="4" t="str">
        <f t="shared" ca="1" si="68"/>
        <v/>
      </c>
      <c r="AI161" s="4" t="str">
        <f t="shared" si="88"/>
        <v/>
      </c>
      <c r="AJ161" s="4" t="str">
        <f t="shared" ca="1" si="69"/>
        <v/>
      </c>
      <c r="AK161" s="4" t="str">
        <f t="array" ref="AK161">IF('Informacion del Cliente'!T173="SI",3,IF('Informacion del Cliente'!K173="Outside",2,IF('Informacion del Cliente'!K173="Inside",1,"")))</f>
        <v/>
      </c>
      <c r="AL161" s="140" t="str">
        <f t="shared" ca="1" si="70"/>
        <v/>
      </c>
      <c r="AM161" s="4" t="s">
        <v>132</v>
      </c>
      <c r="AN161" s="4" t="str">
        <f t="array" ref="AN161">IF(O161&lt;&gt;"",(IF(L161&lt;&gt;"",IF('Informacion del Cliente'!$F$10:$G$10="Residencial",VLOOKUP(G161,Productos!$F$19:$G$24,2,FALSE),IF('Informacion del Cliente'!$F$10:$G$10="Comercial",VLOOKUP(G161,Productos!$F$19:$G$24,3,FALSE),"")))),"")</f>
        <v/>
      </c>
      <c r="AO161" s="4" t="str">
        <f t="array" aca="1" ref="AO161" ca="1">IF(O161&lt;&gt;"",(IF(L161&lt;&gt;"",IF(VLOOKUP('Informacion del Cliente'!$F$10:$G$10,INDIRECT("'"&amp;G161&amp;"'!L5:N6"),2,FALSE)="NA","",VLOOKUP('Informacion del Cliente'!$F$10:$G$10,INDIRECT("'"&amp;G161&amp;"'!L5:N6"),2,FALSE)))),"")</f>
        <v/>
      </c>
      <c r="AP161" s="4" t="str">
        <f t="array" aca="1" ref="AP161" ca="1">IF(OR(J161="Privacy",J161="Blackout"),IF('Informacion del Cliente'!$F$10:$G$10="Residencial",IF(L161&lt;&gt;"",VLOOKUP(J161,INDIRECT("'"&amp;G161&amp;"'!L16:O18"),2,FALSE),""),IF('Informacion del Cliente'!$F$10:$G$10="Comercial",IF(L161&lt;&gt;"",VLOOKUP(J161,INDIRECT("'"&amp;G161&amp;"'!L16:O18"),3,FALSE),""))),"")</f>
        <v/>
      </c>
      <c r="AQ161" s="4" t="str">
        <f t="shared" ca="1" si="89"/>
        <v>0</v>
      </c>
      <c r="AR161" s="4" t="str">
        <f t="array" aca="1" ref="AR161" ca="1">IF('Informacion del Cliente'!$F$10:$G$10="Residencial",IF(L161&lt;&gt;"",VLOOKUP(J161,INDIRECT("'"&amp;G161&amp;"'!L16:O18"),2,FALSE),""),IF('Informacion del Cliente'!$F$10:$G$10="Comercial",IF(L161&lt;&gt;"",VLOOKUP(J161,INDIRECT("'"&amp;G161&amp;"'!L16:O18"),3,FALSE),"")))</f>
        <v/>
      </c>
      <c r="AS161" s="4" t="str">
        <f t="shared" ca="1" si="90"/>
        <v/>
      </c>
      <c r="AT161" s="4" t="str">
        <f t="shared" ca="1" si="91"/>
        <v/>
      </c>
      <c r="AU161" s="4" t="str">
        <f t="shared" ca="1" si="92"/>
        <v/>
      </c>
      <c r="AV161" s="4" t="str">
        <f t="array" aca="1" ref="AV161" ca="1">IF(G161&lt;&gt;"",(IF(OR(VLOOKUP(O161, INDIRECT("'" &amp; G161 &amp; "'!F23:N25"),3, FALSE)&lt;&gt;"",VLOOKUP(O161, INDIRECT("'" &amp; G161 &amp; "'!F23:N25"),3, FALSE)&lt;&gt;"NA"),(L161-VLOOKUP(O161, INDIRECT("'" &amp; G161 &amp; "'!F23:N25"),3, FALSE)),"")),"")</f>
        <v/>
      </c>
      <c r="AW161" s="4" t="str">
        <f t="shared" ca="1" si="71"/>
        <v/>
      </c>
      <c r="AX161" s="4" t="str">
        <f t="shared" ca="1" si="72"/>
        <v/>
      </c>
      <c r="AY161" s="4" t="str">
        <f t="shared" ca="1" si="73"/>
        <v/>
      </c>
      <c r="AZ161" s="4" t="str">
        <f t="array" aca="1" ref="AZ161" ca="1">IF(O161&lt;&gt;"",IF(VLOOKUP(O161,INDIRECT("'"&amp;G161&amp;"'!F23:K25"),5,FALSE)="NA","NA",L161-VLOOKUP(O161,INDIRECT("'"&amp;G161&amp;"'!F23:K25"),5,FALSE)),"")</f>
        <v/>
      </c>
      <c r="BA161" s="4" t="str">
        <f>IF('Informacion del Cliente'!U173&lt;&gt;"",'Informacion del Cliente'!U173,"")</f>
        <v/>
      </c>
      <c r="BB161" s="4" t="str">
        <f t="array" aca="1" ref="BB161" ca="1">IF(O161&lt;&gt;"",VLOOKUP(O161, INDIRECT("'" &amp; G161 &amp; "'!F23:K25"),6, FALSE),"")</f>
        <v/>
      </c>
      <c r="BC161" s="4" t="str">
        <f t="shared" si="74"/>
        <v/>
      </c>
      <c r="BD161" s="4" t="str">
        <f t="shared" ca="1" si="75"/>
        <v/>
      </c>
      <c r="BE161" s="4" t="str">
        <f t="shared" si="76"/>
        <v/>
      </c>
      <c r="BF161" s="4" t="str">
        <f t="shared" si="77"/>
        <v/>
      </c>
      <c r="BG161" s="4" t="str">
        <f t="shared" si="78"/>
        <v/>
      </c>
      <c r="BJ161" s="4" t="str">
        <f t="shared" ca="1" si="79"/>
        <v/>
      </c>
      <c r="BK161" s="4" t="str">
        <f t="shared" si="80"/>
        <v/>
      </c>
      <c r="BL161" s="4" t="str">
        <f t="shared" ca="1" si="81"/>
        <v/>
      </c>
      <c r="BM161" s="4" t="str">
        <f t="shared" ca="1" si="82"/>
        <v/>
      </c>
    </row>
    <row r="162" spans="1:65" x14ac:dyDescent="0.3">
      <c r="A162" s="4" t="str">
        <f>IF(L162&lt;&gt;"",'Informacion del Cliente'!D174,"")</f>
        <v/>
      </c>
      <c r="B162" s="4" t="str">
        <f>IF(O162&lt;&gt;"",'Informacion del Cliente'!$F$5,"")</f>
        <v/>
      </c>
      <c r="C162" s="4" t="str">
        <f>IF(O162&lt;&gt;"",'Informacion del Cliente'!$F$8,"")</f>
        <v/>
      </c>
      <c r="D162" s="4" t="str">
        <f>IF(O162&lt;&gt;"",'Informacion del Cliente'!$F$7,"")</f>
        <v/>
      </c>
      <c r="E162" s="4" t="str">
        <f>IF(O162&lt;&gt;"",'Informacion del Cliente'!$F$9,"")</f>
        <v/>
      </c>
      <c r="F162" s="4" t="str">
        <f>IF(G162&lt;&gt;"",'Informacion del Cliente'!$F$10:$G$10,"")</f>
        <v/>
      </c>
      <c r="G162" s="4" t="str">
        <f>IF('Informacion del Cliente'!E174&lt;&gt;"",VLOOKUP('Informacion del Cliente'!E174,Productos!$F$6:$G$11,2,FALSE),"")</f>
        <v/>
      </c>
      <c r="H162" s="4" t="str">
        <f>IF('Informacion del Cliente'!G174&lt;&gt;"",'Informacion del Cliente'!G174,"")</f>
        <v/>
      </c>
      <c r="I162" s="4" t="str">
        <f>IF('Informacion del Cliente'!F174&lt;&gt;"",'Informacion del Cliente'!F174,"")</f>
        <v/>
      </c>
      <c r="J162" s="4" t="str">
        <f>IF('Informacion del Cliente'!J174&lt;&gt;"",'Informacion del Cliente'!J174,"")</f>
        <v/>
      </c>
      <c r="K162" s="4" t="str">
        <f>IF('Informacion del Cliente'!N174&lt;&gt;"",'Informacion del Cliente'!N174,"")</f>
        <v/>
      </c>
      <c r="L162" s="4" t="str">
        <f>IF(AND(N162&lt;&gt;"",N162="Inside"),'Informacion del Cliente'!H174-VLOOKUP(N162,Productos!$F$15:$G$16,2,FALSE),IF(N162="Outside",'Informacion del Cliente'!H174,""))</f>
        <v/>
      </c>
      <c r="M162" s="4" t="str">
        <f>IF('Informacion del Cliente'!I174&lt;&gt;"",'Informacion del Cliente'!I174,"")</f>
        <v/>
      </c>
      <c r="N162" s="4" t="str">
        <f>IF('Informacion del Cliente'!K174&lt;&gt;"",'Informacion del Cliente'!K174,"")</f>
        <v/>
      </c>
      <c r="O162" s="4" t="str">
        <f>IF('Informacion del Cliente'!L174&lt;&gt;"",'Informacion del Cliente'!L174,"")</f>
        <v/>
      </c>
      <c r="P162" s="4" t="str">
        <f>IF('Informacion del Cliente'!M174&lt;&gt;"",'Informacion del Cliente'!M174,"")</f>
        <v/>
      </c>
      <c r="Q162" s="4" t="str">
        <f>IF('Informacion del Cliente'!P174&lt;&gt;"",'Informacion del Cliente'!P174,"")</f>
        <v/>
      </c>
      <c r="R162" s="4" t="str">
        <f>IF('Informacion del Cliente'!Q174&lt;&gt;"",'Informacion del Cliente'!Q174,"")</f>
        <v/>
      </c>
      <c r="S162" s="4" t="str">
        <f t="shared" ca="1" si="83"/>
        <v/>
      </c>
      <c r="U162" s="4" t="str">
        <f>IF('Informacion del Cliente'!O174&lt;&gt;"",'Informacion del Cliente'!O174,"")</f>
        <v/>
      </c>
      <c r="V162" s="4" t="str">
        <f>IF('Informacion del Cliente'!R174&lt;&gt;"",'Informacion del Cliente'!R174,"")</f>
        <v/>
      </c>
      <c r="W162" s="4" t="str">
        <f t="shared" ca="1" si="84"/>
        <v/>
      </c>
      <c r="X162" s="4" t="str">
        <f t="shared" si="85"/>
        <v/>
      </c>
      <c r="Y162" s="4" t="str">
        <f t="shared" si="86"/>
        <v/>
      </c>
      <c r="Z162" s="4" t="str">
        <f>IF(G162&lt;&gt;"", IFERROR(VLOOKUP(I162, 'Listado de Telas'!$B$3:$F$129, 5, FALSE), "No encontrado"), "")</f>
        <v/>
      </c>
      <c r="AA162" s="4" t="str">
        <f t="shared" ca="1" si="87"/>
        <v/>
      </c>
      <c r="AB162" s="4" t="str">
        <f t="shared" ca="1" si="62"/>
        <v/>
      </c>
      <c r="AC162" s="4" t="str">
        <f t="shared" ca="1" si="63"/>
        <v/>
      </c>
      <c r="AD162" s="4" t="str">
        <f t="shared" ca="1" si="64"/>
        <v/>
      </c>
      <c r="AE162" s="4" t="str">
        <f t="shared" si="65"/>
        <v/>
      </c>
      <c r="AF162" s="4" t="str">
        <f t="shared" ca="1" si="66"/>
        <v/>
      </c>
      <c r="AG162" s="4" t="str">
        <f t="shared" ca="1" si="67"/>
        <v/>
      </c>
      <c r="AH162" s="4" t="str">
        <f t="shared" ca="1" si="68"/>
        <v/>
      </c>
      <c r="AI162" s="4" t="str">
        <f t="shared" si="88"/>
        <v/>
      </c>
      <c r="AJ162" s="4" t="str">
        <f t="shared" ca="1" si="69"/>
        <v/>
      </c>
      <c r="AK162" s="4" t="str">
        <f t="array" ref="AK162">IF('Informacion del Cliente'!T174="SI",3,IF('Informacion del Cliente'!K174="Outside",2,IF('Informacion del Cliente'!K174="Inside",1,"")))</f>
        <v/>
      </c>
      <c r="AL162" s="140" t="str">
        <f t="shared" ca="1" si="70"/>
        <v/>
      </c>
      <c r="AM162" s="4" t="s">
        <v>132</v>
      </c>
      <c r="AN162" s="4" t="str">
        <f t="array" ref="AN162">IF(O162&lt;&gt;"",(IF(L162&lt;&gt;"",IF('Informacion del Cliente'!$F$10:$G$10="Residencial",VLOOKUP(G162,Productos!$F$19:$G$24,2,FALSE),IF('Informacion del Cliente'!$F$10:$G$10="Comercial",VLOOKUP(G162,Productos!$F$19:$G$24,3,FALSE),"")))),"")</f>
        <v/>
      </c>
      <c r="AO162" s="4" t="str">
        <f t="array" aca="1" ref="AO162" ca="1">IF(O162&lt;&gt;"",(IF(L162&lt;&gt;"",IF(VLOOKUP('Informacion del Cliente'!$F$10:$G$10,INDIRECT("'"&amp;G162&amp;"'!L5:N6"),2,FALSE)="NA","",VLOOKUP('Informacion del Cliente'!$F$10:$G$10,INDIRECT("'"&amp;G162&amp;"'!L5:N6"),2,FALSE)))),"")</f>
        <v/>
      </c>
      <c r="AP162" s="4" t="str">
        <f t="array" aca="1" ref="AP162" ca="1">IF(OR(J162="Privacy",J162="Blackout"),IF('Informacion del Cliente'!$F$10:$G$10="Residencial",IF(L162&lt;&gt;"",VLOOKUP(J162,INDIRECT("'"&amp;G162&amp;"'!L16:O18"),2,FALSE),""),IF('Informacion del Cliente'!$F$10:$G$10="Comercial",IF(L162&lt;&gt;"",VLOOKUP(J162,INDIRECT("'"&amp;G162&amp;"'!L16:O18"),3,FALSE),""))),"")</f>
        <v/>
      </c>
      <c r="AQ162" s="4" t="str">
        <f t="shared" ca="1" si="89"/>
        <v>0</v>
      </c>
      <c r="AR162" s="4" t="str">
        <f t="array" aca="1" ref="AR162" ca="1">IF('Informacion del Cliente'!$F$10:$G$10="Residencial",IF(L162&lt;&gt;"",VLOOKUP(J162,INDIRECT("'"&amp;G162&amp;"'!L16:O18"),2,FALSE),""),IF('Informacion del Cliente'!$F$10:$G$10="Comercial",IF(L162&lt;&gt;"",VLOOKUP(J162,INDIRECT("'"&amp;G162&amp;"'!L16:O18"),3,FALSE),"")))</f>
        <v/>
      </c>
      <c r="AS162" s="4" t="str">
        <f t="shared" ca="1" si="90"/>
        <v/>
      </c>
      <c r="AT162" s="4" t="str">
        <f t="shared" ca="1" si="91"/>
        <v/>
      </c>
      <c r="AU162" s="4" t="str">
        <f t="shared" ca="1" si="92"/>
        <v/>
      </c>
      <c r="AV162" s="4" t="str">
        <f t="array" aca="1" ref="AV162" ca="1">IF(G162&lt;&gt;"",(IF(OR(VLOOKUP(O162, INDIRECT("'" &amp; G162 &amp; "'!F23:N25"),3, FALSE)&lt;&gt;"",VLOOKUP(O162, INDIRECT("'" &amp; G162 &amp; "'!F23:N25"),3, FALSE)&lt;&gt;"NA"),(L162-VLOOKUP(O162, INDIRECT("'" &amp; G162 &amp; "'!F23:N25"),3, FALSE)),"")),"")</f>
        <v/>
      </c>
      <c r="AW162" s="4" t="str">
        <f t="shared" ca="1" si="71"/>
        <v/>
      </c>
      <c r="AX162" s="4" t="str">
        <f t="shared" ca="1" si="72"/>
        <v/>
      </c>
      <c r="AY162" s="4" t="str">
        <f t="shared" ca="1" si="73"/>
        <v/>
      </c>
      <c r="AZ162" s="4" t="str">
        <f t="array" aca="1" ref="AZ162" ca="1">IF(O162&lt;&gt;"",IF(VLOOKUP(O162,INDIRECT("'"&amp;G162&amp;"'!F23:K25"),5,FALSE)="NA","NA",L162-VLOOKUP(O162,INDIRECT("'"&amp;G162&amp;"'!F23:K25"),5,FALSE)),"")</f>
        <v/>
      </c>
      <c r="BA162" s="4" t="str">
        <f>IF('Informacion del Cliente'!U174&lt;&gt;"",'Informacion del Cliente'!U174,"")</f>
        <v/>
      </c>
      <c r="BB162" s="4" t="str">
        <f t="array" aca="1" ref="BB162" ca="1">IF(O162&lt;&gt;"",VLOOKUP(O162, INDIRECT("'" &amp; G162 &amp; "'!F23:K25"),6, FALSE),"")</f>
        <v/>
      </c>
      <c r="BC162" s="4" t="str">
        <f t="shared" si="74"/>
        <v/>
      </c>
      <c r="BD162" s="4" t="str">
        <f t="shared" ca="1" si="75"/>
        <v/>
      </c>
      <c r="BE162" s="4" t="str">
        <f t="shared" si="76"/>
        <v/>
      </c>
      <c r="BF162" s="4" t="str">
        <f t="shared" si="77"/>
        <v/>
      </c>
      <c r="BG162" s="4" t="str">
        <f t="shared" si="78"/>
        <v/>
      </c>
      <c r="BJ162" s="4" t="str">
        <f t="shared" ca="1" si="79"/>
        <v/>
      </c>
      <c r="BK162" s="4" t="str">
        <f t="shared" si="80"/>
        <v/>
      </c>
      <c r="BL162" s="4" t="str">
        <f t="shared" ca="1" si="81"/>
        <v/>
      </c>
      <c r="BM162" s="4" t="str">
        <f t="shared" ca="1" si="82"/>
        <v/>
      </c>
    </row>
    <row r="163" spans="1:65" x14ac:dyDescent="0.3">
      <c r="A163" s="4" t="str">
        <f>IF(L163&lt;&gt;"",'Informacion del Cliente'!D175,"")</f>
        <v/>
      </c>
      <c r="B163" s="4" t="str">
        <f>IF(O163&lt;&gt;"",'Informacion del Cliente'!$F$5,"")</f>
        <v/>
      </c>
      <c r="C163" s="4" t="str">
        <f>IF(O163&lt;&gt;"",'Informacion del Cliente'!$F$8,"")</f>
        <v/>
      </c>
      <c r="D163" s="4" t="str">
        <f>IF(O163&lt;&gt;"",'Informacion del Cliente'!$F$7,"")</f>
        <v/>
      </c>
      <c r="E163" s="4" t="str">
        <f>IF(O163&lt;&gt;"",'Informacion del Cliente'!$F$9,"")</f>
        <v/>
      </c>
      <c r="F163" s="4" t="str">
        <f>IF(G163&lt;&gt;"",'Informacion del Cliente'!$F$10:$G$10,"")</f>
        <v/>
      </c>
      <c r="G163" s="4" t="str">
        <f>IF('Informacion del Cliente'!E175&lt;&gt;"",VLOOKUP('Informacion del Cliente'!E175,Productos!$F$6:$G$11,2,FALSE),"")</f>
        <v/>
      </c>
      <c r="H163" s="4" t="str">
        <f>IF('Informacion del Cliente'!G175&lt;&gt;"",'Informacion del Cliente'!G175,"")</f>
        <v/>
      </c>
      <c r="I163" s="4" t="str">
        <f>IF('Informacion del Cliente'!F175&lt;&gt;"",'Informacion del Cliente'!F175,"")</f>
        <v/>
      </c>
      <c r="J163" s="4" t="str">
        <f>IF('Informacion del Cliente'!J175&lt;&gt;"",'Informacion del Cliente'!J175,"")</f>
        <v/>
      </c>
      <c r="K163" s="4" t="str">
        <f>IF('Informacion del Cliente'!N175&lt;&gt;"",'Informacion del Cliente'!N175,"")</f>
        <v/>
      </c>
      <c r="L163" s="4" t="str">
        <f>IF(AND(N163&lt;&gt;"",N163="Inside"),'Informacion del Cliente'!H175-VLOOKUP(N163,Productos!$F$15:$G$16,2,FALSE),IF(N163="Outside",'Informacion del Cliente'!H175,""))</f>
        <v/>
      </c>
      <c r="M163" s="4" t="str">
        <f>IF('Informacion del Cliente'!I175&lt;&gt;"",'Informacion del Cliente'!I175,"")</f>
        <v/>
      </c>
      <c r="N163" s="4" t="str">
        <f>IF('Informacion del Cliente'!K175&lt;&gt;"",'Informacion del Cliente'!K175,"")</f>
        <v/>
      </c>
      <c r="O163" s="4" t="str">
        <f>IF('Informacion del Cliente'!L175&lt;&gt;"",'Informacion del Cliente'!L175,"")</f>
        <v/>
      </c>
      <c r="P163" s="4" t="str">
        <f>IF('Informacion del Cliente'!M175&lt;&gt;"",'Informacion del Cliente'!M175,"")</f>
        <v/>
      </c>
      <c r="Q163" s="4" t="str">
        <f>IF('Informacion del Cliente'!P175&lt;&gt;"",'Informacion del Cliente'!P175,"")</f>
        <v/>
      </c>
      <c r="R163" s="4" t="str">
        <f>IF('Informacion del Cliente'!Q175&lt;&gt;"",'Informacion del Cliente'!Q175,"")</f>
        <v/>
      </c>
      <c r="S163" s="4" t="str">
        <f t="shared" ca="1" si="83"/>
        <v/>
      </c>
      <c r="U163" s="4" t="str">
        <f>IF('Informacion del Cliente'!O175&lt;&gt;"",'Informacion del Cliente'!O175,"")</f>
        <v/>
      </c>
      <c r="V163" s="4" t="str">
        <f>IF('Informacion del Cliente'!R175&lt;&gt;"",'Informacion del Cliente'!R175,"")</f>
        <v/>
      </c>
      <c r="W163" s="4" t="str">
        <f t="shared" ca="1" si="84"/>
        <v/>
      </c>
      <c r="X163" s="4" t="str">
        <f t="shared" si="85"/>
        <v/>
      </c>
      <c r="Y163" s="4" t="str">
        <f t="shared" si="86"/>
        <v/>
      </c>
      <c r="Z163" s="4" t="str">
        <f>IF(G163&lt;&gt;"", IFERROR(VLOOKUP(I163, 'Listado de Telas'!$B$3:$F$129, 5, FALSE), "No encontrado"), "")</f>
        <v/>
      </c>
      <c r="AA163" s="4" t="str">
        <f t="shared" ca="1" si="87"/>
        <v/>
      </c>
      <c r="AB163" s="4" t="str">
        <f t="shared" ca="1" si="62"/>
        <v/>
      </c>
      <c r="AC163" s="4" t="str">
        <f t="shared" ca="1" si="63"/>
        <v/>
      </c>
      <c r="AD163" s="4" t="str">
        <f t="shared" ca="1" si="64"/>
        <v/>
      </c>
      <c r="AE163" s="4" t="str">
        <f t="shared" si="65"/>
        <v/>
      </c>
      <c r="AF163" s="4" t="str">
        <f t="shared" ca="1" si="66"/>
        <v/>
      </c>
      <c r="AG163" s="4" t="str">
        <f t="shared" ca="1" si="67"/>
        <v/>
      </c>
      <c r="AH163" s="4" t="str">
        <f t="shared" ca="1" si="68"/>
        <v/>
      </c>
      <c r="AI163" s="4" t="str">
        <f t="shared" si="88"/>
        <v/>
      </c>
      <c r="AJ163" s="4" t="str">
        <f t="shared" ca="1" si="69"/>
        <v/>
      </c>
      <c r="AK163" s="4" t="str">
        <f t="array" ref="AK163">IF('Informacion del Cliente'!T175="SI",3,IF('Informacion del Cliente'!K175="Outside",2,IF('Informacion del Cliente'!K175="Inside",1,"")))</f>
        <v/>
      </c>
      <c r="AL163" s="140" t="str">
        <f t="shared" ca="1" si="70"/>
        <v/>
      </c>
      <c r="AM163" s="4" t="s">
        <v>132</v>
      </c>
      <c r="AN163" s="4" t="str">
        <f t="array" ref="AN163">IF(O163&lt;&gt;"",(IF(L163&lt;&gt;"",IF('Informacion del Cliente'!$F$10:$G$10="Residencial",VLOOKUP(G163,Productos!$F$19:$G$24,2,FALSE),IF('Informacion del Cliente'!$F$10:$G$10="Comercial",VLOOKUP(G163,Productos!$F$19:$G$24,3,FALSE),"")))),"")</f>
        <v/>
      </c>
      <c r="AO163" s="4" t="str">
        <f t="array" aca="1" ref="AO163" ca="1">IF(O163&lt;&gt;"",(IF(L163&lt;&gt;"",IF(VLOOKUP('Informacion del Cliente'!$F$10:$G$10,INDIRECT("'"&amp;G163&amp;"'!L5:N6"),2,FALSE)="NA","",VLOOKUP('Informacion del Cliente'!$F$10:$G$10,INDIRECT("'"&amp;G163&amp;"'!L5:N6"),2,FALSE)))),"")</f>
        <v/>
      </c>
      <c r="AP163" s="4" t="str">
        <f t="array" aca="1" ref="AP163" ca="1">IF(OR(J163="Privacy",J163="Blackout"),IF('Informacion del Cliente'!$F$10:$G$10="Residencial",IF(L163&lt;&gt;"",VLOOKUP(J163,INDIRECT("'"&amp;G163&amp;"'!L16:O18"),2,FALSE),""),IF('Informacion del Cliente'!$F$10:$G$10="Comercial",IF(L163&lt;&gt;"",VLOOKUP(J163,INDIRECT("'"&amp;G163&amp;"'!L16:O18"),3,FALSE),""))),"")</f>
        <v/>
      </c>
      <c r="AQ163" s="4" t="str">
        <f t="shared" ca="1" si="89"/>
        <v>0</v>
      </c>
      <c r="AR163" s="4" t="str">
        <f t="array" aca="1" ref="AR163" ca="1">IF('Informacion del Cliente'!$F$10:$G$10="Residencial",IF(L163&lt;&gt;"",VLOOKUP(J163,INDIRECT("'"&amp;G163&amp;"'!L16:O18"),2,FALSE),""),IF('Informacion del Cliente'!$F$10:$G$10="Comercial",IF(L163&lt;&gt;"",VLOOKUP(J163,INDIRECT("'"&amp;G163&amp;"'!L16:O18"),3,FALSE),"")))</f>
        <v/>
      </c>
      <c r="AS163" s="4" t="str">
        <f t="shared" ca="1" si="90"/>
        <v/>
      </c>
      <c r="AT163" s="4" t="str">
        <f t="shared" ca="1" si="91"/>
        <v/>
      </c>
      <c r="AU163" s="4" t="str">
        <f t="shared" ca="1" si="92"/>
        <v/>
      </c>
      <c r="AV163" s="4" t="str">
        <f t="array" aca="1" ref="AV163" ca="1">IF(G163&lt;&gt;"",(IF(OR(VLOOKUP(O163, INDIRECT("'" &amp; G163 &amp; "'!F23:N25"),3, FALSE)&lt;&gt;"",VLOOKUP(O163, INDIRECT("'" &amp; G163 &amp; "'!F23:N25"),3, FALSE)&lt;&gt;"NA"),(L163-VLOOKUP(O163, INDIRECT("'" &amp; G163 &amp; "'!F23:N25"),3, FALSE)),"")),"")</f>
        <v/>
      </c>
      <c r="AW163" s="4" t="str">
        <f t="shared" ca="1" si="71"/>
        <v/>
      </c>
      <c r="AX163" s="4" t="str">
        <f t="shared" ca="1" si="72"/>
        <v/>
      </c>
      <c r="AY163" s="4" t="str">
        <f t="shared" ca="1" si="73"/>
        <v/>
      </c>
      <c r="AZ163" s="4" t="str">
        <f t="array" aca="1" ref="AZ163" ca="1">IF(O163&lt;&gt;"",IF(VLOOKUP(O163,INDIRECT("'"&amp;G163&amp;"'!F23:K25"),5,FALSE)="NA","NA",L163-VLOOKUP(O163,INDIRECT("'"&amp;G163&amp;"'!F23:K25"),5,FALSE)),"")</f>
        <v/>
      </c>
      <c r="BA163" s="4" t="str">
        <f>IF('Informacion del Cliente'!U175&lt;&gt;"",'Informacion del Cliente'!U175,"")</f>
        <v/>
      </c>
      <c r="BB163" s="4" t="str">
        <f t="array" aca="1" ref="BB163" ca="1">IF(O163&lt;&gt;"",VLOOKUP(O163, INDIRECT("'" &amp; G163 &amp; "'!F23:K25"),6, FALSE),"")</f>
        <v/>
      </c>
      <c r="BC163" s="4" t="str">
        <f t="shared" si="74"/>
        <v/>
      </c>
      <c r="BD163" s="4" t="str">
        <f t="shared" ca="1" si="75"/>
        <v/>
      </c>
      <c r="BE163" s="4" t="str">
        <f t="shared" si="76"/>
        <v/>
      </c>
      <c r="BF163" s="4" t="str">
        <f t="shared" si="77"/>
        <v/>
      </c>
      <c r="BG163" s="4" t="str">
        <f t="shared" si="78"/>
        <v/>
      </c>
      <c r="BJ163" s="4" t="str">
        <f t="shared" ca="1" si="79"/>
        <v/>
      </c>
      <c r="BK163" s="4" t="str">
        <f t="shared" si="80"/>
        <v/>
      </c>
      <c r="BL163" s="4" t="str">
        <f t="shared" ca="1" si="81"/>
        <v/>
      </c>
      <c r="BM163" s="4" t="str">
        <f t="shared" ca="1" si="82"/>
        <v/>
      </c>
    </row>
    <row r="164" spans="1:65" x14ac:dyDescent="0.3">
      <c r="A164" s="4" t="str">
        <f>IF(L164&lt;&gt;"",'Informacion del Cliente'!D176,"")</f>
        <v/>
      </c>
      <c r="B164" s="4" t="str">
        <f>IF(O164&lt;&gt;"",'Informacion del Cliente'!$F$5,"")</f>
        <v/>
      </c>
      <c r="C164" s="4" t="str">
        <f>IF(O164&lt;&gt;"",'Informacion del Cliente'!$F$8,"")</f>
        <v/>
      </c>
      <c r="D164" s="4" t="str">
        <f>IF(O164&lt;&gt;"",'Informacion del Cliente'!$F$7,"")</f>
        <v/>
      </c>
      <c r="E164" s="4" t="str">
        <f>IF(O164&lt;&gt;"",'Informacion del Cliente'!$F$9,"")</f>
        <v/>
      </c>
      <c r="F164" s="4" t="str">
        <f>IF(G164&lt;&gt;"",'Informacion del Cliente'!$F$10:$G$10,"")</f>
        <v/>
      </c>
      <c r="G164" s="4" t="str">
        <f>IF('Informacion del Cliente'!E176&lt;&gt;"",VLOOKUP('Informacion del Cliente'!E176,Productos!$F$6:$G$11,2,FALSE),"")</f>
        <v/>
      </c>
      <c r="H164" s="4" t="str">
        <f>IF('Informacion del Cliente'!G176&lt;&gt;"",'Informacion del Cliente'!G176,"")</f>
        <v/>
      </c>
      <c r="I164" s="4" t="str">
        <f>IF('Informacion del Cliente'!F176&lt;&gt;"",'Informacion del Cliente'!F176,"")</f>
        <v/>
      </c>
      <c r="J164" s="4" t="str">
        <f>IF('Informacion del Cliente'!J176&lt;&gt;"",'Informacion del Cliente'!J176,"")</f>
        <v/>
      </c>
      <c r="K164" s="4" t="str">
        <f>IF('Informacion del Cliente'!N176&lt;&gt;"",'Informacion del Cliente'!N176,"")</f>
        <v/>
      </c>
      <c r="L164" s="4" t="str">
        <f>IF(AND(N164&lt;&gt;"",N164="Inside"),'Informacion del Cliente'!H176-VLOOKUP(N164,Productos!$F$15:$G$16,2,FALSE),IF(N164="Outside",'Informacion del Cliente'!H176,""))</f>
        <v/>
      </c>
      <c r="M164" s="4" t="str">
        <f>IF('Informacion del Cliente'!I176&lt;&gt;"",'Informacion del Cliente'!I176,"")</f>
        <v/>
      </c>
      <c r="N164" s="4" t="str">
        <f>IF('Informacion del Cliente'!K176&lt;&gt;"",'Informacion del Cliente'!K176,"")</f>
        <v/>
      </c>
      <c r="O164" s="4" t="str">
        <f>IF('Informacion del Cliente'!L176&lt;&gt;"",'Informacion del Cliente'!L176,"")</f>
        <v/>
      </c>
      <c r="P164" s="4" t="str">
        <f>IF('Informacion del Cliente'!M176&lt;&gt;"",'Informacion del Cliente'!M176,"")</f>
        <v/>
      </c>
      <c r="Q164" s="4" t="str">
        <f>IF('Informacion del Cliente'!P176&lt;&gt;"",'Informacion del Cliente'!P176,"")</f>
        <v/>
      </c>
      <c r="R164" s="4" t="str">
        <f>IF('Informacion del Cliente'!Q176&lt;&gt;"",'Informacion del Cliente'!Q176,"")</f>
        <v/>
      </c>
      <c r="S164" s="4" t="str">
        <f t="shared" ca="1" si="83"/>
        <v/>
      </c>
      <c r="U164" s="4" t="str">
        <f>IF('Informacion del Cliente'!O176&lt;&gt;"",'Informacion del Cliente'!O176,"")</f>
        <v/>
      </c>
      <c r="V164" s="4" t="str">
        <f>IF('Informacion del Cliente'!R176&lt;&gt;"",'Informacion del Cliente'!R176,"")</f>
        <v/>
      </c>
      <c r="W164" s="4" t="str">
        <f t="shared" ca="1" si="84"/>
        <v/>
      </c>
      <c r="X164" s="4" t="str">
        <f t="shared" si="85"/>
        <v/>
      </c>
      <c r="Y164" s="4" t="str">
        <f t="shared" si="86"/>
        <v/>
      </c>
      <c r="Z164" s="4" t="str">
        <f>IF(G164&lt;&gt;"", IFERROR(VLOOKUP(I164, 'Listado de Telas'!$B$3:$F$129, 5, FALSE), "No encontrado"), "")</f>
        <v/>
      </c>
      <c r="AA164" s="4" t="str">
        <f t="shared" ca="1" si="87"/>
        <v/>
      </c>
      <c r="AB164" s="4" t="str">
        <f t="shared" ca="1" si="62"/>
        <v/>
      </c>
      <c r="AC164" s="4" t="str">
        <f t="shared" ca="1" si="63"/>
        <v/>
      </c>
      <c r="AD164" s="4" t="str">
        <f t="shared" ca="1" si="64"/>
        <v/>
      </c>
      <c r="AE164" s="4" t="str">
        <f t="shared" si="65"/>
        <v/>
      </c>
      <c r="AF164" s="4" t="str">
        <f t="shared" ca="1" si="66"/>
        <v/>
      </c>
      <c r="AG164" s="4" t="str">
        <f t="shared" ca="1" si="67"/>
        <v/>
      </c>
      <c r="AH164" s="4" t="str">
        <f t="shared" ca="1" si="68"/>
        <v/>
      </c>
      <c r="AI164" s="4" t="str">
        <f t="shared" si="88"/>
        <v/>
      </c>
      <c r="AJ164" s="4" t="str">
        <f t="shared" ca="1" si="69"/>
        <v/>
      </c>
      <c r="AK164" s="4" t="str">
        <f t="array" ref="AK164">IF('Informacion del Cliente'!T176="SI",3,IF('Informacion del Cliente'!K176="Outside",2,IF('Informacion del Cliente'!K176="Inside",1,"")))</f>
        <v/>
      </c>
      <c r="AL164" s="140" t="str">
        <f t="shared" ca="1" si="70"/>
        <v/>
      </c>
      <c r="AM164" s="4" t="s">
        <v>132</v>
      </c>
      <c r="AN164" s="4" t="str">
        <f t="array" ref="AN164">IF(O164&lt;&gt;"",(IF(L164&lt;&gt;"",IF('Informacion del Cliente'!$F$10:$G$10="Residencial",VLOOKUP(G164,Productos!$F$19:$G$24,2,FALSE),IF('Informacion del Cliente'!$F$10:$G$10="Comercial",VLOOKUP(G164,Productos!$F$19:$G$24,3,FALSE),"")))),"")</f>
        <v/>
      </c>
      <c r="AO164" s="4" t="str">
        <f t="array" aca="1" ref="AO164" ca="1">IF(O164&lt;&gt;"",(IF(L164&lt;&gt;"",IF(VLOOKUP('Informacion del Cliente'!$F$10:$G$10,INDIRECT("'"&amp;G164&amp;"'!L5:N6"),2,FALSE)="NA","",VLOOKUP('Informacion del Cliente'!$F$10:$G$10,INDIRECT("'"&amp;G164&amp;"'!L5:N6"),2,FALSE)))),"")</f>
        <v/>
      </c>
      <c r="AP164" s="4" t="str">
        <f t="array" aca="1" ref="AP164" ca="1">IF(OR(J164="Privacy",J164="Blackout"),IF('Informacion del Cliente'!$F$10:$G$10="Residencial",IF(L164&lt;&gt;"",VLOOKUP(J164,INDIRECT("'"&amp;G164&amp;"'!L16:O18"),2,FALSE),""),IF('Informacion del Cliente'!$F$10:$G$10="Comercial",IF(L164&lt;&gt;"",VLOOKUP(J164,INDIRECT("'"&amp;G164&amp;"'!L16:O18"),3,FALSE),""))),"")</f>
        <v/>
      </c>
      <c r="AQ164" s="4" t="str">
        <f t="shared" ca="1" si="89"/>
        <v>0</v>
      </c>
      <c r="AR164" s="4" t="str">
        <f t="array" aca="1" ref="AR164" ca="1">IF('Informacion del Cliente'!$F$10:$G$10="Residencial",IF(L164&lt;&gt;"",VLOOKUP(J164,INDIRECT("'"&amp;G164&amp;"'!L16:O18"),2,FALSE),""),IF('Informacion del Cliente'!$F$10:$G$10="Comercial",IF(L164&lt;&gt;"",VLOOKUP(J164,INDIRECT("'"&amp;G164&amp;"'!L16:O18"),3,FALSE),"")))</f>
        <v/>
      </c>
      <c r="AS164" s="4" t="str">
        <f t="shared" ca="1" si="90"/>
        <v/>
      </c>
      <c r="AT164" s="4" t="str">
        <f t="shared" ca="1" si="91"/>
        <v/>
      </c>
      <c r="AU164" s="4" t="str">
        <f t="shared" ca="1" si="92"/>
        <v/>
      </c>
      <c r="AV164" s="4" t="str">
        <f t="array" aca="1" ref="AV164" ca="1">IF(G164&lt;&gt;"",(IF(OR(VLOOKUP(O164, INDIRECT("'" &amp; G164 &amp; "'!F23:N25"),3, FALSE)&lt;&gt;"",VLOOKUP(O164, INDIRECT("'" &amp; G164 &amp; "'!F23:N25"),3, FALSE)&lt;&gt;"NA"),(L164-VLOOKUP(O164, INDIRECT("'" &amp; G164 &amp; "'!F23:N25"),3, FALSE)),"")),"")</f>
        <v/>
      </c>
      <c r="AW164" s="4" t="str">
        <f t="shared" ca="1" si="71"/>
        <v/>
      </c>
      <c r="AX164" s="4" t="str">
        <f t="shared" ca="1" si="72"/>
        <v/>
      </c>
      <c r="AY164" s="4" t="str">
        <f t="shared" ca="1" si="73"/>
        <v/>
      </c>
      <c r="AZ164" s="4" t="str">
        <f t="array" aca="1" ref="AZ164" ca="1">IF(O164&lt;&gt;"",IF(VLOOKUP(O164,INDIRECT("'"&amp;G164&amp;"'!F23:K25"),5,FALSE)="NA","NA",L164-VLOOKUP(O164,INDIRECT("'"&amp;G164&amp;"'!F23:K25"),5,FALSE)),"")</f>
        <v/>
      </c>
      <c r="BA164" s="4" t="str">
        <f>IF('Informacion del Cliente'!U176&lt;&gt;"",'Informacion del Cliente'!U176,"")</f>
        <v/>
      </c>
      <c r="BB164" s="4" t="str">
        <f t="array" aca="1" ref="BB164" ca="1">IF(O164&lt;&gt;"",VLOOKUP(O164, INDIRECT("'" &amp; G164 &amp; "'!F23:K25"),6, FALSE),"")</f>
        <v/>
      </c>
      <c r="BC164" s="4" t="str">
        <f t="shared" si="74"/>
        <v/>
      </c>
      <c r="BD164" s="4" t="str">
        <f t="shared" ca="1" si="75"/>
        <v/>
      </c>
      <c r="BE164" s="4" t="str">
        <f t="shared" si="76"/>
        <v/>
      </c>
      <c r="BF164" s="4" t="str">
        <f t="shared" si="77"/>
        <v/>
      </c>
      <c r="BG164" s="4" t="str">
        <f t="shared" si="78"/>
        <v/>
      </c>
      <c r="BJ164" s="4" t="str">
        <f t="shared" ca="1" si="79"/>
        <v/>
      </c>
      <c r="BK164" s="4" t="str">
        <f t="shared" si="80"/>
        <v/>
      </c>
      <c r="BL164" s="4" t="str">
        <f t="shared" ca="1" si="81"/>
        <v/>
      </c>
      <c r="BM164" s="4" t="str">
        <f t="shared" ca="1" si="82"/>
        <v/>
      </c>
    </row>
    <row r="165" spans="1:65" x14ac:dyDescent="0.3">
      <c r="A165" s="4" t="str">
        <f>IF(L165&lt;&gt;"",'Informacion del Cliente'!D177,"")</f>
        <v/>
      </c>
      <c r="B165" s="4" t="str">
        <f>IF(O165&lt;&gt;"",'Informacion del Cliente'!$F$5,"")</f>
        <v/>
      </c>
      <c r="C165" s="4" t="str">
        <f>IF(O165&lt;&gt;"",'Informacion del Cliente'!$F$8,"")</f>
        <v/>
      </c>
      <c r="D165" s="4" t="str">
        <f>IF(O165&lt;&gt;"",'Informacion del Cliente'!$F$7,"")</f>
        <v/>
      </c>
      <c r="E165" s="4" t="str">
        <f>IF(O165&lt;&gt;"",'Informacion del Cliente'!$F$9,"")</f>
        <v/>
      </c>
      <c r="F165" s="4" t="str">
        <f>IF(G165&lt;&gt;"",'Informacion del Cliente'!$F$10:$G$10,"")</f>
        <v/>
      </c>
      <c r="G165" s="4" t="str">
        <f>IF('Informacion del Cliente'!E177&lt;&gt;"",VLOOKUP('Informacion del Cliente'!E177,Productos!$F$6:$G$11,2,FALSE),"")</f>
        <v/>
      </c>
      <c r="H165" s="4" t="str">
        <f>IF('Informacion del Cliente'!G177&lt;&gt;"",'Informacion del Cliente'!G177,"")</f>
        <v/>
      </c>
      <c r="I165" s="4" t="str">
        <f>IF('Informacion del Cliente'!F177&lt;&gt;"",'Informacion del Cliente'!F177,"")</f>
        <v/>
      </c>
      <c r="J165" s="4" t="str">
        <f>IF('Informacion del Cliente'!J177&lt;&gt;"",'Informacion del Cliente'!J177,"")</f>
        <v/>
      </c>
      <c r="K165" s="4" t="str">
        <f>IF('Informacion del Cliente'!N177&lt;&gt;"",'Informacion del Cliente'!N177,"")</f>
        <v/>
      </c>
      <c r="L165" s="4" t="str">
        <f>IF(AND(N165&lt;&gt;"",N165="Inside"),'Informacion del Cliente'!H177-VLOOKUP(N165,Productos!$F$15:$G$16,2,FALSE),IF(N165="Outside",'Informacion del Cliente'!H177,""))</f>
        <v/>
      </c>
      <c r="M165" s="4" t="str">
        <f>IF('Informacion del Cliente'!I177&lt;&gt;"",'Informacion del Cliente'!I177,"")</f>
        <v/>
      </c>
      <c r="N165" s="4" t="str">
        <f>IF('Informacion del Cliente'!K177&lt;&gt;"",'Informacion del Cliente'!K177,"")</f>
        <v/>
      </c>
      <c r="O165" s="4" t="str">
        <f>IF('Informacion del Cliente'!L177&lt;&gt;"",'Informacion del Cliente'!L177,"")</f>
        <v/>
      </c>
      <c r="P165" s="4" t="str">
        <f>IF('Informacion del Cliente'!M177&lt;&gt;"",'Informacion del Cliente'!M177,"")</f>
        <v/>
      </c>
      <c r="Q165" s="4" t="str">
        <f>IF('Informacion del Cliente'!P177&lt;&gt;"",'Informacion del Cliente'!P177,"")</f>
        <v/>
      </c>
      <c r="R165" s="4" t="str">
        <f>IF('Informacion del Cliente'!Q177&lt;&gt;"",'Informacion del Cliente'!Q177,"")</f>
        <v/>
      </c>
      <c r="S165" s="4" t="str">
        <f t="shared" ca="1" si="83"/>
        <v/>
      </c>
      <c r="U165" s="4" t="str">
        <f>IF('Informacion del Cliente'!O177&lt;&gt;"",'Informacion del Cliente'!O177,"")</f>
        <v/>
      </c>
      <c r="V165" s="4" t="str">
        <f>IF('Informacion del Cliente'!R177&lt;&gt;"",'Informacion del Cliente'!R177,"")</f>
        <v/>
      </c>
      <c r="W165" s="4" t="str">
        <f t="shared" ca="1" si="84"/>
        <v/>
      </c>
      <c r="X165" s="4" t="str">
        <f t="shared" si="85"/>
        <v/>
      </c>
      <c r="Y165" s="4" t="str">
        <f t="shared" si="86"/>
        <v/>
      </c>
      <c r="Z165" s="4" t="str">
        <f>IF(G165&lt;&gt;"", IFERROR(VLOOKUP(I165, 'Listado de Telas'!$B$3:$F$129, 5, FALSE), "No encontrado"), "")</f>
        <v/>
      </c>
      <c r="AA165" s="4" t="str">
        <f t="shared" ca="1" si="87"/>
        <v/>
      </c>
      <c r="AB165" s="4" t="str">
        <f t="shared" ca="1" si="62"/>
        <v/>
      </c>
      <c r="AC165" s="4" t="str">
        <f t="shared" ca="1" si="63"/>
        <v/>
      </c>
      <c r="AD165" s="4" t="str">
        <f t="shared" ca="1" si="64"/>
        <v/>
      </c>
      <c r="AE165" s="4" t="str">
        <f t="shared" si="65"/>
        <v/>
      </c>
      <c r="AF165" s="4" t="str">
        <f t="shared" ca="1" si="66"/>
        <v/>
      </c>
      <c r="AG165" s="4" t="str">
        <f t="shared" ca="1" si="67"/>
        <v/>
      </c>
      <c r="AH165" s="4" t="str">
        <f t="shared" ca="1" si="68"/>
        <v/>
      </c>
      <c r="AI165" s="4" t="str">
        <f t="shared" si="88"/>
        <v/>
      </c>
      <c r="AJ165" s="4" t="str">
        <f t="shared" ca="1" si="69"/>
        <v/>
      </c>
      <c r="AK165" s="4" t="str">
        <f t="array" ref="AK165">IF('Informacion del Cliente'!T177="SI",3,IF('Informacion del Cliente'!K177="Outside",2,IF('Informacion del Cliente'!K177="Inside",1,"")))</f>
        <v/>
      </c>
      <c r="AL165" s="140" t="str">
        <f t="shared" ca="1" si="70"/>
        <v/>
      </c>
      <c r="AM165" s="4" t="s">
        <v>132</v>
      </c>
      <c r="AN165" s="4" t="str">
        <f t="array" ref="AN165">IF(O165&lt;&gt;"",(IF(L165&lt;&gt;"",IF('Informacion del Cliente'!$F$10:$G$10="Residencial",VLOOKUP(G165,Productos!$F$19:$G$24,2,FALSE),IF('Informacion del Cliente'!$F$10:$G$10="Comercial",VLOOKUP(G165,Productos!$F$19:$G$24,3,FALSE),"")))),"")</f>
        <v/>
      </c>
      <c r="AO165" s="4" t="str">
        <f t="array" aca="1" ref="AO165" ca="1">IF(O165&lt;&gt;"",(IF(L165&lt;&gt;"",IF(VLOOKUP('Informacion del Cliente'!$F$10:$G$10,INDIRECT("'"&amp;G165&amp;"'!L5:N6"),2,FALSE)="NA","",VLOOKUP('Informacion del Cliente'!$F$10:$G$10,INDIRECT("'"&amp;G165&amp;"'!L5:N6"),2,FALSE)))),"")</f>
        <v/>
      </c>
      <c r="AP165" s="4" t="str">
        <f t="array" aca="1" ref="AP165" ca="1">IF(OR(J165="Privacy",J165="Blackout"),IF('Informacion del Cliente'!$F$10:$G$10="Residencial",IF(L165&lt;&gt;"",VLOOKUP(J165,INDIRECT("'"&amp;G165&amp;"'!L16:O18"),2,FALSE),""),IF('Informacion del Cliente'!$F$10:$G$10="Comercial",IF(L165&lt;&gt;"",VLOOKUP(J165,INDIRECT("'"&amp;G165&amp;"'!L16:O18"),3,FALSE),""))),"")</f>
        <v/>
      </c>
      <c r="AQ165" s="4" t="str">
        <f t="shared" ca="1" si="89"/>
        <v>0</v>
      </c>
      <c r="AR165" s="4" t="str">
        <f t="array" aca="1" ref="AR165" ca="1">IF('Informacion del Cliente'!$F$10:$G$10="Residencial",IF(L165&lt;&gt;"",VLOOKUP(J165,INDIRECT("'"&amp;G165&amp;"'!L16:O18"),2,FALSE),""),IF('Informacion del Cliente'!$F$10:$G$10="Comercial",IF(L165&lt;&gt;"",VLOOKUP(J165,INDIRECT("'"&amp;G165&amp;"'!L16:O18"),3,FALSE),"")))</f>
        <v/>
      </c>
      <c r="AS165" s="4" t="str">
        <f t="shared" ca="1" si="90"/>
        <v/>
      </c>
      <c r="AT165" s="4" t="str">
        <f t="shared" ca="1" si="91"/>
        <v/>
      </c>
      <c r="AU165" s="4" t="str">
        <f t="shared" ca="1" si="92"/>
        <v/>
      </c>
      <c r="AV165" s="4" t="str">
        <f t="array" aca="1" ref="AV165" ca="1">IF(G165&lt;&gt;"",(IF(OR(VLOOKUP(O165, INDIRECT("'" &amp; G165 &amp; "'!F23:N25"),3, FALSE)&lt;&gt;"",VLOOKUP(O165, INDIRECT("'" &amp; G165 &amp; "'!F23:N25"),3, FALSE)&lt;&gt;"NA"),(L165-VLOOKUP(O165, INDIRECT("'" &amp; G165 &amp; "'!F23:N25"),3, FALSE)),"")),"")</f>
        <v/>
      </c>
      <c r="AW165" s="4" t="str">
        <f t="shared" ca="1" si="71"/>
        <v/>
      </c>
      <c r="AX165" s="4" t="str">
        <f t="shared" ca="1" si="72"/>
        <v/>
      </c>
      <c r="AY165" s="4" t="str">
        <f t="shared" ca="1" si="73"/>
        <v/>
      </c>
      <c r="AZ165" s="4" t="str">
        <f t="array" aca="1" ref="AZ165" ca="1">IF(O165&lt;&gt;"",IF(VLOOKUP(O165,INDIRECT("'"&amp;G165&amp;"'!F23:K25"),5,FALSE)="NA","NA",L165-VLOOKUP(O165,INDIRECT("'"&amp;G165&amp;"'!F23:K25"),5,FALSE)),"")</f>
        <v/>
      </c>
      <c r="BA165" s="4" t="str">
        <f>IF('Informacion del Cliente'!U177&lt;&gt;"",'Informacion del Cliente'!U177,"")</f>
        <v/>
      </c>
      <c r="BB165" s="4" t="str">
        <f t="array" aca="1" ref="BB165" ca="1">IF(O165&lt;&gt;"",VLOOKUP(O165, INDIRECT("'" &amp; G165 &amp; "'!F23:K25"),6, FALSE),"")</f>
        <v/>
      </c>
      <c r="BC165" s="4" t="str">
        <f t="shared" si="74"/>
        <v/>
      </c>
      <c r="BD165" s="4" t="str">
        <f t="shared" ca="1" si="75"/>
        <v/>
      </c>
      <c r="BE165" s="4" t="str">
        <f t="shared" si="76"/>
        <v/>
      </c>
      <c r="BF165" s="4" t="str">
        <f t="shared" si="77"/>
        <v/>
      </c>
      <c r="BG165" s="4" t="str">
        <f t="shared" si="78"/>
        <v/>
      </c>
      <c r="BJ165" s="4" t="str">
        <f t="shared" ca="1" si="79"/>
        <v/>
      </c>
      <c r="BK165" s="4" t="str">
        <f t="shared" si="80"/>
        <v/>
      </c>
      <c r="BL165" s="4" t="str">
        <f t="shared" ca="1" si="81"/>
        <v/>
      </c>
      <c r="BM165" s="4" t="str">
        <f t="shared" ca="1" si="82"/>
        <v/>
      </c>
    </row>
    <row r="166" spans="1:65" x14ac:dyDescent="0.3">
      <c r="A166" s="4" t="str">
        <f>IF(L166&lt;&gt;"",'Informacion del Cliente'!D178,"")</f>
        <v/>
      </c>
      <c r="B166" s="4" t="str">
        <f>IF(O166&lt;&gt;"",'Informacion del Cliente'!$F$5,"")</f>
        <v/>
      </c>
      <c r="C166" s="4" t="str">
        <f>IF(O166&lt;&gt;"",'Informacion del Cliente'!$F$8,"")</f>
        <v/>
      </c>
      <c r="D166" s="4" t="str">
        <f>IF(O166&lt;&gt;"",'Informacion del Cliente'!$F$7,"")</f>
        <v/>
      </c>
      <c r="E166" s="4" t="str">
        <f>IF(O166&lt;&gt;"",'Informacion del Cliente'!$F$9,"")</f>
        <v/>
      </c>
      <c r="F166" s="4" t="str">
        <f>IF(G166&lt;&gt;"",'Informacion del Cliente'!$F$10:$G$10,"")</f>
        <v/>
      </c>
      <c r="G166" s="4" t="str">
        <f>IF('Informacion del Cliente'!E178&lt;&gt;"",VLOOKUP('Informacion del Cliente'!E178,Productos!$F$6:$G$11,2,FALSE),"")</f>
        <v/>
      </c>
      <c r="H166" s="4" t="str">
        <f>IF('Informacion del Cliente'!G178&lt;&gt;"",'Informacion del Cliente'!G178,"")</f>
        <v/>
      </c>
      <c r="I166" s="4" t="str">
        <f>IF('Informacion del Cliente'!F178&lt;&gt;"",'Informacion del Cliente'!F178,"")</f>
        <v/>
      </c>
      <c r="J166" s="4" t="str">
        <f>IF('Informacion del Cliente'!J178&lt;&gt;"",'Informacion del Cliente'!J178,"")</f>
        <v/>
      </c>
      <c r="K166" s="4" t="str">
        <f>IF('Informacion del Cliente'!N178&lt;&gt;"",'Informacion del Cliente'!N178,"")</f>
        <v/>
      </c>
      <c r="L166" s="4" t="str">
        <f>IF(AND(N166&lt;&gt;"",N166="Inside"),'Informacion del Cliente'!H178-VLOOKUP(N166,Productos!$F$15:$G$16,2,FALSE),IF(N166="Outside",'Informacion del Cliente'!H178,""))</f>
        <v/>
      </c>
      <c r="M166" s="4" t="str">
        <f>IF('Informacion del Cliente'!I178&lt;&gt;"",'Informacion del Cliente'!I178,"")</f>
        <v/>
      </c>
      <c r="N166" s="4" t="str">
        <f>IF('Informacion del Cliente'!K178&lt;&gt;"",'Informacion del Cliente'!K178,"")</f>
        <v/>
      </c>
      <c r="O166" s="4" t="str">
        <f>IF('Informacion del Cliente'!L178&lt;&gt;"",'Informacion del Cliente'!L178,"")</f>
        <v/>
      </c>
      <c r="P166" s="4" t="str">
        <f>IF('Informacion del Cliente'!M178&lt;&gt;"",'Informacion del Cliente'!M178,"")</f>
        <v/>
      </c>
      <c r="Q166" s="4" t="str">
        <f>IF('Informacion del Cliente'!P178&lt;&gt;"",'Informacion del Cliente'!P178,"")</f>
        <v/>
      </c>
      <c r="R166" s="4" t="str">
        <f>IF('Informacion del Cliente'!Q178&lt;&gt;"",'Informacion del Cliente'!Q178,"")</f>
        <v/>
      </c>
      <c r="S166" s="4" t="str">
        <f t="shared" ca="1" si="83"/>
        <v/>
      </c>
      <c r="U166" s="4" t="str">
        <f>IF('Informacion del Cliente'!O178&lt;&gt;"",'Informacion del Cliente'!O178,"")</f>
        <v/>
      </c>
      <c r="V166" s="4" t="str">
        <f>IF('Informacion del Cliente'!R178&lt;&gt;"",'Informacion del Cliente'!R178,"")</f>
        <v/>
      </c>
      <c r="W166" s="4" t="str">
        <f t="shared" ca="1" si="84"/>
        <v/>
      </c>
      <c r="X166" s="4" t="str">
        <f t="shared" si="85"/>
        <v/>
      </c>
      <c r="Y166" s="4" t="str">
        <f t="shared" si="86"/>
        <v/>
      </c>
      <c r="Z166" s="4" t="str">
        <f>IF(G166&lt;&gt;"", IFERROR(VLOOKUP(I166, 'Listado de Telas'!$B$3:$F$129, 5, FALSE), "No encontrado"), "")</f>
        <v/>
      </c>
      <c r="AA166" s="4" t="str">
        <f t="shared" ca="1" si="87"/>
        <v/>
      </c>
      <c r="AB166" s="4" t="str">
        <f t="shared" ca="1" si="62"/>
        <v/>
      </c>
      <c r="AC166" s="4" t="str">
        <f t="shared" ca="1" si="63"/>
        <v/>
      </c>
      <c r="AD166" s="4" t="str">
        <f t="shared" ca="1" si="64"/>
        <v/>
      </c>
      <c r="AE166" s="4" t="str">
        <f t="shared" si="65"/>
        <v/>
      </c>
      <c r="AF166" s="4" t="str">
        <f t="shared" ca="1" si="66"/>
        <v/>
      </c>
      <c r="AG166" s="4" t="str">
        <f t="shared" ca="1" si="67"/>
        <v/>
      </c>
      <c r="AH166" s="4" t="str">
        <f t="shared" ca="1" si="68"/>
        <v/>
      </c>
      <c r="AI166" s="4" t="str">
        <f t="shared" si="88"/>
        <v/>
      </c>
      <c r="AJ166" s="4" t="str">
        <f t="shared" ca="1" si="69"/>
        <v/>
      </c>
      <c r="AK166" s="4" t="str">
        <f t="array" ref="AK166">IF('Informacion del Cliente'!T178="SI",3,IF('Informacion del Cliente'!K178="Outside",2,IF('Informacion del Cliente'!K178="Inside",1,"")))</f>
        <v/>
      </c>
      <c r="AL166" s="140" t="str">
        <f t="shared" ca="1" si="70"/>
        <v/>
      </c>
      <c r="AM166" s="4" t="s">
        <v>132</v>
      </c>
      <c r="AN166" s="4" t="str">
        <f t="array" ref="AN166">IF(O166&lt;&gt;"",(IF(L166&lt;&gt;"",IF('Informacion del Cliente'!$F$10:$G$10="Residencial",VLOOKUP(G166,Productos!$F$19:$G$24,2,FALSE),IF('Informacion del Cliente'!$F$10:$G$10="Comercial",VLOOKUP(G166,Productos!$F$19:$G$24,3,FALSE),"")))),"")</f>
        <v/>
      </c>
      <c r="AO166" s="4" t="str">
        <f t="array" aca="1" ref="AO166" ca="1">IF(O166&lt;&gt;"",(IF(L166&lt;&gt;"",IF(VLOOKUP('Informacion del Cliente'!$F$10:$G$10,INDIRECT("'"&amp;G166&amp;"'!L5:N6"),2,FALSE)="NA","",VLOOKUP('Informacion del Cliente'!$F$10:$G$10,INDIRECT("'"&amp;G166&amp;"'!L5:N6"),2,FALSE)))),"")</f>
        <v/>
      </c>
      <c r="AP166" s="4" t="str">
        <f t="array" aca="1" ref="AP166" ca="1">IF(OR(J166="Privacy",J166="Blackout"),IF('Informacion del Cliente'!$F$10:$G$10="Residencial",IF(L166&lt;&gt;"",VLOOKUP(J166,INDIRECT("'"&amp;G166&amp;"'!L16:O18"),2,FALSE),""),IF('Informacion del Cliente'!$F$10:$G$10="Comercial",IF(L166&lt;&gt;"",VLOOKUP(J166,INDIRECT("'"&amp;G166&amp;"'!L16:O18"),3,FALSE),""))),"")</f>
        <v/>
      </c>
      <c r="AQ166" s="4" t="str">
        <f t="shared" ca="1" si="89"/>
        <v>0</v>
      </c>
      <c r="AR166" s="4" t="str">
        <f t="array" aca="1" ref="AR166" ca="1">IF('Informacion del Cliente'!$F$10:$G$10="Residencial",IF(L166&lt;&gt;"",VLOOKUP(J166,INDIRECT("'"&amp;G166&amp;"'!L16:O18"),2,FALSE),""),IF('Informacion del Cliente'!$F$10:$G$10="Comercial",IF(L166&lt;&gt;"",VLOOKUP(J166,INDIRECT("'"&amp;G166&amp;"'!L16:O18"),3,FALSE),"")))</f>
        <v/>
      </c>
      <c r="AS166" s="4" t="str">
        <f t="shared" ca="1" si="90"/>
        <v/>
      </c>
      <c r="AT166" s="4" t="str">
        <f t="shared" ca="1" si="91"/>
        <v/>
      </c>
      <c r="AU166" s="4" t="str">
        <f t="shared" ca="1" si="92"/>
        <v/>
      </c>
      <c r="AV166" s="4" t="str">
        <f t="array" aca="1" ref="AV166" ca="1">IF(G166&lt;&gt;"",(IF(OR(VLOOKUP(O166, INDIRECT("'" &amp; G166 &amp; "'!F23:N25"),3, FALSE)&lt;&gt;"",VLOOKUP(O166, INDIRECT("'" &amp; G166 &amp; "'!F23:N25"),3, FALSE)&lt;&gt;"NA"),(L166-VLOOKUP(O166, INDIRECT("'" &amp; G166 &amp; "'!F23:N25"),3, FALSE)),"")),"")</f>
        <v/>
      </c>
      <c r="AW166" s="4" t="str">
        <f t="shared" ca="1" si="71"/>
        <v/>
      </c>
      <c r="AX166" s="4" t="str">
        <f t="shared" ca="1" si="72"/>
        <v/>
      </c>
      <c r="AY166" s="4" t="str">
        <f t="shared" ca="1" si="73"/>
        <v/>
      </c>
      <c r="AZ166" s="4" t="str">
        <f t="array" aca="1" ref="AZ166" ca="1">IF(O166&lt;&gt;"",IF(VLOOKUP(O166,INDIRECT("'"&amp;G166&amp;"'!F23:K25"),5,FALSE)="NA","NA",L166-VLOOKUP(O166,INDIRECT("'"&amp;G166&amp;"'!F23:K25"),5,FALSE)),"")</f>
        <v/>
      </c>
      <c r="BA166" s="4" t="str">
        <f>IF('Informacion del Cliente'!U178&lt;&gt;"",'Informacion del Cliente'!U178,"")</f>
        <v/>
      </c>
      <c r="BB166" s="4" t="str">
        <f t="array" aca="1" ref="BB166" ca="1">IF(O166&lt;&gt;"",VLOOKUP(O166, INDIRECT("'" &amp; G166 &amp; "'!F23:K25"),6, FALSE),"")</f>
        <v/>
      </c>
      <c r="BC166" s="4" t="str">
        <f t="shared" si="74"/>
        <v/>
      </c>
      <c r="BD166" s="4" t="str">
        <f t="shared" ca="1" si="75"/>
        <v/>
      </c>
      <c r="BE166" s="4" t="str">
        <f t="shared" si="76"/>
        <v/>
      </c>
      <c r="BF166" s="4" t="str">
        <f t="shared" si="77"/>
        <v/>
      </c>
      <c r="BG166" s="4" t="str">
        <f t="shared" si="78"/>
        <v/>
      </c>
      <c r="BJ166" s="4" t="str">
        <f t="shared" ca="1" si="79"/>
        <v/>
      </c>
      <c r="BK166" s="4" t="str">
        <f t="shared" si="80"/>
        <v/>
      </c>
      <c r="BL166" s="4" t="str">
        <f t="shared" ca="1" si="81"/>
        <v/>
      </c>
      <c r="BM166" s="4" t="str">
        <f t="shared" ca="1" si="82"/>
        <v/>
      </c>
    </row>
    <row r="167" spans="1:65" x14ac:dyDescent="0.3">
      <c r="A167" s="4" t="str">
        <f>IF(L167&lt;&gt;"",'Informacion del Cliente'!D179,"")</f>
        <v/>
      </c>
      <c r="B167" s="4" t="str">
        <f>IF(O167&lt;&gt;"",'Informacion del Cliente'!$F$5,"")</f>
        <v/>
      </c>
      <c r="C167" s="4" t="str">
        <f>IF(O167&lt;&gt;"",'Informacion del Cliente'!$F$8,"")</f>
        <v/>
      </c>
      <c r="D167" s="4" t="str">
        <f>IF(O167&lt;&gt;"",'Informacion del Cliente'!$F$7,"")</f>
        <v/>
      </c>
      <c r="E167" s="4" t="str">
        <f>IF(O167&lt;&gt;"",'Informacion del Cliente'!$F$9,"")</f>
        <v/>
      </c>
      <c r="F167" s="4" t="str">
        <f>IF(G167&lt;&gt;"",'Informacion del Cliente'!$F$10:$G$10,"")</f>
        <v/>
      </c>
      <c r="G167" s="4" t="str">
        <f>IF('Informacion del Cliente'!E179&lt;&gt;"",VLOOKUP('Informacion del Cliente'!E179,Productos!$F$6:$G$11,2,FALSE),"")</f>
        <v/>
      </c>
      <c r="H167" s="4" t="str">
        <f>IF('Informacion del Cliente'!G179&lt;&gt;"",'Informacion del Cliente'!G179,"")</f>
        <v/>
      </c>
      <c r="I167" s="4" t="str">
        <f>IF('Informacion del Cliente'!F179&lt;&gt;"",'Informacion del Cliente'!F179,"")</f>
        <v/>
      </c>
      <c r="J167" s="4" t="str">
        <f>IF('Informacion del Cliente'!J179&lt;&gt;"",'Informacion del Cliente'!J179,"")</f>
        <v/>
      </c>
      <c r="K167" s="4" t="str">
        <f>IF('Informacion del Cliente'!N179&lt;&gt;"",'Informacion del Cliente'!N179,"")</f>
        <v/>
      </c>
      <c r="L167" s="4" t="str">
        <f>IF(AND(N167&lt;&gt;"",N167="Inside"),'Informacion del Cliente'!H179-VLOOKUP(N167,Productos!$F$15:$G$16,2,FALSE),IF(N167="Outside",'Informacion del Cliente'!H179,""))</f>
        <v/>
      </c>
      <c r="M167" s="4" t="str">
        <f>IF('Informacion del Cliente'!I179&lt;&gt;"",'Informacion del Cliente'!I179,"")</f>
        <v/>
      </c>
      <c r="N167" s="4" t="str">
        <f>IF('Informacion del Cliente'!K179&lt;&gt;"",'Informacion del Cliente'!K179,"")</f>
        <v/>
      </c>
      <c r="O167" s="4" t="str">
        <f>IF('Informacion del Cliente'!L179&lt;&gt;"",'Informacion del Cliente'!L179,"")</f>
        <v/>
      </c>
      <c r="P167" s="4" t="str">
        <f>IF('Informacion del Cliente'!M179&lt;&gt;"",'Informacion del Cliente'!M179,"")</f>
        <v/>
      </c>
      <c r="Q167" s="4" t="str">
        <f>IF('Informacion del Cliente'!P179&lt;&gt;"",'Informacion del Cliente'!P179,"")</f>
        <v/>
      </c>
      <c r="R167" s="4" t="str">
        <f>IF('Informacion del Cliente'!Q179&lt;&gt;"",'Informacion del Cliente'!Q179,"")</f>
        <v/>
      </c>
      <c r="S167" s="4" t="str">
        <f t="shared" ca="1" si="83"/>
        <v/>
      </c>
      <c r="U167" s="4" t="str">
        <f>IF('Informacion del Cliente'!O179&lt;&gt;"",'Informacion del Cliente'!O179,"")</f>
        <v/>
      </c>
      <c r="V167" s="4" t="str">
        <f>IF('Informacion del Cliente'!R179&lt;&gt;"",'Informacion del Cliente'!R179,"")</f>
        <v/>
      </c>
      <c r="W167" s="4" t="str">
        <f t="shared" ca="1" si="84"/>
        <v/>
      </c>
      <c r="X167" s="4" t="str">
        <f t="shared" si="85"/>
        <v/>
      </c>
      <c r="Y167" s="4" t="str">
        <f t="shared" si="86"/>
        <v/>
      </c>
      <c r="Z167" s="4" t="str">
        <f>IF(G167&lt;&gt;"", IFERROR(VLOOKUP(I167, 'Listado de Telas'!$B$3:$F$129, 5, FALSE), "No encontrado"), "")</f>
        <v/>
      </c>
      <c r="AA167" s="4" t="str">
        <f t="shared" ca="1" si="87"/>
        <v/>
      </c>
      <c r="AB167" s="4" t="str">
        <f t="shared" ca="1" si="62"/>
        <v/>
      </c>
      <c r="AC167" s="4" t="str">
        <f t="shared" ca="1" si="63"/>
        <v/>
      </c>
      <c r="AD167" s="4" t="str">
        <f t="shared" ca="1" si="64"/>
        <v/>
      </c>
      <c r="AE167" s="4" t="str">
        <f t="shared" si="65"/>
        <v/>
      </c>
      <c r="AF167" s="4" t="str">
        <f t="shared" ca="1" si="66"/>
        <v/>
      </c>
      <c r="AG167" s="4" t="str">
        <f t="shared" ca="1" si="67"/>
        <v/>
      </c>
      <c r="AH167" s="4" t="str">
        <f t="shared" ca="1" si="68"/>
        <v/>
      </c>
      <c r="AI167" s="4" t="str">
        <f t="shared" si="88"/>
        <v/>
      </c>
      <c r="AJ167" s="4" t="str">
        <f t="shared" ca="1" si="69"/>
        <v/>
      </c>
      <c r="AK167" s="4" t="str">
        <f t="array" ref="AK167">IF('Informacion del Cliente'!T179="SI",3,IF('Informacion del Cliente'!K179="Outside",2,IF('Informacion del Cliente'!K179="Inside",1,"")))</f>
        <v/>
      </c>
      <c r="AL167" s="140" t="str">
        <f t="shared" ca="1" si="70"/>
        <v/>
      </c>
      <c r="AM167" s="4" t="s">
        <v>132</v>
      </c>
      <c r="AN167" s="4" t="str">
        <f t="array" ref="AN167">IF(O167&lt;&gt;"",(IF(L167&lt;&gt;"",IF('Informacion del Cliente'!$F$10:$G$10="Residencial",VLOOKUP(G167,Productos!$F$19:$G$24,2,FALSE),IF('Informacion del Cliente'!$F$10:$G$10="Comercial",VLOOKUP(G167,Productos!$F$19:$G$24,3,FALSE),"")))),"")</f>
        <v/>
      </c>
      <c r="AO167" s="4" t="str">
        <f t="array" aca="1" ref="AO167" ca="1">IF(O167&lt;&gt;"",(IF(L167&lt;&gt;"",IF(VLOOKUP('Informacion del Cliente'!$F$10:$G$10,INDIRECT("'"&amp;G167&amp;"'!L5:N6"),2,FALSE)="NA","",VLOOKUP('Informacion del Cliente'!$F$10:$G$10,INDIRECT("'"&amp;G167&amp;"'!L5:N6"),2,FALSE)))),"")</f>
        <v/>
      </c>
      <c r="AP167" s="4" t="str">
        <f t="array" aca="1" ref="AP167" ca="1">IF(OR(J167="Privacy",J167="Blackout"),IF('Informacion del Cliente'!$F$10:$G$10="Residencial",IF(L167&lt;&gt;"",VLOOKUP(J167,INDIRECT("'"&amp;G167&amp;"'!L16:O18"),2,FALSE),""),IF('Informacion del Cliente'!$F$10:$G$10="Comercial",IF(L167&lt;&gt;"",VLOOKUP(J167,INDIRECT("'"&amp;G167&amp;"'!L16:O18"),3,FALSE),""))),"")</f>
        <v/>
      </c>
      <c r="AQ167" s="4" t="str">
        <f t="shared" ca="1" si="89"/>
        <v>0</v>
      </c>
      <c r="AR167" s="4" t="str">
        <f t="array" aca="1" ref="AR167" ca="1">IF('Informacion del Cliente'!$F$10:$G$10="Residencial",IF(L167&lt;&gt;"",VLOOKUP(J167,INDIRECT("'"&amp;G167&amp;"'!L16:O18"),2,FALSE),""),IF('Informacion del Cliente'!$F$10:$G$10="Comercial",IF(L167&lt;&gt;"",VLOOKUP(J167,INDIRECT("'"&amp;G167&amp;"'!L16:O18"),3,FALSE),"")))</f>
        <v/>
      </c>
      <c r="AS167" s="4" t="str">
        <f t="shared" ca="1" si="90"/>
        <v/>
      </c>
      <c r="AT167" s="4" t="str">
        <f t="shared" ca="1" si="91"/>
        <v/>
      </c>
      <c r="AU167" s="4" t="str">
        <f t="shared" ca="1" si="92"/>
        <v/>
      </c>
      <c r="AV167" s="4" t="str">
        <f t="array" aca="1" ref="AV167" ca="1">IF(G167&lt;&gt;"",(IF(OR(VLOOKUP(O167, INDIRECT("'" &amp; G167 &amp; "'!F23:N25"),3, FALSE)&lt;&gt;"",VLOOKUP(O167, INDIRECT("'" &amp; G167 &amp; "'!F23:N25"),3, FALSE)&lt;&gt;"NA"),(L167-VLOOKUP(O167, INDIRECT("'" &amp; G167 &amp; "'!F23:N25"),3, FALSE)),"")),"")</f>
        <v/>
      </c>
      <c r="AW167" s="4" t="str">
        <f t="shared" ca="1" si="71"/>
        <v/>
      </c>
      <c r="AX167" s="4" t="str">
        <f t="shared" ca="1" si="72"/>
        <v/>
      </c>
      <c r="AY167" s="4" t="str">
        <f t="shared" ca="1" si="73"/>
        <v/>
      </c>
      <c r="AZ167" s="4" t="str">
        <f t="array" aca="1" ref="AZ167" ca="1">IF(O167&lt;&gt;"",IF(VLOOKUP(O167,INDIRECT("'"&amp;G167&amp;"'!F23:K25"),5,FALSE)="NA","NA",L167-VLOOKUP(O167,INDIRECT("'"&amp;G167&amp;"'!F23:K25"),5,FALSE)),"")</f>
        <v/>
      </c>
      <c r="BA167" s="4" t="str">
        <f>IF('Informacion del Cliente'!U179&lt;&gt;"",'Informacion del Cliente'!U179,"")</f>
        <v/>
      </c>
      <c r="BB167" s="4" t="str">
        <f t="array" aca="1" ref="BB167" ca="1">IF(O167&lt;&gt;"",VLOOKUP(O167, INDIRECT("'" &amp; G167 &amp; "'!F23:K25"),6, FALSE),"")</f>
        <v/>
      </c>
      <c r="BC167" s="4" t="str">
        <f t="shared" si="74"/>
        <v/>
      </c>
      <c r="BD167" s="4" t="str">
        <f t="shared" ca="1" si="75"/>
        <v/>
      </c>
      <c r="BE167" s="4" t="str">
        <f t="shared" si="76"/>
        <v/>
      </c>
      <c r="BF167" s="4" t="str">
        <f t="shared" si="77"/>
        <v/>
      </c>
      <c r="BG167" s="4" t="str">
        <f t="shared" si="78"/>
        <v/>
      </c>
      <c r="BJ167" s="4" t="str">
        <f t="shared" ca="1" si="79"/>
        <v/>
      </c>
      <c r="BK167" s="4" t="str">
        <f t="shared" si="80"/>
        <v/>
      </c>
      <c r="BL167" s="4" t="str">
        <f t="shared" ca="1" si="81"/>
        <v/>
      </c>
      <c r="BM167" s="4" t="str">
        <f t="shared" ca="1" si="82"/>
        <v/>
      </c>
    </row>
    <row r="168" spans="1:65" x14ac:dyDescent="0.3">
      <c r="A168" s="4" t="str">
        <f>IF(L168&lt;&gt;"",'Informacion del Cliente'!D180,"")</f>
        <v/>
      </c>
      <c r="B168" s="4" t="str">
        <f>IF(O168&lt;&gt;"",'Informacion del Cliente'!$F$5,"")</f>
        <v/>
      </c>
      <c r="C168" s="4" t="str">
        <f>IF(O168&lt;&gt;"",'Informacion del Cliente'!$F$8,"")</f>
        <v/>
      </c>
      <c r="D168" s="4" t="str">
        <f>IF(O168&lt;&gt;"",'Informacion del Cliente'!$F$7,"")</f>
        <v/>
      </c>
      <c r="E168" s="4" t="str">
        <f>IF(O168&lt;&gt;"",'Informacion del Cliente'!$F$9,"")</f>
        <v/>
      </c>
      <c r="F168" s="4" t="str">
        <f>IF(G168&lt;&gt;"",'Informacion del Cliente'!$F$10:$G$10,"")</f>
        <v/>
      </c>
      <c r="G168" s="4" t="str">
        <f>IF('Informacion del Cliente'!E180&lt;&gt;"",VLOOKUP('Informacion del Cliente'!E180,Productos!$F$6:$G$11,2,FALSE),"")</f>
        <v/>
      </c>
      <c r="H168" s="4" t="str">
        <f>IF('Informacion del Cliente'!G180&lt;&gt;"",'Informacion del Cliente'!G180,"")</f>
        <v/>
      </c>
      <c r="I168" s="4" t="str">
        <f>IF('Informacion del Cliente'!F180&lt;&gt;"",'Informacion del Cliente'!F180,"")</f>
        <v/>
      </c>
      <c r="J168" s="4" t="str">
        <f>IF('Informacion del Cliente'!J180&lt;&gt;"",'Informacion del Cliente'!J180,"")</f>
        <v/>
      </c>
      <c r="K168" s="4" t="str">
        <f>IF('Informacion del Cliente'!N180&lt;&gt;"",'Informacion del Cliente'!N180,"")</f>
        <v/>
      </c>
      <c r="L168" s="4" t="str">
        <f>IF(AND(N168&lt;&gt;"",N168="Inside"),'Informacion del Cliente'!H180-VLOOKUP(N168,Productos!$F$15:$G$16,2,FALSE),IF(N168="Outside",'Informacion del Cliente'!H180,""))</f>
        <v/>
      </c>
      <c r="M168" s="4" t="str">
        <f>IF('Informacion del Cliente'!I180&lt;&gt;"",'Informacion del Cliente'!I180,"")</f>
        <v/>
      </c>
      <c r="N168" s="4" t="str">
        <f>IF('Informacion del Cliente'!K180&lt;&gt;"",'Informacion del Cliente'!K180,"")</f>
        <v/>
      </c>
      <c r="O168" s="4" t="str">
        <f>IF('Informacion del Cliente'!L180&lt;&gt;"",'Informacion del Cliente'!L180,"")</f>
        <v/>
      </c>
      <c r="P168" s="4" t="str">
        <f>IF('Informacion del Cliente'!M180&lt;&gt;"",'Informacion del Cliente'!M180,"")</f>
        <v/>
      </c>
      <c r="Q168" s="4" t="str">
        <f>IF('Informacion del Cliente'!P180&lt;&gt;"",'Informacion del Cliente'!P180,"")</f>
        <v/>
      </c>
      <c r="R168" s="4" t="str">
        <f>IF('Informacion del Cliente'!Q180&lt;&gt;"",'Informacion del Cliente'!Q180,"")</f>
        <v/>
      </c>
      <c r="S168" s="4" t="str">
        <f t="shared" ca="1" si="83"/>
        <v/>
      </c>
      <c r="U168" s="4" t="str">
        <f>IF('Informacion del Cliente'!O180&lt;&gt;"",'Informacion del Cliente'!O180,"")</f>
        <v/>
      </c>
      <c r="V168" s="4" t="str">
        <f>IF('Informacion del Cliente'!R180&lt;&gt;"",'Informacion del Cliente'!R180,"")</f>
        <v/>
      </c>
      <c r="W168" s="4" t="str">
        <f t="shared" ca="1" si="84"/>
        <v/>
      </c>
      <c r="X168" s="4" t="str">
        <f t="shared" si="85"/>
        <v/>
      </c>
      <c r="Y168" s="4" t="str">
        <f t="shared" si="86"/>
        <v/>
      </c>
      <c r="Z168" s="4" t="str">
        <f>IF(G168&lt;&gt;"", IFERROR(VLOOKUP(I168, 'Listado de Telas'!$B$3:$F$129, 5, FALSE), "No encontrado"), "")</f>
        <v/>
      </c>
      <c r="AA168" s="4" t="str">
        <f t="shared" ca="1" si="87"/>
        <v/>
      </c>
      <c r="AB168" s="4" t="str">
        <f t="shared" ca="1" si="62"/>
        <v/>
      </c>
      <c r="AC168" s="4" t="str">
        <f t="shared" ca="1" si="63"/>
        <v/>
      </c>
      <c r="AD168" s="4" t="str">
        <f t="shared" ca="1" si="64"/>
        <v/>
      </c>
      <c r="AE168" s="4" t="str">
        <f t="shared" si="65"/>
        <v/>
      </c>
      <c r="AF168" s="4" t="str">
        <f t="shared" ca="1" si="66"/>
        <v/>
      </c>
      <c r="AG168" s="4" t="str">
        <f t="shared" ca="1" si="67"/>
        <v/>
      </c>
      <c r="AH168" s="4" t="str">
        <f t="shared" ca="1" si="68"/>
        <v/>
      </c>
      <c r="AI168" s="4" t="str">
        <f t="shared" si="88"/>
        <v/>
      </c>
      <c r="AJ168" s="4" t="str">
        <f t="shared" ca="1" si="69"/>
        <v/>
      </c>
      <c r="AK168" s="4" t="str">
        <f t="array" ref="AK168">IF('Informacion del Cliente'!T180="SI",3,IF('Informacion del Cliente'!K180="Outside",2,IF('Informacion del Cliente'!K180="Inside",1,"")))</f>
        <v/>
      </c>
      <c r="AL168" s="140" t="str">
        <f t="shared" ca="1" si="70"/>
        <v/>
      </c>
      <c r="AM168" s="4" t="s">
        <v>132</v>
      </c>
      <c r="AN168" s="4" t="str">
        <f t="array" ref="AN168">IF(O168&lt;&gt;"",(IF(L168&lt;&gt;"",IF('Informacion del Cliente'!$F$10:$G$10="Residencial",VLOOKUP(G168,Productos!$F$19:$G$24,2,FALSE),IF('Informacion del Cliente'!$F$10:$G$10="Comercial",VLOOKUP(G168,Productos!$F$19:$G$24,3,FALSE),"")))),"")</f>
        <v/>
      </c>
      <c r="AO168" s="4" t="str">
        <f t="array" aca="1" ref="AO168" ca="1">IF(O168&lt;&gt;"",(IF(L168&lt;&gt;"",IF(VLOOKUP('Informacion del Cliente'!$F$10:$G$10,INDIRECT("'"&amp;G168&amp;"'!L5:N6"),2,FALSE)="NA","",VLOOKUP('Informacion del Cliente'!$F$10:$G$10,INDIRECT("'"&amp;G168&amp;"'!L5:N6"),2,FALSE)))),"")</f>
        <v/>
      </c>
      <c r="AP168" s="4" t="str">
        <f t="array" aca="1" ref="AP168" ca="1">IF(OR(J168="Privacy",J168="Blackout"),IF('Informacion del Cliente'!$F$10:$G$10="Residencial",IF(L168&lt;&gt;"",VLOOKUP(J168,INDIRECT("'"&amp;G168&amp;"'!L16:O18"),2,FALSE),""),IF('Informacion del Cliente'!$F$10:$G$10="Comercial",IF(L168&lt;&gt;"",VLOOKUP(J168,INDIRECT("'"&amp;G168&amp;"'!L16:O18"),3,FALSE),""))),"")</f>
        <v/>
      </c>
      <c r="AQ168" s="4" t="str">
        <f t="shared" ca="1" si="89"/>
        <v>0</v>
      </c>
      <c r="AR168" s="4" t="str">
        <f t="array" aca="1" ref="AR168" ca="1">IF('Informacion del Cliente'!$F$10:$G$10="Residencial",IF(L168&lt;&gt;"",VLOOKUP(J168,INDIRECT("'"&amp;G168&amp;"'!L16:O18"),2,FALSE),""),IF('Informacion del Cliente'!$F$10:$G$10="Comercial",IF(L168&lt;&gt;"",VLOOKUP(J168,INDIRECT("'"&amp;G168&amp;"'!L16:O18"),3,FALSE),"")))</f>
        <v/>
      </c>
      <c r="AS168" s="4" t="str">
        <f t="shared" ca="1" si="90"/>
        <v/>
      </c>
      <c r="AT168" s="4" t="str">
        <f t="shared" ca="1" si="91"/>
        <v/>
      </c>
      <c r="AU168" s="4" t="str">
        <f t="shared" ca="1" si="92"/>
        <v/>
      </c>
      <c r="AV168" s="4" t="str">
        <f t="array" aca="1" ref="AV168" ca="1">IF(G168&lt;&gt;"",(IF(OR(VLOOKUP(O168, INDIRECT("'" &amp; G168 &amp; "'!F23:N25"),3, FALSE)&lt;&gt;"",VLOOKUP(O168, INDIRECT("'" &amp; G168 &amp; "'!F23:N25"),3, FALSE)&lt;&gt;"NA"),(L168-VLOOKUP(O168, INDIRECT("'" &amp; G168 &amp; "'!F23:N25"),3, FALSE)),"")),"")</f>
        <v/>
      </c>
      <c r="AW168" s="4" t="str">
        <f t="shared" ca="1" si="71"/>
        <v/>
      </c>
      <c r="AX168" s="4" t="str">
        <f t="shared" ca="1" si="72"/>
        <v/>
      </c>
      <c r="AY168" s="4" t="str">
        <f t="shared" ca="1" si="73"/>
        <v/>
      </c>
      <c r="AZ168" s="4" t="str">
        <f t="array" aca="1" ref="AZ168" ca="1">IF(O168&lt;&gt;"",IF(VLOOKUP(O168,INDIRECT("'"&amp;G168&amp;"'!F23:K25"),5,FALSE)="NA","NA",L168-VLOOKUP(O168,INDIRECT("'"&amp;G168&amp;"'!F23:K25"),5,FALSE)),"")</f>
        <v/>
      </c>
      <c r="BA168" s="4" t="str">
        <f>IF('Informacion del Cliente'!U180&lt;&gt;"",'Informacion del Cliente'!U180,"")</f>
        <v/>
      </c>
      <c r="BB168" s="4" t="str">
        <f t="array" aca="1" ref="BB168" ca="1">IF(O168&lt;&gt;"",VLOOKUP(O168, INDIRECT("'" &amp; G168 &amp; "'!F23:K25"),6, FALSE),"")</f>
        <v/>
      </c>
      <c r="BC168" s="4" t="str">
        <f t="shared" si="74"/>
        <v/>
      </c>
      <c r="BD168" s="4" t="str">
        <f t="shared" ca="1" si="75"/>
        <v/>
      </c>
      <c r="BE168" s="4" t="str">
        <f t="shared" si="76"/>
        <v/>
      </c>
      <c r="BF168" s="4" t="str">
        <f t="shared" si="77"/>
        <v/>
      </c>
      <c r="BG168" s="4" t="str">
        <f t="shared" si="78"/>
        <v/>
      </c>
      <c r="BJ168" s="4" t="str">
        <f t="shared" ca="1" si="79"/>
        <v/>
      </c>
      <c r="BK168" s="4" t="str">
        <f t="shared" si="80"/>
        <v/>
      </c>
      <c r="BL168" s="4" t="str">
        <f t="shared" ca="1" si="81"/>
        <v/>
      </c>
      <c r="BM168" s="4" t="str">
        <f t="shared" ca="1" si="82"/>
        <v/>
      </c>
    </row>
    <row r="169" spans="1:65" x14ac:dyDescent="0.3">
      <c r="A169" s="4" t="str">
        <f>IF(L169&lt;&gt;"",'Informacion del Cliente'!D181,"")</f>
        <v/>
      </c>
      <c r="B169" s="4" t="str">
        <f>IF(O169&lt;&gt;"",'Informacion del Cliente'!$F$5,"")</f>
        <v/>
      </c>
      <c r="C169" s="4" t="str">
        <f>IF(O169&lt;&gt;"",'Informacion del Cliente'!$F$8,"")</f>
        <v/>
      </c>
      <c r="D169" s="4" t="str">
        <f>IF(O169&lt;&gt;"",'Informacion del Cliente'!$F$7,"")</f>
        <v/>
      </c>
      <c r="E169" s="4" t="str">
        <f>IF(O169&lt;&gt;"",'Informacion del Cliente'!$F$9,"")</f>
        <v/>
      </c>
      <c r="F169" s="4" t="str">
        <f>IF(G169&lt;&gt;"",'Informacion del Cliente'!$F$10:$G$10,"")</f>
        <v/>
      </c>
      <c r="G169" s="4" t="str">
        <f>IF('Informacion del Cliente'!E181&lt;&gt;"",VLOOKUP('Informacion del Cliente'!E181,Productos!$F$6:$G$11,2,FALSE),"")</f>
        <v/>
      </c>
      <c r="H169" s="4" t="str">
        <f>IF('Informacion del Cliente'!G181&lt;&gt;"",'Informacion del Cliente'!G181,"")</f>
        <v/>
      </c>
      <c r="I169" s="4" t="str">
        <f>IF('Informacion del Cliente'!F181&lt;&gt;"",'Informacion del Cliente'!F181,"")</f>
        <v/>
      </c>
      <c r="J169" s="4" t="str">
        <f>IF('Informacion del Cliente'!J181&lt;&gt;"",'Informacion del Cliente'!J181,"")</f>
        <v/>
      </c>
      <c r="K169" s="4" t="str">
        <f>IF('Informacion del Cliente'!N181&lt;&gt;"",'Informacion del Cliente'!N181,"")</f>
        <v/>
      </c>
      <c r="L169" s="4" t="str">
        <f>IF(AND(N169&lt;&gt;"",N169="Inside"),'Informacion del Cliente'!H181-VLOOKUP(N169,Productos!$F$15:$G$16,2,FALSE),IF(N169="Outside",'Informacion del Cliente'!H181,""))</f>
        <v/>
      </c>
      <c r="M169" s="4" t="str">
        <f>IF('Informacion del Cliente'!I181&lt;&gt;"",'Informacion del Cliente'!I181,"")</f>
        <v/>
      </c>
      <c r="N169" s="4" t="str">
        <f>IF('Informacion del Cliente'!K181&lt;&gt;"",'Informacion del Cliente'!K181,"")</f>
        <v/>
      </c>
      <c r="O169" s="4" t="str">
        <f>IF('Informacion del Cliente'!L181&lt;&gt;"",'Informacion del Cliente'!L181,"")</f>
        <v/>
      </c>
      <c r="P169" s="4" t="str">
        <f>IF('Informacion del Cliente'!M181&lt;&gt;"",'Informacion del Cliente'!M181,"")</f>
        <v/>
      </c>
      <c r="Q169" s="4" t="str">
        <f>IF('Informacion del Cliente'!P181&lt;&gt;"",'Informacion del Cliente'!P181,"")</f>
        <v/>
      </c>
      <c r="R169" s="4" t="str">
        <f>IF('Informacion del Cliente'!Q181&lt;&gt;"",'Informacion del Cliente'!Q181,"")</f>
        <v/>
      </c>
      <c r="S169" s="4" t="str">
        <f t="shared" ca="1" si="83"/>
        <v/>
      </c>
      <c r="U169" s="4" t="str">
        <f>IF('Informacion del Cliente'!O181&lt;&gt;"",'Informacion del Cliente'!O181,"")</f>
        <v/>
      </c>
      <c r="V169" s="4" t="str">
        <f>IF('Informacion del Cliente'!R181&lt;&gt;"",'Informacion del Cliente'!R181,"")</f>
        <v/>
      </c>
      <c r="W169" s="4" t="str">
        <f t="shared" ca="1" si="84"/>
        <v/>
      </c>
      <c r="X169" s="4" t="str">
        <f t="shared" si="85"/>
        <v/>
      </c>
      <c r="Y169" s="4" t="str">
        <f t="shared" si="86"/>
        <v/>
      </c>
      <c r="Z169" s="4" t="str">
        <f>IF(G169&lt;&gt;"", IFERROR(VLOOKUP(I169, 'Listado de Telas'!$B$3:$F$129, 5, FALSE), "No encontrado"), "")</f>
        <v/>
      </c>
      <c r="AA169" s="4" t="str">
        <f t="shared" ca="1" si="87"/>
        <v/>
      </c>
      <c r="AB169" s="4" t="str">
        <f t="shared" ca="1" si="62"/>
        <v/>
      </c>
      <c r="AC169" s="4" t="str">
        <f t="shared" ca="1" si="63"/>
        <v/>
      </c>
      <c r="AD169" s="4" t="str">
        <f t="shared" ca="1" si="64"/>
        <v/>
      </c>
      <c r="AE169" s="4" t="str">
        <f t="shared" si="65"/>
        <v/>
      </c>
      <c r="AF169" s="4" t="str">
        <f t="shared" ca="1" si="66"/>
        <v/>
      </c>
      <c r="AG169" s="4" t="str">
        <f t="shared" ca="1" si="67"/>
        <v/>
      </c>
      <c r="AH169" s="4" t="str">
        <f t="shared" ca="1" si="68"/>
        <v/>
      </c>
      <c r="AI169" s="4" t="str">
        <f t="shared" si="88"/>
        <v/>
      </c>
      <c r="AJ169" s="4" t="str">
        <f t="shared" ca="1" si="69"/>
        <v/>
      </c>
      <c r="AK169" s="4" t="str">
        <f t="array" ref="AK169">IF('Informacion del Cliente'!T181="SI",3,IF('Informacion del Cliente'!K181="Outside",2,IF('Informacion del Cliente'!K181="Inside",1,"")))</f>
        <v/>
      </c>
      <c r="AL169" s="140" t="str">
        <f t="shared" ca="1" si="70"/>
        <v/>
      </c>
      <c r="AM169" s="4" t="s">
        <v>132</v>
      </c>
      <c r="AN169" s="4" t="str">
        <f t="array" ref="AN169">IF(O169&lt;&gt;"",(IF(L169&lt;&gt;"",IF('Informacion del Cliente'!$F$10:$G$10="Residencial",VLOOKUP(G169,Productos!$F$19:$G$24,2,FALSE),IF('Informacion del Cliente'!$F$10:$G$10="Comercial",VLOOKUP(G169,Productos!$F$19:$G$24,3,FALSE),"")))),"")</f>
        <v/>
      </c>
      <c r="AO169" s="4" t="str">
        <f t="array" aca="1" ref="AO169" ca="1">IF(O169&lt;&gt;"",(IF(L169&lt;&gt;"",IF(VLOOKUP('Informacion del Cliente'!$F$10:$G$10,INDIRECT("'"&amp;G169&amp;"'!L5:N6"),2,FALSE)="NA","",VLOOKUP('Informacion del Cliente'!$F$10:$G$10,INDIRECT("'"&amp;G169&amp;"'!L5:N6"),2,FALSE)))),"")</f>
        <v/>
      </c>
      <c r="AP169" s="4" t="str">
        <f t="array" aca="1" ref="AP169" ca="1">IF(OR(J169="Privacy",J169="Blackout"),IF('Informacion del Cliente'!$F$10:$G$10="Residencial",IF(L169&lt;&gt;"",VLOOKUP(J169,INDIRECT("'"&amp;G169&amp;"'!L16:O18"),2,FALSE),""),IF('Informacion del Cliente'!$F$10:$G$10="Comercial",IF(L169&lt;&gt;"",VLOOKUP(J169,INDIRECT("'"&amp;G169&amp;"'!L16:O18"),3,FALSE),""))),"")</f>
        <v/>
      </c>
      <c r="AQ169" s="4" t="str">
        <f t="shared" ca="1" si="89"/>
        <v>0</v>
      </c>
      <c r="AR169" s="4" t="str">
        <f t="array" aca="1" ref="AR169" ca="1">IF('Informacion del Cliente'!$F$10:$G$10="Residencial",IF(L169&lt;&gt;"",VLOOKUP(J169,INDIRECT("'"&amp;G169&amp;"'!L16:O18"),2,FALSE),""),IF('Informacion del Cliente'!$F$10:$G$10="Comercial",IF(L169&lt;&gt;"",VLOOKUP(J169,INDIRECT("'"&amp;G169&amp;"'!L16:O18"),3,FALSE),"")))</f>
        <v/>
      </c>
      <c r="AS169" s="4" t="str">
        <f t="shared" ca="1" si="90"/>
        <v/>
      </c>
      <c r="AT169" s="4" t="str">
        <f t="shared" ca="1" si="91"/>
        <v/>
      </c>
      <c r="AU169" s="4" t="str">
        <f t="shared" ca="1" si="92"/>
        <v/>
      </c>
      <c r="AV169" s="4" t="str">
        <f t="array" aca="1" ref="AV169" ca="1">IF(G169&lt;&gt;"",(IF(OR(VLOOKUP(O169, INDIRECT("'" &amp; G169 &amp; "'!F23:N25"),3, FALSE)&lt;&gt;"",VLOOKUP(O169, INDIRECT("'" &amp; G169 &amp; "'!F23:N25"),3, FALSE)&lt;&gt;"NA"),(L169-VLOOKUP(O169, INDIRECT("'" &amp; G169 &amp; "'!F23:N25"),3, FALSE)),"")),"")</f>
        <v/>
      </c>
      <c r="AW169" s="4" t="str">
        <f t="shared" ca="1" si="71"/>
        <v/>
      </c>
      <c r="AX169" s="4" t="str">
        <f t="shared" ca="1" si="72"/>
        <v/>
      </c>
      <c r="AY169" s="4" t="str">
        <f t="shared" ca="1" si="73"/>
        <v/>
      </c>
      <c r="AZ169" s="4" t="str">
        <f t="array" aca="1" ref="AZ169" ca="1">IF(O169&lt;&gt;"",IF(VLOOKUP(O169,INDIRECT("'"&amp;G169&amp;"'!F23:K25"),5,FALSE)="NA","NA",L169-VLOOKUP(O169,INDIRECT("'"&amp;G169&amp;"'!F23:K25"),5,FALSE)),"")</f>
        <v/>
      </c>
      <c r="BA169" s="4" t="str">
        <f>IF('Informacion del Cliente'!U181&lt;&gt;"",'Informacion del Cliente'!U181,"")</f>
        <v/>
      </c>
      <c r="BB169" s="4" t="str">
        <f t="array" aca="1" ref="BB169" ca="1">IF(O169&lt;&gt;"",VLOOKUP(O169, INDIRECT("'" &amp; G169 &amp; "'!F23:K25"),6, FALSE),"")</f>
        <v/>
      </c>
      <c r="BC169" s="4" t="str">
        <f t="shared" si="74"/>
        <v/>
      </c>
      <c r="BD169" s="4" t="str">
        <f t="shared" ca="1" si="75"/>
        <v/>
      </c>
      <c r="BE169" s="4" t="str">
        <f t="shared" si="76"/>
        <v/>
      </c>
      <c r="BF169" s="4" t="str">
        <f t="shared" si="77"/>
        <v/>
      </c>
      <c r="BG169" s="4" t="str">
        <f t="shared" si="78"/>
        <v/>
      </c>
      <c r="BJ169" s="4" t="str">
        <f t="shared" ca="1" si="79"/>
        <v/>
      </c>
      <c r="BK169" s="4" t="str">
        <f t="shared" si="80"/>
        <v/>
      </c>
      <c r="BL169" s="4" t="str">
        <f t="shared" ca="1" si="81"/>
        <v/>
      </c>
      <c r="BM169" s="4" t="str">
        <f t="shared" ca="1" si="82"/>
        <v/>
      </c>
    </row>
    <row r="170" spans="1:65" x14ac:dyDescent="0.3">
      <c r="A170" s="4" t="str">
        <f>IF(L170&lt;&gt;"",'Informacion del Cliente'!D182,"")</f>
        <v/>
      </c>
      <c r="B170" s="4" t="str">
        <f>IF(O170&lt;&gt;"",'Informacion del Cliente'!$F$5,"")</f>
        <v/>
      </c>
      <c r="C170" s="4" t="str">
        <f>IF(O170&lt;&gt;"",'Informacion del Cliente'!$F$8,"")</f>
        <v/>
      </c>
      <c r="D170" s="4" t="str">
        <f>IF(O170&lt;&gt;"",'Informacion del Cliente'!$F$7,"")</f>
        <v/>
      </c>
      <c r="E170" s="4" t="str">
        <f>IF(O170&lt;&gt;"",'Informacion del Cliente'!$F$9,"")</f>
        <v/>
      </c>
      <c r="F170" s="4" t="str">
        <f>IF(G170&lt;&gt;"",'Informacion del Cliente'!$F$10:$G$10,"")</f>
        <v/>
      </c>
      <c r="G170" s="4" t="str">
        <f>IF('Informacion del Cliente'!E182&lt;&gt;"",VLOOKUP('Informacion del Cliente'!E182,Productos!$F$6:$G$11,2,FALSE),"")</f>
        <v/>
      </c>
      <c r="H170" s="4" t="str">
        <f>IF('Informacion del Cliente'!G182&lt;&gt;"",'Informacion del Cliente'!G182,"")</f>
        <v/>
      </c>
      <c r="I170" s="4" t="str">
        <f>IF('Informacion del Cliente'!F182&lt;&gt;"",'Informacion del Cliente'!F182,"")</f>
        <v/>
      </c>
      <c r="J170" s="4" t="str">
        <f>IF('Informacion del Cliente'!J182&lt;&gt;"",'Informacion del Cliente'!J182,"")</f>
        <v/>
      </c>
      <c r="K170" s="4" t="str">
        <f>IF('Informacion del Cliente'!N182&lt;&gt;"",'Informacion del Cliente'!N182,"")</f>
        <v/>
      </c>
      <c r="L170" s="4" t="str">
        <f>IF(AND(N170&lt;&gt;"",N170="Inside"),'Informacion del Cliente'!H182-VLOOKUP(N170,Productos!$F$15:$G$16,2,FALSE),IF(N170="Outside",'Informacion del Cliente'!H182,""))</f>
        <v/>
      </c>
      <c r="M170" s="4" t="str">
        <f>IF('Informacion del Cliente'!I182&lt;&gt;"",'Informacion del Cliente'!I182,"")</f>
        <v/>
      </c>
      <c r="N170" s="4" t="str">
        <f>IF('Informacion del Cliente'!K182&lt;&gt;"",'Informacion del Cliente'!K182,"")</f>
        <v/>
      </c>
      <c r="O170" s="4" t="str">
        <f>IF('Informacion del Cliente'!L182&lt;&gt;"",'Informacion del Cliente'!L182,"")</f>
        <v/>
      </c>
      <c r="P170" s="4" t="str">
        <f>IF('Informacion del Cliente'!M182&lt;&gt;"",'Informacion del Cliente'!M182,"")</f>
        <v/>
      </c>
      <c r="Q170" s="4" t="str">
        <f>IF('Informacion del Cliente'!P182&lt;&gt;"",'Informacion del Cliente'!P182,"")</f>
        <v/>
      </c>
      <c r="R170" s="4" t="str">
        <f>IF('Informacion del Cliente'!Q182&lt;&gt;"",'Informacion del Cliente'!Q182,"")</f>
        <v/>
      </c>
      <c r="S170" s="4" t="str">
        <f t="shared" ca="1" si="83"/>
        <v/>
      </c>
      <c r="U170" s="4" t="str">
        <f>IF('Informacion del Cliente'!O182&lt;&gt;"",'Informacion del Cliente'!O182,"")</f>
        <v/>
      </c>
      <c r="V170" s="4" t="str">
        <f>IF('Informacion del Cliente'!R182&lt;&gt;"",'Informacion del Cliente'!R182,"")</f>
        <v/>
      </c>
      <c r="W170" s="4" t="str">
        <f t="shared" ca="1" si="84"/>
        <v/>
      </c>
      <c r="X170" s="4" t="str">
        <f t="shared" si="85"/>
        <v/>
      </c>
      <c r="Y170" s="4" t="str">
        <f t="shared" si="86"/>
        <v/>
      </c>
      <c r="Z170" s="4" t="str">
        <f>IF(G170&lt;&gt;"", IFERROR(VLOOKUP(I170, 'Listado de Telas'!$B$3:$F$129, 5, FALSE), "No encontrado"), "")</f>
        <v/>
      </c>
      <c r="AA170" s="4" t="str">
        <f t="shared" ca="1" si="87"/>
        <v/>
      </c>
      <c r="AB170" s="4" t="str">
        <f t="shared" ca="1" si="62"/>
        <v/>
      </c>
      <c r="AC170" s="4" t="str">
        <f t="shared" ca="1" si="63"/>
        <v/>
      </c>
      <c r="AD170" s="4" t="str">
        <f t="shared" ca="1" si="64"/>
        <v/>
      </c>
      <c r="AE170" s="4" t="str">
        <f t="shared" si="65"/>
        <v/>
      </c>
      <c r="AF170" s="4" t="str">
        <f t="shared" ca="1" si="66"/>
        <v/>
      </c>
      <c r="AG170" s="4" t="str">
        <f t="shared" ca="1" si="67"/>
        <v/>
      </c>
      <c r="AH170" s="4" t="str">
        <f t="shared" ca="1" si="68"/>
        <v/>
      </c>
      <c r="AI170" s="4" t="str">
        <f t="shared" si="88"/>
        <v/>
      </c>
      <c r="AJ170" s="4" t="str">
        <f t="shared" ca="1" si="69"/>
        <v/>
      </c>
      <c r="AK170" s="4" t="str">
        <f t="array" ref="AK170">IF('Informacion del Cliente'!T182="SI",3,IF('Informacion del Cliente'!K182="Outside",2,IF('Informacion del Cliente'!K182="Inside",1,"")))</f>
        <v/>
      </c>
      <c r="AL170" s="140" t="str">
        <f t="shared" ca="1" si="70"/>
        <v/>
      </c>
      <c r="AM170" s="4" t="s">
        <v>132</v>
      </c>
      <c r="AN170" s="4" t="str">
        <f t="array" ref="AN170">IF(O170&lt;&gt;"",(IF(L170&lt;&gt;"",IF('Informacion del Cliente'!$F$10:$G$10="Residencial",VLOOKUP(G170,Productos!$F$19:$G$24,2,FALSE),IF('Informacion del Cliente'!$F$10:$G$10="Comercial",VLOOKUP(G170,Productos!$F$19:$G$24,3,FALSE),"")))),"")</f>
        <v/>
      </c>
      <c r="AO170" s="4" t="str">
        <f t="array" aca="1" ref="AO170" ca="1">IF(O170&lt;&gt;"",(IF(L170&lt;&gt;"",IF(VLOOKUP('Informacion del Cliente'!$F$10:$G$10,INDIRECT("'"&amp;G170&amp;"'!L5:N6"),2,FALSE)="NA","",VLOOKUP('Informacion del Cliente'!$F$10:$G$10,INDIRECT("'"&amp;G170&amp;"'!L5:N6"),2,FALSE)))),"")</f>
        <v/>
      </c>
      <c r="AP170" s="4" t="str">
        <f t="array" aca="1" ref="AP170" ca="1">IF(OR(J170="Privacy",J170="Blackout"),IF('Informacion del Cliente'!$F$10:$G$10="Residencial",IF(L170&lt;&gt;"",VLOOKUP(J170,INDIRECT("'"&amp;G170&amp;"'!L16:O18"),2,FALSE),""),IF('Informacion del Cliente'!$F$10:$G$10="Comercial",IF(L170&lt;&gt;"",VLOOKUP(J170,INDIRECT("'"&amp;G170&amp;"'!L16:O18"),3,FALSE),""))),"")</f>
        <v/>
      </c>
      <c r="AQ170" s="4" t="str">
        <f t="shared" ca="1" si="89"/>
        <v>0</v>
      </c>
      <c r="AR170" s="4" t="str">
        <f t="array" aca="1" ref="AR170" ca="1">IF('Informacion del Cliente'!$F$10:$G$10="Residencial",IF(L170&lt;&gt;"",VLOOKUP(J170,INDIRECT("'"&amp;G170&amp;"'!L16:O18"),2,FALSE),""),IF('Informacion del Cliente'!$F$10:$G$10="Comercial",IF(L170&lt;&gt;"",VLOOKUP(J170,INDIRECT("'"&amp;G170&amp;"'!L16:O18"),3,FALSE),"")))</f>
        <v/>
      </c>
      <c r="AS170" s="4" t="str">
        <f t="shared" ca="1" si="90"/>
        <v/>
      </c>
      <c r="AT170" s="4" t="str">
        <f t="shared" ca="1" si="91"/>
        <v/>
      </c>
      <c r="AU170" s="4" t="str">
        <f t="shared" ca="1" si="92"/>
        <v/>
      </c>
      <c r="AV170" s="4" t="str">
        <f t="array" aca="1" ref="AV170" ca="1">IF(G170&lt;&gt;"",(IF(OR(VLOOKUP(O170, INDIRECT("'" &amp; G170 &amp; "'!F23:N25"),3, FALSE)&lt;&gt;"",VLOOKUP(O170, INDIRECT("'" &amp; G170 &amp; "'!F23:N25"),3, FALSE)&lt;&gt;"NA"),(L170-VLOOKUP(O170, INDIRECT("'" &amp; G170 &amp; "'!F23:N25"),3, FALSE)),"")),"")</f>
        <v/>
      </c>
      <c r="AW170" s="4" t="str">
        <f t="shared" ca="1" si="71"/>
        <v/>
      </c>
      <c r="AX170" s="4" t="str">
        <f t="shared" ca="1" si="72"/>
        <v/>
      </c>
      <c r="AY170" s="4" t="str">
        <f t="shared" ca="1" si="73"/>
        <v/>
      </c>
      <c r="AZ170" s="4" t="str">
        <f t="array" aca="1" ref="AZ170" ca="1">IF(O170&lt;&gt;"",IF(VLOOKUP(O170,INDIRECT("'"&amp;G170&amp;"'!F23:K25"),5,FALSE)="NA","NA",L170-VLOOKUP(O170,INDIRECT("'"&amp;G170&amp;"'!F23:K25"),5,FALSE)),"")</f>
        <v/>
      </c>
      <c r="BA170" s="4" t="str">
        <f>IF('Informacion del Cliente'!U182&lt;&gt;"",'Informacion del Cliente'!U182,"")</f>
        <v/>
      </c>
      <c r="BB170" s="4" t="str">
        <f t="array" aca="1" ref="BB170" ca="1">IF(O170&lt;&gt;"",VLOOKUP(O170, INDIRECT("'" &amp; G170 &amp; "'!F23:K25"),6, FALSE),"")</f>
        <v/>
      </c>
      <c r="BC170" s="4" t="str">
        <f t="shared" si="74"/>
        <v/>
      </c>
      <c r="BD170" s="4" t="str">
        <f t="shared" ca="1" si="75"/>
        <v/>
      </c>
      <c r="BE170" s="4" t="str">
        <f t="shared" si="76"/>
        <v/>
      </c>
      <c r="BF170" s="4" t="str">
        <f t="shared" si="77"/>
        <v/>
      </c>
      <c r="BG170" s="4" t="str">
        <f t="shared" si="78"/>
        <v/>
      </c>
      <c r="BJ170" s="4" t="str">
        <f t="shared" ca="1" si="79"/>
        <v/>
      </c>
      <c r="BK170" s="4" t="str">
        <f t="shared" si="80"/>
        <v/>
      </c>
      <c r="BL170" s="4" t="str">
        <f t="shared" ca="1" si="81"/>
        <v/>
      </c>
      <c r="BM170" s="4" t="str">
        <f t="shared" ca="1" si="82"/>
        <v/>
      </c>
    </row>
    <row r="171" spans="1:65" x14ac:dyDescent="0.3">
      <c r="A171" s="4" t="str">
        <f>IF(L171&lt;&gt;"",'Informacion del Cliente'!D183,"")</f>
        <v/>
      </c>
      <c r="B171" s="4" t="str">
        <f>IF(O171&lt;&gt;"",'Informacion del Cliente'!$F$5,"")</f>
        <v/>
      </c>
      <c r="C171" s="4" t="str">
        <f>IF(O171&lt;&gt;"",'Informacion del Cliente'!$F$8,"")</f>
        <v/>
      </c>
      <c r="D171" s="4" t="str">
        <f>IF(O171&lt;&gt;"",'Informacion del Cliente'!$F$7,"")</f>
        <v/>
      </c>
      <c r="E171" s="4" t="str">
        <f>IF(O171&lt;&gt;"",'Informacion del Cliente'!$F$9,"")</f>
        <v/>
      </c>
      <c r="F171" s="4" t="str">
        <f>IF(G171&lt;&gt;"",'Informacion del Cliente'!$F$10:$G$10,"")</f>
        <v/>
      </c>
      <c r="G171" s="4" t="str">
        <f>IF('Informacion del Cliente'!E183&lt;&gt;"",VLOOKUP('Informacion del Cliente'!E183,Productos!$F$6:$G$11,2,FALSE),"")</f>
        <v/>
      </c>
      <c r="H171" s="4" t="str">
        <f>IF('Informacion del Cliente'!G183&lt;&gt;"",'Informacion del Cliente'!G183,"")</f>
        <v/>
      </c>
      <c r="I171" s="4" t="str">
        <f>IF('Informacion del Cliente'!F183&lt;&gt;"",'Informacion del Cliente'!F183,"")</f>
        <v/>
      </c>
      <c r="J171" s="4" t="str">
        <f>IF('Informacion del Cliente'!J183&lt;&gt;"",'Informacion del Cliente'!J183,"")</f>
        <v/>
      </c>
      <c r="K171" s="4" t="str">
        <f>IF('Informacion del Cliente'!N183&lt;&gt;"",'Informacion del Cliente'!N183,"")</f>
        <v/>
      </c>
      <c r="L171" s="4" t="str">
        <f>IF(AND(N171&lt;&gt;"",N171="Inside"),'Informacion del Cliente'!H183-VLOOKUP(N171,Productos!$F$15:$G$16,2,FALSE),IF(N171="Outside",'Informacion del Cliente'!H183,""))</f>
        <v/>
      </c>
      <c r="M171" s="4" t="str">
        <f>IF('Informacion del Cliente'!I183&lt;&gt;"",'Informacion del Cliente'!I183,"")</f>
        <v/>
      </c>
      <c r="N171" s="4" t="str">
        <f>IF('Informacion del Cliente'!K183&lt;&gt;"",'Informacion del Cliente'!K183,"")</f>
        <v/>
      </c>
      <c r="O171" s="4" t="str">
        <f>IF('Informacion del Cliente'!L183&lt;&gt;"",'Informacion del Cliente'!L183,"")</f>
        <v/>
      </c>
      <c r="P171" s="4" t="str">
        <f>IF('Informacion del Cliente'!M183&lt;&gt;"",'Informacion del Cliente'!M183,"")</f>
        <v/>
      </c>
      <c r="Q171" s="4" t="str">
        <f>IF('Informacion del Cliente'!P183&lt;&gt;"",'Informacion del Cliente'!P183,"")</f>
        <v/>
      </c>
      <c r="R171" s="4" t="str">
        <f>IF('Informacion del Cliente'!Q183&lt;&gt;"",'Informacion del Cliente'!Q183,"")</f>
        <v/>
      </c>
      <c r="S171" s="4" t="str">
        <f t="shared" ca="1" si="83"/>
        <v/>
      </c>
      <c r="U171" s="4" t="str">
        <f>IF('Informacion del Cliente'!O183&lt;&gt;"",'Informacion del Cliente'!O183,"")</f>
        <v/>
      </c>
      <c r="V171" s="4" t="str">
        <f>IF('Informacion del Cliente'!R183&lt;&gt;"",'Informacion del Cliente'!R183,"")</f>
        <v/>
      </c>
      <c r="W171" s="4" t="str">
        <f t="shared" ca="1" si="84"/>
        <v/>
      </c>
      <c r="X171" s="4" t="str">
        <f t="shared" si="85"/>
        <v/>
      </c>
      <c r="Y171" s="4" t="str">
        <f t="shared" si="86"/>
        <v/>
      </c>
      <c r="Z171" s="4" t="str">
        <f>IF(G171&lt;&gt;"", IFERROR(VLOOKUP(I171, 'Listado de Telas'!$B$3:$F$129, 5, FALSE), "No encontrado"), "")</f>
        <v/>
      </c>
      <c r="AA171" s="4" t="str">
        <f t="shared" ca="1" si="87"/>
        <v/>
      </c>
      <c r="AB171" s="4" t="str">
        <f t="shared" ca="1" si="62"/>
        <v/>
      </c>
      <c r="AC171" s="4" t="str">
        <f t="shared" ca="1" si="63"/>
        <v/>
      </c>
      <c r="AD171" s="4" t="str">
        <f t="shared" ca="1" si="64"/>
        <v/>
      </c>
      <c r="AE171" s="4" t="str">
        <f t="shared" si="65"/>
        <v/>
      </c>
      <c r="AF171" s="4" t="str">
        <f t="shared" ca="1" si="66"/>
        <v/>
      </c>
      <c r="AG171" s="4" t="str">
        <f t="shared" ca="1" si="67"/>
        <v/>
      </c>
      <c r="AH171" s="4" t="str">
        <f t="shared" ca="1" si="68"/>
        <v/>
      </c>
      <c r="AI171" s="4" t="str">
        <f t="shared" si="88"/>
        <v/>
      </c>
      <c r="AJ171" s="4" t="str">
        <f t="shared" ca="1" si="69"/>
        <v/>
      </c>
      <c r="AK171" s="4" t="str">
        <f t="array" ref="AK171">IF('Informacion del Cliente'!T183="SI",3,IF('Informacion del Cliente'!K183="Outside",2,IF('Informacion del Cliente'!K183="Inside",1,"")))</f>
        <v/>
      </c>
      <c r="AL171" s="140" t="str">
        <f t="shared" ca="1" si="70"/>
        <v/>
      </c>
      <c r="AM171" s="4" t="s">
        <v>132</v>
      </c>
      <c r="AN171" s="4" t="str">
        <f t="array" ref="AN171">IF(O171&lt;&gt;"",(IF(L171&lt;&gt;"",IF('Informacion del Cliente'!$F$10:$G$10="Residencial",VLOOKUP(G171,Productos!$F$19:$G$24,2,FALSE),IF('Informacion del Cliente'!$F$10:$G$10="Comercial",VLOOKUP(G171,Productos!$F$19:$G$24,3,FALSE),"")))),"")</f>
        <v/>
      </c>
      <c r="AO171" s="4" t="str">
        <f t="array" aca="1" ref="AO171" ca="1">IF(O171&lt;&gt;"",(IF(L171&lt;&gt;"",IF(VLOOKUP('Informacion del Cliente'!$F$10:$G$10,INDIRECT("'"&amp;G171&amp;"'!L5:N6"),2,FALSE)="NA","",VLOOKUP('Informacion del Cliente'!$F$10:$G$10,INDIRECT("'"&amp;G171&amp;"'!L5:N6"),2,FALSE)))),"")</f>
        <v/>
      </c>
      <c r="AP171" s="4" t="str">
        <f t="array" aca="1" ref="AP171" ca="1">IF(OR(J171="Privacy",J171="Blackout"),IF('Informacion del Cliente'!$F$10:$G$10="Residencial",IF(L171&lt;&gt;"",VLOOKUP(J171,INDIRECT("'"&amp;G171&amp;"'!L16:O18"),2,FALSE),""),IF('Informacion del Cliente'!$F$10:$G$10="Comercial",IF(L171&lt;&gt;"",VLOOKUP(J171,INDIRECT("'"&amp;G171&amp;"'!L16:O18"),3,FALSE),""))),"")</f>
        <v/>
      </c>
      <c r="AQ171" s="4" t="str">
        <f t="shared" ca="1" si="89"/>
        <v>0</v>
      </c>
      <c r="AR171" s="4" t="str">
        <f t="array" aca="1" ref="AR171" ca="1">IF('Informacion del Cliente'!$F$10:$G$10="Residencial",IF(L171&lt;&gt;"",VLOOKUP(J171,INDIRECT("'"&amp;G171&amp;"'!L16:O18"),2,FALSE),""),IF('Informacion del Cliente'!$F$10:$G$10="Comercial",IF(L171&lt;&gt;"",VLOOKUP(J171,INDIRECT("'"&amp;G171&amp;"'!L16:O18"),3,FALSE),"")))</f>
        <v/>
      </c>
      <c r="AS171" s="4" t="str">
        <f t="shared" ca="1" si="90"/>
        <v/>
      </c>
      <c r="AT171" s="4" t="str">
        <f t="shared" ca="1" si="91"/>
        <v/>
      </c>
      <c r="AU171" s="4" t="str">
        <f t="shared" ca="1" si="92"/>
        <v/>
      </c>
      <c r="AV171" s="4" t="str">
        <f t="array" aca="1" ref="AV171" ca="1">IF(G171&lt;&gt;"",(IF(OR(VLOOKUP(O171, INDIRECT("'" &amp; G171 &amp; "'!F23:N25"),3, FALSE)&lt;&gt;"",VLOOKUP(O171, INDIRECT("'" &amp; G171 &amp; "'!F23:N25"),3, FALSE)&lt;&gt;"NA"),(L171-VLOOKUP(O171, INDIRECT("'" &amp; G171 &amp; "'!F23:N25"),3, FALSE)),"")),"")</f>
        <v/>
      </c>
      <c r="AW171" s="4" t="str">
        <f t="shared" ca="1" si="71"/>
        <v/>
      </c>
      <c r="AX171" s="4" t="str">
        <f t="shared" ca="1" si="72"/>
        <v/>
      </c>
      <c r="AY171" s="4" t="str">
        <f t="shared" ca="1" si="73"/>
        <v/>
      </c>
      <c r="AZ171" s="4" t="str">
        <f t="array" aca="1" ref="AZ171" ca="1">IF(O171&lt;&gt;"",IF(VLOOKUP(O171,INDIRECT("'"&amp;G171&amp;"'!F23:K25"),5,FALSE)="NA","NA",L171-VLOOKUP(O171,INDIRECT("'"&amp;G171&amp;"'!F23:K25"),5,FALSE)),"")</f>
        <v/>
      </c>
      <c r="BA171" s="4" t="str">
        <f>IF('Informacion del Cliente'!U183&lt;&gt;"",'Informacion del Cliente'!U183,"")</f>
        <v/>
      </c>
      <c r="BB171" s="4" t="str">
        <f t="array" aca="1" ref="BB171" ca="1">IF(O171&lt;&gt;"",VLOOKUP(O171, INDIRECT("'" &amp; G171 &amp; "'!F23:K25"),6, FALSE),"")</f>
        <v/>
      </c>
      <c r="BC171" s="4" t="str">
        <f t="shared" si="74"/>
        <v/>
      </c>
      <c r="BD171" s="4" t="str">
        <f t="shared" ca="1" si="75"/>
        <v/>
      </c>
      <c r="BE171" s="4" t="str">
        <f t="shared" si="76"/>
        <v/>
      </c>
      <c r="BF171" s="4" t="str">
        <f t="shared" si="77"/>
        <v/>
      </c>
      <c r="BG171" s="4" t="str">
        <f t="shared" si="78"/>
        <v/>
      </c>
      <c r="BJ171" s="4" t="str">
        <f t="shared" ca="1" si="79"/>
        <v/>
      </c>
      <c r="BK171" s="4" t="str">
        <f t="shared" si="80"/>
        <v/>
      </c>
      <c r="BL171" s="4" t="str">
        <f t="shared" ca="1" si="81"/>
        <v/>
      </c>
      <c r="BM171" s="4" t="str">
        <f t="shared" ca="1" si="82"/>
        <v/>
      </c>
    </row>
    <row r="172" spans="1:65" x14ac:dyDescent="0.3">
      <c r="A172" s="4" t="str">
        <f>IF(L172&lt;&gt;"",'Informacion del Cliente'!D184,"")</f>
        <v/>
      </c>
      <c r="B172" s="4" t="str">
        <f>IF(O172&lt;&gt;"",'Informacion del Cliente'!$F$5,"")</f>
        <v/>
      </c>
      <c r="C172" s="4" t="str">
        <f>IF(O172&lt;&gt;"",'Informacion del Cliente'!$F$8,"")</f>
        <v/>
      </c>
      <c r="D172" s="4" t="str">
        <f>IF(O172&lt;&gt;"",'Informacion del Cliente'!$F$7,"")</f>
        <v/>
      </c>
      <c r="E172" s="4" t="str">
        <f>IF(O172&lt;&gt;"",'Informacion del Cliente'!$F$9,"")</f>
        <v/>
      </c>
      <c r="F172" s="4" t="str">
        <f>IF(G172&lt;&gt;"",'Informacion del Cliente'!$F$10:$G$10,"")</f>
        <v/>
      </c>
      <c r="G172" s="4" t="str">
        <f>IF('Informacion del Cliente'!E184&lt;&gt;"",VLOOKUP('Informacion del Cliente'!E184,Productos!$F$6:$G$11,2,FALSE),"")</f>
        <v/>
      </c>
      <c r="H172" s="4" t="str">
        <f>IF('Informacion del Cliente'!G184&lt;&gt;"",'Informacion del Cliente'!G184,"")</f>
        <v/>
      </c>
      <c r="I172" s="4" t="str">
        <f>IF('Informacion del Cliente'!F184&lt;&gt;"",'Informacion del Cliente'!F184,"")</f>
        <v/>
      </c>
      <c r="J172" s="4" t="str">
        <f>IF('Informacion del Cliente'!J184&lt;&gt;"",'Informacion del Cliente'!J184,"")</f>
        <v/>
      </c>
      <c r="K172" s="4" t="str">
        <f>IF('Informacion del Cliente'!N184&lt;&gt;"",'Informacion del Cliente'!N184,"")</f>
        <v/>
      </c>
      <c r="L172" s="4" t="str">
        <f>IF(AND(N172&lt;&gt;"",N172="Inside"),'Informacion del Cliente'!H184-VLOOKUP(N172,Productos!$F$15:$G$16,2,FALSE),IF(N172="Outside",'Informacion del Cliente'!H184,""))</f>
        <v/>
      </c>
      <c r="M172" s="4" t="str">
        <f>IF('Informacion del Cliente'!I184&lt;&gt;"",'Informacion del Cliente'!I184,"")</f>
        <v/>
      </c>
      <c r="N172" s="4" t="str">
        <f>IF('Informacion del Cliente'!K184&lt;&gt;"",'Informacion del Cliente'!K184,"")</f>
        <v/>
      </c>
      <c r="O172" s="4" t="str">
        <f>IF('Informacion del Cliente'!L184&lt;&gt;"",'Informacion del Cliente'!L184,"")</f>
        <v/>
      </c>
      <c r="P172" s="4" t="str">
        <f>IF('Informacion del Cliente'!M184&lt;&gt;"",'Informacion del Cliente'!M184,"")</f>
        <v/>
      </c>
      <c r="Q172" s="4" t="str">
        <f>IF('Informacion del Cliente'!P184&lt;&gt;"",'Informacion del Cliente'!P184,"")</f>
        <v/>
      </c>
      <c r="R172" s="4" t="str">
        <f>IF('Informacion del Cliente'!Q184&lt;&gt;"",'Informacion del Cliente'!Q184,"")</f>
        <v/>
      </c>
      <c r="S172" s="4" t="str">
        <f t="shared" ca="1" si="83"/>
        <v/>
      </c>
      <c r="U172" s="4" t="str">
        <f>IF('Informacion del Cliente'!O184&lt;&gt;"",'Informacion del Cliente'!O184,"")</f>
        <v/>
      </c>
      <c r="V172" s="4" t="str">
        <f>IF('Informacion del Cliente'!R184&lt;&gt;"",'Informacion del Cliente'!R184,"")</f>
        <v/>
      </c>
      <c r="W172" s="4" t="str">
        <f t="shared" ca="1" si="84"/>
        <v/>
      </c>
      <c r="X172" s="4" t="str">
        <f t="shared" si="85"/>
        <v/>
      </c>
      <c r="Y172" s="4" t="str">
        <f t="shared" si="86"/>
        <v/>
      </c>
      <c r="Z172" s="4" t="str">
        <f>IF(G172&lt;&gt;"", IFERROR(VLOOKUP(I172, 'Listado de Telas'!$B$3:$F$129, 5, FALSE), "No encontrado"), "")</f>
        <v/>
      </c>
      <c r="AA172" s="4" t="str">
        <f t="shared" ca="1" si="87"/>
        <v/>
      </c>
      <c r="AB172" s="4" t="str">
        <f t="shared" ca="1" si="62"/>
        <v/>
      </c>
      <c r="AC172" s="4" t="str">
        <f t="shared" ca="1" si="63"/>
        <v/>
      </c>
      <c r="AD172" s="4" t="str">
        <f t="shared" ca="1" si="64"/>
        <v/>
      </c>
      <c r="AE172" s="4" t="str">
        <f t="shared" si="65"/>
        <v/>
      </c>
      <c r="AF172" s="4" t="str">
        <f t="shared" ca="1" si="66"/>
        <v/>
      </c>
      <c r="AG172" s="4" t="str">
        <f t="shared" ca="1" si="67"/>
        <v/>
      </c>
      <c r="AH172" s="4" t="str">
        <f t="shared" ca="1" si="68"/>
        <v/>
      </c>
      <c r="AI172" s="4" t="str">
        <f t="shared" si="88"/>
        <v/>
      </c>
      <c r="AJ172" s="4" t="str">
        <f t="shared" ca="1" si="69"/>
        <v/>
      </c>
      <c r="AK172" s="4" t="str">
        <f t="array" ref="AK172">IF('Informacion del Cliente'!T184="SI",3,IF('Informacion del Cliente'!K184="Outside",2,IF('Informacion del Cliente'!K184="Inside",1,"")))</f>
        <v/>
      </c>
      <c r="AL172" s="140" t="str">
        <f t="shared" ca="1" si="70"/>
        <v/>
      </c>
      <c r="AM172" s="4" t="s">
        <v>132</v>
      </c>
      <c r="AN172" s="4" t="str">
        <f t="array" ref="AN172">IF(O172&lt;&gt;"",(IF(L172&lt;&gt;"",IF('Informacion del Cliente'!$F$10:$G$10="Residencial",VLOOKUP(G172,Productos!$F$19:$G$24,2,FALSE),IF('Informacion del Cliente'!$F$10:$G$10="Comercial",VLOOKUP(G172,Productos!$F$19:$G$24,3,FALSE),"")))),"")</f>
        <v/>
      </c>
      <c r="AO172" s="4" t="str">
        <f t="array" aca="1" ref="AO172" ca="1">IF(O172&lt;&gt;"",(IF(L172&lt;&gt;"",IF(VLOOKUP('Informacion del Cliente'!$F$10:$G$10,INDIRECT("'"&amp;G172&amp;"'!L5:N6"),2,FALSE)="NA","",VLOOKUP('Informacion del Cliente'!$F$10:$G$10,INDIRECT("'"&amp;G172&amp;"'!L5:N6"),2,FALSE)))),"")</f>
        <v/>
      </c>
      <c r="AP172" s="4" t="str">
        <f t="array" aca="1" ref="AP172" ca="1">IF(OR(J172="Privacy",J172="Blackout"),IF('Informacion del Cliente'!$F$10:$G$10="Residencial",IF(L172&lt;&gt;"",VLOOKUP(J172,INDIRECT("'"&amp;G172&amp;"'!L16:O18"),2,FALSE),""),IF('Informacion del Cliente'!$F$10:$G$10="Comercial",IF(L172&lt;&gt;"",VLOOKUP(J172,INDIRECT("'"&amp;G172&amp;"'!L16:O18"),3,FALSE),""))),"")</f>
        <v/>
      </c>
      <c r="AQ172" s="4" t="str">
        <f t="shared" ca="1" si="89"/>
        <v>0</v>
      </c>
      <c r="AR172" s="4" t="str">
        <f t="array" aca="1" ref="AR172" ca="1">IF('Informacion del Cliente'!$F$10:$G$10="Residencial",IF(L172&lt;&gt;"",VLOOKUP(J172,INDIRECT("'"&amp;G172&amp;"'!L16:O18"),2,FALSE),""),IF('Informacion del Cliente'!$F$10:$G$10="Comercial",IF(L172&lt;&gt;"",VLOOKUP(J172,INDIRECT("'"&amp;G172&amp;"'!L16:O18"),3,FALSE),"")))</f>
        <v/>
      </c>
      <c r="AS172" s="4" t="str">
        <f t="shared" ca="1" si="90"/>
        <v/>
      </c>
      <c r="AT172" s="4" t="str">
        <f t="shared" ca="1" si="91"/>
        <v/>
      </c>
      <c r="AU172" s="4" t="str">
        <f t="shared" ca="1" si="92"/>
        <v/>
      </c>
      <c r="AV172" s="4" t="str">
        <f t="array" aca="1" ref="AV172" ca="1">IF(G172&lt;&gt;"",(IF(OR(VLOOKUP(O172, INDIRECT("'" &amp; G172 &amp; "'!F23:N25"),3, FALSE)&lt;&gt;"",VLOOKUP(O172, INDIRECT("'" &amp; G172 &amp; "'!F23:N25"),3, FALSE)&lt;&gt;"NA"),(L172-VLOOKUP(O172, INDIRECT("'" &amp; G172 &amp; "'!F23:N25"),3, FALSE)),"")),"")</f>
        <v/>
      </c>
      <c r="AW172" s="4" t="str">
        <f t="shared" ca="1" si="71"/>
        <v/>
      </c>
      <c r="AX172" s="4" t="str">
        <f t="shared" ca="1" si="72"/>
        <v/>
      </c>
      <c r="AY172" s="4" t="str">
        <f t="shared" ca="1" si="73"/>
        <v/>
      </c>
      <c r="AZ172" s="4" t="str">
        <f t="array" aca="1" ref="AZ172" ca="1">IF(O172&lt;&gt;"",IF(VLOOKUP(O172,INDIRECT("'"&amp;G172&amp;"'!F23:K25"),5,FALSE)="NA","NA",L172-VLOOKUP(O172,INDIRECT("'"&amp;G172&amp;"'!F23:K25"),5,FALSE)),"")</f>
        <v/>
      </c>
      <c r="BA172" s="4" t="str">
        <f>IF('Informacion del Cliente'!U184&lt;&gt;"",'Informacion del Cliente'!U184,"")</f>
        <v/>
      </c>
      <c r="BB172" s="4" t="str">
        <f t="array" aca="1" ref="BB172" ca="1">IF(O172&lt;&gt;"",VLOOKUP(O172, INDIRECT("'" &amp; G172 &amp; "'!F23:K25"),6, FALSE),"")</f>
        <v/>
      </c>
      <c r="BC172" s="4" t="str">
        <f t="shared" si="74"/>
        <v/>
      </c>
      <c r="BD172" s="4" t="str">
        <f t="shared" ca="1" si="75"/>
        <v/>
      </c>
      <c r="BE172" s="4" t="str">
        <f t="shared" si="76"/>
        <v/>
      </c>
      <c r="BF172" s="4" t="str">
        <f t="shared" si="77"/>
        <v/>
      </c>
      <c r="BG172" s="4" t="str">
        <f t="shared" si="78"/>
        <v/>
      </c>
      <c r="BJ172" s="4" t="str">
        <f t="shared" ca="1" si="79"/>
        <v/>
      </c>
      <c r="BK172" s="4" t="str">
        <f t="shared" si="80"/>
        <v/>
      </c>
      <c r="BL172" s="4" t="str">
        <f t="shared" ca="1" si="81"/>
        <v/>
      </c>
      <c r="BM172" s="4" t="str">
        <f t="shared" ca="1" si="82"/>
        <v/>
      </c>
    </row>
    <row r="173" spans="1:65" x14ac:dyDescent="0.3">
      <c r="A173" s="4" t="str">
        <f>IF(L173&lt;&gt;"",'Informacion del Cliente'!D185,"")</f>
        <v/>
      </c>
      <c r="B173" s="4" t="str">
        <f>IF(O173&lt;&gt;"",'Informacion del Cliente'!$F$5,"")</f>
        <v/>
      </c>
      <c r="C173" s="4" t="str">
        <f>IF(O173&lt;&gt;"",'Informacion del Cliente'!$F$8,"")</f>
        <v/>
      </c>
      <c r="D173" s="4" t="str">
        <f>IF(O173&lt;&gt;"",'Informacion del Cliente'!$F$7,"")</f>
        <v/>
      </c>
      <c r="E173" s="4" t="str">
        <f>IF(O173&lt;&gt;"",'Informacion del Cliente'!$F$9,"")</f>
        <v/>
      </c>
      <c r="F173" s="4" t="str">
        <f>IF(G173&lt;&gt;"",'Informacion del Cliente'!$F$10:$G$10,"")</f>
        <v/>
      </c>
      <c r="G173" s="4" t="str">
        <f>IF('Informacion del Cliente'!E185&lt;&gt;"",VLOOKUP('Informacion del Cliente'!E185,Productos!$F$6:$G$11,2,FALSE),"")</f>
        <v/>
      </c>
      <c r="H173" s="4" t="str">
        <f>IF('Informacion del Cliente'!G185&lt;&gt;"",'Informacion del Cliente'!G185,"")</f>
        <v/>
      </c>
      <c r="I173" s="4" t="str">
        <f>IF('Informacion del Cliente'!F185&lt;&gt;"",'Informacion del Cliente'!F185,"")</f>
        <v/>
      </c>
      <c r="J173" s="4" t="str">
        <f>IF('Informacion del Cliente'!J185&lt;&gt;"",'Informacion del Cliente'!J185,"")</f>
        <v/>
      </c>
      <c r="K173" s="4" t="str">
        <f>IF('Informacion del Cliente'!N185&lt;&gt;"",'Informacion del Cliente'!N185,"")</f>
        <v/>
      </c>
      <c r="L173" s="4" t="str">
        <f>IF(AND(N173&lt;&gt;"",N173="Inside"),'Informacion del Cliente'!H185-VLOOKUP(N173,Productos!$F$15:$G$16,2,FALSE),IF(N173="Outside",'Informacion del Cliente'!H185,""))</f>
        <v/>
      </c>
      <c r="M173" s="4" t="str">
        <f>IF('Informacion del Cliente'!I185&lt;&gt;"",'Informacion del Cliente'!I185,"")</f>
        <v/>
      </c>
      <c r="N173" s="4" t="str">
        <f>IF('Informacion del Cliente'!K185&lt;&gt;"",'Informacion del Cliente'!K185,"")</f>
        <v/>
      </c>
      <c r="O173" s="4" t="str">
        <f>IF('Informacion del Cliente'!L185&lt;&gt;"",'Informacion del Cliente'!L185,"")</f>
        <v/>
      </c>
      <c r="P173" s="4" t="str">
        <f>IF('Informacion del Cliente'!M185&lt;&gt;"",'Informacion del Cliente'!M185,"")</f>
        <v/>
      </c>
      <c r="Q173" s="4" t="str">
        <f>IF('Informacion del Cliente'!P185&lt;&gt;"",'Informacion del Cliente'!P185,"")</f>
        <v/>
      </c>
      <c r="R173" s="4" t="str">
        <f>IF('Informacion del Cliente'!Q185&lt;&gt;"",'Informacion del Cliente'!Q185,"")</f>
        <v/>
      </c>
      <c r="S173" s="4" t="str">
        <f t="shared" ca="1" si="83"/>
        <v/>
      </c>
      <c r="U173" s="4" t="str">
        <f>IF('Informacion del Cliente'!O185&lt;&gt;"",'Informacion del Cliente'!O185,"")</f>
        <v/>
      </c>
      <c r="V173" s="4" t="str">
        <f>IF('Informacion del Cliente'!R185&lt;&gt;"",'Informacion del Cliente'!R185,"")</f>
        <v/>
      </c>
      <c r="W173" s="4" t="str">
        <f t="shared" ca="1" si="84"/>
        <v/>
      </c>
      <c r="X173" s="4" t="str">
        <f t="shared" si="85"/>
        <v/>
      </c>
      <c r="Y173" s="4" t="str">
        <f t="shared" si="86"/>
        <v/>
      </c>
      <c r="Z173" s="4" t="str">
        <f>IF(G173&lt;&gt;"", IFERROR(VLOOKUP(I173, 'Listado de Telas'!$B$3:$F$129, 5, FALSE), "No encontrado"), "")</f>
        <v/>
      </c>
      <c r="AA173" s="4" t="str">
        <f t="shared" ca="1" si="87"/>
        <v/>
      </c>
      <c r="AB173" s="4" t="str">
        <f t="shared" ca="1" si="62"/>
        <v/>
      </c>
      <c r="AC173" s="4" t="str">
        <f t="shared" ca="1" si="63"/>
        <v/>
      </c>
      <c r="AD173" s="4" t="str">
        <f t="shared" ca="1" si="64"/>
        <v/>
      </c>
      <c r="AE173" s="4" t="str">
        <f t="shared" si="65"/>
        <v/>
      </c>
      <c r="AF173" s="4" t="str">
        <f t="shared" ca="1" si="66"/>
        <v/>
      </c>
      <c r="AG173" s="4" t="str">
        <f t="shared" ca="1" si="67"/>
        <v/>
      </c>
      <c r="AH173" s="4" t="str">
        <f t="shared" ca="1" si="68"/>
        <v/>
      </c>
      <c r="AI173" s="4" t="str">
        <f t="shared" si="88"/>
        <v/>
      </c>
      <c r="AJ173" s="4" t="str">
        <f t="shared" ca="1" si="69"/>
        <v/>
      </c>
      <c r="AK173" s="4" t="str">
        <f t="array" ref="AK173">IF('Informacion del Cliente'!T185="SI",3,IF('Informacion del Cliente'!K185="Outside",2,IF('Informacion del Cliente'!K185="Inside",1,"")))</f>
        <v/>
      </c>
      <c r="AL173" s="140" t="str">
        <f t="shared" ca="1" si="70"/>
        <v/>
      </c>
      <c r="AM173" s="4" t="s">
        <v>132</v>
      </c>
      <c r="AN173" s="4" t="str">
        <f t="array" ref="AN173">IF(O173&lt;&gt;"",(IF(L173&lt;&gt;"",IF('Informacion del Cliente'!$F$10:$G$10="Residencial",VLOOKUP(G173,Productos!$F$19:$G$24,2,FALSE),IF('Informacion del Cliente'!$F$10:$G$10="Comercial",VLOOKUP(G173,Productos!$F$19:$G$24,3,FALSE),"")))),"")</f>
        <v/>
      </c>
      <c r="AO173" s="4" t="str">
        <f t="array" aca="1" ref="AO173" ca="1">IF(O173&lt;&gt;"",(IF(L173&lt;&gt;"",IF(VLOOKUP('Informacion del Cliente'!$F$10:$G$10,INDIRECT("'"&amp;G173&amp;"'!L5:N6"),2,FALSE)="NA","",VLOOKUP('Informacion del Cliente'!$F$10:$G$10,INDIRECT("'"&amp;G173&amp;"'!L5:N6"),2,FALSE)))),"")</f>
        <v/>
      </c>
      <c r="AP173" s="4" t="str">
        <f t="array" aca="1" ref="AP173" ca="1">IF(OR(J173="Privacy",J173="Blackout"),IF('Informacion del Cliente'!$F$10:$G$10="Residencial",IF(L173&lt;&gt;"",VLOOKUP(J173,INDIRECT("'"&amp;G173&amp;"'!L16:O18"),2,FALSE),""),IF('Informacion del Cliente'!$F$10:$G$10="Comercial",IF(L173&lt;&gt;"",VLOOKUP(J173,INDIRECT("'"&amp;G173&amp;"'!L16:O18"),3,FALSE),""))),"")</f>
        <v/>
      </c>
      <c r="AQ173" s="4" t="str">
        <f t="shared" ca="1" si="89"/>
        <v>0</v>
      </c>
      <c r="AR173" s="4" t="str">
        <f t="array" aca="1" ref="AR173" ca="1">IF('Informacion del Cliente'!$F$10:$G$10="Residencial",IF(L173&lt;&gt;"",VLOOKUP(J173,INDIRECT("'"&amp;G173&amp;"'!L16:O18"),2,FALSE),""),IF('Informacion del Cliente'!$F$10:$G$10="Comercial",IF(L173&lt;&gt;"",VLOOKUP(J173,INDIRECT("'"&amp;G173&amp;"'!L16:O18"),3,FALSE),"")))</f>
        <v/>
      </c>
      <c r="AS173" s="4" t="str">
        <f t="shared" ca="1" si="90"/>
        <v/>
      </c>
      <c r="AT173" s="4" t="str">
        <f t="shared" ca="1" si="91"/>
        <v/>
      </c>
      <c r="AU173" s="4" t="str">
        <f t="shared" ca="1" si="92"/>
        <v/>
      </c>
      <c r="AV173" s="4" t="str">
        <f t="array" aca="1" ref="AV173" ca="1">IF(G173&lt;&gt;"",(IF(OR(VLOOKUP(O173, INDIRECT("'" &amp; G173 &amp; "'!F23:N25"),3, FALSE)&lt;&gt;"",VLOOKUP(O173, INDIRECT("'" &amp; G173 &amp; "'!F23:N25"),3, FALSE)&lt;&gt;"NA"),(L173-VLOOKUP(O173, INDIRECT("'" &amp; G173 &amp; "'!F23:N25"),3, FALSE)),"")),"")</f>
        <v/>
      </c>
      <c r="AW173" s="4" t="str">
        <f t="shared" ca="1" si="71"/>
        <v/>
      </c>
      <c r="AX173" s="4" t="str">
        <f t="shared" ca="1" si="72"/>
        <v/>
      </c>
      <c r="AY173" s="4" t="str">
        <f t="shared" ca="1" si="73"/>
        <v/>
      </c>
      <c r="AZ173" s="4" t="str">
        <f t="array" aca="1" ref="AZ173" ca="1">IF(O173&lt;&gt;"",IF(VLOOKUP(O173,INDIRECT("'"&amp;G173&amp;"'!F23:K25"),5,FALSE)="NA","NA",L173-VLOOKUP(O173,INDIRECT("'"&amp;G173&amp;"'!F23:K25"),5,FALSE)),"")</f>
        <v/>
      </c>
      <c r="BA173" s="4" t="str">
        <f>IF('Informacion del Cliente'!U185&lt;&gt;"",'Informacion del Cliente'!U185,"")</f>
        <v/>
      </c>
      <c r="BB173" s="4" t="str">
        <f t="array" aca="1" ref="BB173" ca="1">IF(O173&lt;&gt;"",VLOOKUP(O173, INDIRECT("'" &amp; G173 &amp; "'!F23:K25"),6, FALSE),"")</f>
        <v/>
      </c>
      <c r="BC173" s="4" t="str">
        <f t="shared" si="74"/>
        <v/>
      </c>
      <c r="BD173" s="4" t="str">
        <f t="shared" ca="1" si="75"/>
        <v/>
      </c>
      <c r="BE173" s="4" t="str">
        <f t="shared" si="76"/>
        <v/>
      </c>
      <c r="BF173" s="4" t="str">
        <f t="shared" si="77"/>
        <v/>
      </c>
      <c r="BG173" s="4" t="str">
        <f t="shared" si="78"/>
        <v/>
      </c>
      <c r="BJ173" s="4" t="str">
        <f t="shared" ca="1" si="79"/>
        <v/>
      </c>
      <c r="BK173" s="4" t="str">
        <f t="shared" si="80"/>
        <v/>
      </c>
      <c r="BL173" s="4" t="str">
        <f t="shared" ca="1" si="81"/>
        <v/>
      </c>
      <c r="BM173" s="4" t="str">
        <f t="shared" ca="1" si="82"/>
        <v/>
      </c>
    </row>
    <row r="174" spans="1:65" x14ac:dyDescent="0.3">
      <c r="A174" s="4" t="str">
        <f>IF(L174&lt;&gt;"",'Informacion del Cliente'!D186,"")</f>
        <v/>
      </c>
      <c r="B174" s="4" t="str">
        <f>IF(O174&lt;&gt;"",'Informacion del Cliente'!$F$5,"")</f>
        <v/>
      </c>
      <c r="C174" s="4" t="str">
        <f>IF(O174&lt;&gt;"",'Informacion del Cliente'!$F$8,"")</f>
        <v/>
      </c>
      <c r="D174" s="4" t="str">
        <f>IF(O174&lt;&gt;"",'Informacion del Cliente'!$F$7,"")</f>
        <v/>
      </c>
      <c r="E174" s="4" t="str">
        <f>IF(O174&lt;&gt;"",'Informacion del Cliente'!$F$9,"")</f>
        <v/>
      </c>
      <c r="F174" s="4" t="str">
        <f>IF(G174&lt;&gt;"",'Informacion del Cliente'!$F$10:$G$10,"")</f>
        <v/>
      </c>
      <c r="G174" s="4" t="str">
        <f>IF('Informacion del Cliente'!E186&lt;&gt;"",VLOOKUP('Informacion del Cliente'!E186,Productos!$F$6:$G$11,2,FALSE),"")</f>
        <v/>
      </c>
      <c r="H174" s="4" t="str">
        <f>IF('Informacion del Cliente'!G186&lt;&gt;"",'Informacion del Cliente'!G186,"")</f>
        <v/>
      </c>
      <c r="I174" s="4" t="str">
        <f>IF('Informacion del Cliente'!F186&lt;&gt;"",'Informacion del Cliente'!F186,"")</f>
        <v/>
      </c>
      <c r="J174" s="4" t="str">
        <f>IF('Informacion del Cliente'!J186&lt;&gt;"",'Informacion del Cliente'!J186,"")</f>
        <v/>
      </c>
      <c r="K174" s="4" t="str">
        <f>IF('Informacion del Cliente'!N186&lt;&gt;"",'Informacion del Cliente'!N186,"")</f>
        <v/>
      </c>
      <c r="L174" s="4" t="str">
        <f>IF(AND(N174&lt;&gt;"",N174="Inside"),'Informacion del Cliente'!H186-VLOOKUP(N174,Productos!$F$15:$G$16,2,FALSE),IF(N174="Outside",'Informacion del Cliente'!H186,""))</f>
        <v/>
      </c>
      <c r="M174" s="4" t="str">
        <f>IF('Informacion del Cliente'!I186&lt;&gt;"",'Informacion del Cliente'!I186,"")</f>
        <v/>
      </c>
      <c r="N174" s="4" t="str">
        <f>IF('Informacion del Cliente'!K186&lt;&gt;"",'Informacion del Cliente'!K186,"")</f>
        <v/>
      </c>
      <c r="O174" s="4" t="str">
        <f>IF('Informacion del Cliente'!L186&lt;&gt;"",'Informacion del Cliente'!L186,"")</f>
        <v/>
      </c>
      <c r="P174" s="4" t="str">
        <f>IF('Informacion del Cliente'!M186&lt;&gt;"",'Informacion del Cliente'!M186,"")</f>
        <v/>
      </c>
      <c r="Q174" s="4" t="str">
        <f>IF('Informacion del Cliente'!P186&lt;&gt;"",'Informacion del Cliente'!P186,"")</f>
        <v/>
      </c>
      <c r="R174" s="4" t="str">
        <f>IF('Informacion del Cliente'!Q186&lt;&gt;"",'Informacion del Cliente'!Q186,"")</f>
        <v/>
      </c>
      <c r="S174" s="4" t="str">
        <f t="shared" ca="1" si="83"/>
        <v/>
      </c>
      <c r="U174" s="4" t="str">
        <f>IF('Informacion del Cliente'!O186&lt;&gt;"",'Informacion del Cliente'!O186,"")</f>
        <v/>
      </c>
      <c r="V174" s="4" t="str">
        <f>IF('Informacion del Cliente'!R186&lt;&gt;"",'Informacion del Cliente'!R186,"")</f>
        <v/>
      </c>
      <c r="W174" s="4" t="str">
        <f t="shared" ca="1" si="84"/>
        <v/>
      </c>
      <c r="X174" s="4" t="str">
        <f t="shared" si="85"/>
        <v/>
      </c>
      <c r="Y174" s="4" t="str">
        <f t="shared" si="86"/>
        <v/>
      </c>
      <c r="Z174" s="4" t="str">
        <f>IF(G174&lt;&gt;"", IFERROR(VLOOKUP(I174, 'Listado de Telas'!$B$3:$F$129, 5, FALSE), "No encontrado"), "")</f>
        <v/>
      </c>
      <c r="AA174" s="4" t="str">
        <f t="shared" ca="1" si="87"/>
        <v/>
      </c>
      <c r="AB174" s="4" t="str">
        <f t="shared" ca="1" si="62"/>
        <v/>
      </c>
      <c r="AC174" s="4" t="str">
        <f t="shared" ca="1" si="63"/>
        <v/>
      </c>
      <c r="AD174" s="4" t="str">
        <f t="shared" ca="1" si="64"/>
        <v/>
      </c>
      <c r="AE174" s="4" t="str">
        <f t="shared" si="65"/>
        <v/>
      </c>
      <c r="AF174" s="4" t="str">
        <f t="shared" ca="1" si="66"/>
        <v/>
      </c>
      <c r="AG174" s="4" t="str">
        <f t="shared" ca="1" si="67"/>
        <v/>
      </c>
      <c r="AH174" s="4" t="str">
        <f t="shared" ca="1" si="68"/>
        <v/>
      </c>
      <c r="AI174" s="4" t="str">
        <f t="shared" si="88"/>
        <v/>
      </c>
      <c r="AJ174" s="4" t="str">
        <f t="shared" ca="1" si="69"/>
        <v/>
      </c>
      <c r="AK174" s="4" t="str">
        <f t="array" ref="AK174">IF('Informacion del Cliente'!T186="SI",3,IF('Informacion del Cliente'!K186="Outside",2,IF('Informacion del Cliente'!K186="Inside",1,"")))</f>
        <v/>
      </c>
      <c r="AL174" s="140" t="str">
        <f t="shared" ca="1" si="70"/>
        <v/>
      </c>
      <c r="AM174" s="4" t="s">
        <v>132</v>
      </c>
      <c r="AN174" s="4" t="str">
        <f t="array" ref="AN174">IF(O174&lt;&gt;"",(IF(L174&lt;&gt;"",IF('Informacion del Cliente'!$F$10:$G$10="Residencial",VLOOKUP(G174,Productos!$F$19:$G$24,2,FALSE),IF('Informacion del Cliente'!$F$10:$G$10="Comercial",VLOOKUP(G174,Productos!$F$19:$G$24,3,FALSE),"")))),"")</f>
        <v/>
      </c>
      <c r="AO174" s="4" t="str">
        <f t="array" aca="1" ref="AO174" ca="1">IF(O174&lt;&gt;"",(IF(L174&lt;&gt;"",IF(VLOOKUP('Informacion del Cliente'!$F$10:$G$10,INDIRECT("'"&amp;G174&amp;"'!L5:N6"),2,FALSE)="NA","",VLOOKUP('Informacion del Cliente'!$F$10:$G$10,INDIRECT("'"&amp;G174&amp;"'!L5:N6"),2,FALSE)))),"")</f>
        <v/>
      </c>
      <c r="AP174" s="4" t="str">
        <f t="array" aca="1" ref="AP174" ca="1">IF(OR(J174="Privacy",J174="Blackout"),IF('Informacion del Cliente'!$F$10:$G$10="Residencial",IF(L174&lt;&gt;"",VLOOKUP(J174,INDIRECT("'"&amp;G174&amp;"'!L16:O18"),2,FALSE),""),IF('Informacion del Cliente'!$F$10:$G$10="Comercial",IF(L174&lt;&gt;"",VLOOKUP(J174,INDIRECT("'"&amp;G174&amp;"'!L16:O18"),3,FALSE),""))),"")</f>
        <v/>
      </c>
      <c r="AQ174" s="4" t="str">
        <f t="shared" ca="1" si="89"/>
        <v>0</v>
      </c>
      <c r="AR174" s="4" t="str">
        <f t="array" aca="1" ref="AR174" ca="1">IF('Informacion del Cliente'!$F$10:$G$10="Residencial",IF(L174&lt;&gt;"",VLOOKUP(J174,INDIRECT("'"&amp;G174&amp;"'!L16:O18"),2,FALSE),""),IF('Informacion del Cliente'!$F$10:$G$10="Comercial",IF(L174&lt;&gt;"",VLOOKUP(J174,INDIRECT("'"&amp;G174&amp;"'!L16:O18"),3,FALSE),"")))</f>
        <v/>
      </c>
      <c r="AS174" s="4" t="str">
        <f t="shared" ca="1" si="90"/>
        <v/>
      </c>
      <c r="AT174" s="4" t="str">
        <f t="shared" ca="1" si="91"/>
        <v/>
      </c>
      <c r="AU174" s="4" t="str">
        <f t="shared" ca="1" si="92"/>
        <v/>
      </c>
      <c r="AV174" s="4" t="str">
        <f t="array" aca="1" ref="AV174" ca="1">IF(G174&lt;&gt;"",(IF(OR(VLOOKUP(O174, INDIRECT("'" &amp; G174 &amp; "'!F23:N25"),3, FALSE)&lt;&gt;"",VLOOKUP(O174, INDIRECT("'" &amp; G174 &amp; "'!F23:N25"),3, FALSE)&lt;&gt;"NA"),(L174-VLOOKUP(O174, INDIRECT("'" &amp; G174 &amp; "'!F23:N25"),3, FALSE)),"")),"")</f>
        <v/>
      </c>
      <c r="AW174" s="4" t="str">
        <f t="shared" ca="1" si="71"/>
        <v/>
      </c>
      <c r="AX174" s="4" t="str">
        <f t="shared" ca="1" si="72"/>
        <v/>
      </c>
      <c r="AY174" s="4" t="str">
        <f t="shared" ca="1" si="73"/>
        <v/>
      </c>
      <c r="AZ174" s="4" t="str">
        <f t="array" aca="1" ref="AZ174" ca="1">IF(O174&lt;&gt;"",IF(VLOOKUP(O174,INDIRECT("'"&amp;G174&amp;"'!F23:K25"),5,FALSE)="NA","NA",L174-VLOOKUP(O174,INDIRECT("'"&amp;G174&amp;"'!F23:K25"),5,FALSE)),"")</f>
        <v/>
      </c>
      <c r="BA174" s="4" t="str">
        <f>IF('Informacion del Cliente'!U186&lt;&gt;"",'Informacion del Cliente'!U186,"")</f>
        <v/>
      </c>
      <c r="BB174" s="4" t="str">
        <f t="array" aca="1" ref="BB174" ca="1">IF(O174&lt;&gt;"",VLOOKUP(O174, INDIRECT("'" &amp; G174 &amp; "'!F23:K25"),6, FALSE),"")</f>
        <v/>
      </c>
      <c r="BC174" s="4" t="str">
        <f t="shared" si="74"/>
        <v/>
      </c>
      <c r="BD174" s="4" t="str">
        <f t="shared" ca="1" si="75"/>
        <v/>
      </c>
      <c r="BE174" s="4" t="str">
        <f t="shared" si="76"/>
        <v/>
      </c>
      <c r="BF174" s="4" t="str">
        <f t="shared" si="77"/>
        <v/>
      </c>
      <c r="BG174" s="4" t="str">
        <f t="shared" si="78"/>
        <v/>
      </c>
      <c r="BJ174" s="4" t="str">
        <f t="shared" ca="1" si="79"/>
        <v/>
      </c>
      <c r="BK174" s="4" t="str">
        <f t="shared" si="80"/>
        <v/>
      </c>
      <c r="BL174" s="4" t="str">
        <f t="shared" ca="1" si="81"/>
        <v/>
      </c>
      <c r="BM174" s="4" t="str">
        <f t="shared" ca="1" si="82"/>
        <v/>
      </c>
    </row>
    <row r="175" spans="1:65" x14ac:dyDescent="0.3">
      <c r="A175" s="4" t="str">
        <f>IF(L175&lt;&gt;"",'Informacion del Cliente'!D187,"")</f>
        <v/>
      </c>
      <c r="B175" s="4" t="str">
        <f>IF(O175&lt;&gt;"",'Informacion del Cliente'!$F$5,"")</f>
        <v/>
      </c>
      <c r="C175" s="4" t="str">
        <f>IF(O175&lt;&gt;"",'Informacion del Cliente'!$F$8,"")</f>
        <v/>
      </c>
      <c r="D175" s="4" t="str">
        <f>IF(O175&lt;&gt;"",'Informacion del Cliente'!$F$7,"")</f>
        <v/>
      </c>
      <c r="E175" s="4" t="str">
        <f>IF(O175&lt;&gt;"",'Informacion del Cliente'!$F$9,"")</f>
        <v/>
      </c>
      <c r="F175" s="4" t="str">
        <f>IF(G175&lt;&gt;"",'Informacion del Cliente'!$F$10:$G$10,"")</f>
        <v/>
      </c>
      <c r="G175" s="4" t="str">
        <f>IF('Informacion del Cliente'!E187&lt;&gt;"",VLOOKUP('Informacion del Cliente'!E187,Productos!$F$6:$G$11,2,FALSE),"")</f>
        <v/>
      </c>
      <c r="H175" s="4" t="str">
        <f>IF('Informacion del Cliente'!G187&lt;&gt;"",'Informacion del Cliente'!G187,"")</f>
        <v/>
      </c>
      <c r="I175" s="4" t="str">
        <f>IF('Informacion del Cliente'!F187&lt;&gt;"",'Informacion del Cliente'!F187,"")</f>
        <v/>
      </c>
      <c r="J175" s="4" t="str">
        <f>IF('Informacion del Cliente'!J187&lt;&gt;"",'Informacion del Cliente'!J187,"")</f>
        <v/>
      </c>
      <c r="K175" s="4" t="str">
        <f>IF('Informacion del Cliente'!N187&lt;&gt;"",'Informacion del Cliente'!N187,"")</f>
        <v/>
      </c>
      <c r="L175" s="4" t="str">
        <f>IF(AND(N175&lt;&gt;"",N175="Inside"),'Informacion del Cliente'!H187-VLOOKUP(N175,Productos!$F$15:$G$16,2,FALSE),IF(N175="Outside",'Informacion del Cliente'!H187,""))</f>
        <v/>
      </c>
      <c r="M175" s="4" t="str">
        <f>IF('Informacion del Cliente'!I187&lt;&gt;"",'Informacion del Cliente'!I187,"")</f>
        <v/>
      </c>
      <c r="N175" s="4" t="str">
        <f>IF('Informacion del Cliente'!K187&lt;&gt;"",'Informacion del Cliente'!K187,"")</f>
        <v/>
      </c>
      <c r="O175" s="4" t="str">
        <f>IF('Informacion del Cliente'!L187&lt;&gt;"",'Informacion del Cliente'!L187,"")</f>
        <v/>
      </c>
      <c r="P175" s="4" t="str">
        <f>IF('Informacion del Cliente'!M187&lt;&gt;"",'Informacion del Cliente'!M187,"")</f>
        <v/>
      </c>
      <c r="Q175" s="4" t="str">
        <f>IF('Informacion del Cliente'!P187&lt;&gt;"",'Informacion del Cliente'!P187,"")</f>
        <v/>
      </c>
      <c r="R175" s="4" t="str">
        <f>IF('Informacion del Cliente'!Q187&lt;&gt;"",'Informacion del Cliente'!Q187,"")</f>
        <v/>
      </c>
      <c r="S175" s="4" t="str">
        <f t="shared" ca="1" si="83"/>
        <v/>
      </c>
      <c r="U175" s="4" t="str">
        <f>IF('Informacion del Cliente'!O187&lt;&gt;"",'Informacion del Cliente'!O187,"")</f>
        <v/>
      </c>
      <c r="V175" s="4" t="str">
        <f>IF('Informacion del Cliente'!R187&lt;&gt;"",'Informacion del Cliente'!R187,"")</f>
        <v/>
      </c>
      <c r="W175" s="4" t="str">
        <f t="shared" ca="1" si="84"/>
        <v/>
      </c>
      <c r="X175" s="4" t="str">
        <f t="shared" si="85"/>
        <v/>
      </c>
      <c r="Y175" s="4" t="str">
        <f t="shared" si="86"/>
        <v/>
      </c>
      <c r="Z175" s="4" t="str">
        <f>IF(G175&lt;&gt;"", IFERROR(VLOOKUP(I175, 'Listado de Telas'!$B$3:$F$129, 5, FALSE), "No encontrado"), "")</f>
        <v/>
      </c>
      <c r="AA175" s="4" t="str">
        <f t="shared" ca="1" si="87"/>
        <v/>
      </c>
      <c r="AB175" s="4" t="str">
        <f t="shared" ca="1" si="62"/>
        <v/>
      </c>
      <c r="AC175" s="4" t="str">
        <f t="shared" ca="1" si="63"/>
        <v/>
      </c>
      <c r="AD175" s="4" t="str">
        <f t="shared" ca="1" si="64"/>
        <v/>
      </c>
      <c r="AE175" s="4" t="str">
        <f t="shared" si="65"/>
        <v/>
      </c>
      <c r="AF175" s="4" t="str">
        <f t="shared" ca="1" si="66"/>
        <v/>
      </c>
      <c r="AG175" s="4" t="str">
        <f t="shared" ca="1" si="67"/>
        <v/>
      </c>
      <c r="AH175" s="4" t="str">
        <f t="shared" ca="1" si="68"/>
        <v/>
      </c>
      <c r="AI175" s="4" t="str">
        <f t="shared" si="88"/>
        <v/>
      </c>
      <c r="AJ175" s="4" t="str">
        <f t="shared" ca="1" si="69"/>
        <v/>
      </c>
      <c r="AK175" s="4" t="str">
        <f t="array" ref="AK175">IF('Informacion del Cliente'!T187="SI",3,IF('Informacion del Cliente'!K187="Outside",2,IF('Informacion del Cliente'!K187="Inside",1,"")))</f>
        <v/>
      </c>
      <c r="AL175" s="140" t="str">
        <f t="shared" ca="1" si="70"/>
        <v/>
      </c>
      <c r="AM175" s="4" t="s">
        <v>132</v>
      </c>
      <c r="AN175" s="4" t="str">
        <f t="array" ref="AN175">IF(O175&lt;&gt;"",(IF(L175&lt;&gt;"",IF('Informacion del Cliente'!$F$10:$G$10="Residencial",VLOOKUP(G175,Productos!$F$19:$G$24,2,FALSE),IF('Informacion del Cliente'!$F$10:$G$10="Comercial",VLOOKUP(G175,Productos!$F$19:$G$24,3,FALSE),"")))),"")</f>
        <v/>
      </c>
      <c r="AO175" s="4" t="str">
        <f t="array" aca="1" ref="AO175" ca="1">IF(O175&lt;&gt;"",(IF(L175&lt;&gt;"",IF(VLOOKUP('Informacion del Cliente'!$F$10:$G$10,INDIRECT("'"&amp;G175&amp;"'!L5:N6"),2,FALSE)="NA","",VLOOKUP('Informacion del Cliente'!$F$10:$G$10,INDIRECT("'"&amp;G175&amp;"'!L5:N6"),2,FALSE)))),"")</f>
        <v/>
      </c>
      <c r="AP175" s="4" t="str">
        <f t="array" aca="1" ref="AP175" ca="1">IF(OR(J175="Privacy",J175="Blackout"),IF('Informacion del Cliente'!$F$10:$G$10="Residencial",IF(L175&lt;&gt;"",VLOOKUP(J175,INDIRECT("'"&amp;G175&amp;"'!L16:O18"),2,FALSE),""),IF('Informacion del Cliente'!$F$10:$G$10="Comercial",IF(L175&lt;&gt;"",VLOOKUP(J175,INDIRECT("'"&amp;G175&amp;"'!L16:O18"),3,FALSE),""))),"")</f>
        <v/>
      </c>
      <c r="AQ175" s="4" t="str">
        <f t="shared" ca="1" si="89"/>
        <v>0</v>
      </c>
      <c r="AR175" s="4" t="str">
        <f t="array" aca="1" ref="AR175" ca="1">IF('Informacion del Cliente'!$F$10:$G$10="Residencial",IF(L175&lt;&gt;"",VLOOKUP(J175,INDIRECT("'"&amp;G175&amp;"'!L16:O18"),2,FALSE),""),IF('Informacion del Cliente'!$F$10:$G$10="Comercial",IF(L175&lt;&gt;"",VLOOKUP(J175,INDIRECT("'"&amp;G175&amp;"'!L16:O18"),3,FALSE),"")))</f>
        <v/>
      </c>
      <c r="AS175" s="4" t="str">
        <f t="shared" ca="1" si="90"/>
        <v/>
      </c>
      <c r="AT175" s="4" t="str">
        <f t="shared" ca="1" si="91"/>
        <v/>
      </c>
      <c r="AU175" s="4" t="str">
        <f t="shared" ca="1" si="92"/>
        <v/>
      </c>
      <c r="AV175" s="4" t="str">
        <f t="array" aca="1" ref="AV175" ca="1">IF(G175&lt;&gt;"",(IF(OR(VLOOKUP(O175, INDIRECT("'" &amp; G175 &amp; "'!F23:N25"),3, FALSE)&lt;&gt;"",VLOOKUP(O175, INDIRECT("'" &amp; G175 &amp; "'!F23:N25"),3, FALSE)&lt;&gt;"NA"),(L175-VLOOKUP(O175, INDIRECT("'" &amp; G175 &amp; "'!F23:N25"),3, FALSE)),"")),"")</f>
        <v/>
      </c>
      <c r="AW175" s="4" t="str">
        <f t="shared" ca="1" si="71"/>
        <v/>
      </c>
      <c r="AX175" s="4" t="str">
        <f t="shared" ca="1" si="72"/>
        <v/>
      </c>
      <c r="AY175" s="4" t="str">
        <f t="shared" ca="1" si="73"/>
        <v/>
      </c>
      <c r="AZ175" s="4" t="str">
        <f t="array" aca="1" ref="AZ175" ca="1">IF(O175&lt;&gt;"",IF(VLOOKUP(O175,INDIRECT("'"&amp;G175&amp;"'!F23:K25"),5,FALSE)="NA","NA",L175-VLOOKUP(O175,INDIRECT("'"&amp;G175&amp;"'!F23:K25"),5,FALSE)),"")</f>
        <v/>
      </c>
      <c r="BA175" s="4" t="str">
        <f>IF('Informacion del Cliente'!U187&lt;&gt;"",'Informacion del Cliente'!U187,"")</f>
        <v/>
      </c>
      <c r="BB175" s="4" t="str">
        <f t="array" aca="1" ref="BB175" ca="1">IF(O175&lt;&gt;"",VLOOKUP(O175, INDIRECT("'" &amp; G175 &amp; "'!F23:K25"),6, FALSE),"")</f>
        <v/>
      </c>
      <c r="BC175" s="4" t="str">
        <f t="shared" si="74"/>
        <v/>
      </c>
      <c r="BD175" s="4" t="str">
        <f t="shared" ca="1" si="75"/>
        <v/>
      </c>
      <c r="BE175" s="4" t="str">
        <f t="shared" si="76"/>
        <v/>
      </c>
      <c r="BF175" s="4" t="str">
        <f t="shared" si="77"/>
        <v/>
      </c>
      <c r="BG175" s="4" t="str">
        <f t="shared" si="78"/>
        <v/>
      </c>
      <c r="BJ175" s="4" t="str">
        <f t="shared" ca="1" si="79"/>
        <v/>
      </c>
      <c r="BK175" s="4" t="str">
        <f t="shared" si="80"/>
        <v/>
      </c>
      <c r="BL175" s="4" t="str">
        <f t="shared" ca="1" si="81"/>
        <v/>
      </c>
      <c r="BM175" s="4" t="str">
        <f t="shared" ca="1" si="82"/>
        <v/>
      </c>
    </row>
    <row r="176" spans="1:65" x14ac:dyDescent="0.3">
      <c r="A176" s="4" t="str">
        <f>IF(L176&lt;&gt;"",'Informacion del Cliente'!D188,"")</f>
        <v/>
      </c>
      <c r="B176" s="4" t="str">
        <f>IF(O176&lt;&gt;"",'Informacion del Cliente'!$F$5,"")</f>
        <v/>
      </c>
      <c r="C176" s="4" t="str">
        <f>IF(O176&lt;&gt;"",'Informacion del Cliente'!$F$8,"")</f>
        <v/>
      </c>
      <c r="D176" s="4" t="str">
        <f>IF(O176&lt;&gt;"",'Informacion del Cliente'!$F$7,"")</f>
        <v/>
      </c>
      <c r="E176" s="4" t="str">
        <f>IF(O176&lt;&gt;"",'Informacion del Cliente'!$F$9,"")</f>
        <v/>
      </c>
      <c r="F176" s="4" t="str">
        <f>IF(G176&lt;&gt;"",'Informacion del Cliente'!$F$10:$G$10,"")</f>
        <v/>
      </c>
      <c r="G176" s="4" t="str">
        <f>IF('Informacion del Cliente'!E188&lt;&gt;"",VLOOKUP('Informacion del Cliente'!E188,Productos!$F$6:$G$11,2,FALSE),"")</f>
        <v/>
      </c>
      <c r="H176" s="4" t="str">
        <f>IF('Informacion del Cliente'!G188&lt;&gt;"",'Informacion del Cliente'!G188,"")</f>
        <v/>
      </c>
      <c r="I176" s="4" t="str">
        <f>IF('Informacion del Cliente'!F188&lt;&gt;"",'Informacion del Cliente'!F188,"")</f>
        <v/>
      </c>
      <c r="J176" s="4" t="str">
        <f>IF('Informacion del Cliente'!J188&lt;&gt;"",'Informacion del Cliente'!J188,"")</f>
        <v/>
      </c>
      <c r="K176" s="4" t="str">
        <f>IF('Informacion del Cliente'!N188&lt;&gt;"",'Informacion del Cliente'!N188,"")</f>
        <v/>
      </c>
      <c r="L176" s="4" t="str">
        <f>IF(AND(N176&lt;&gt;"",N176="Inside"),'Informacion del Cliente'!H188-VLOOKUP(N176,Productos!$F$15:$G$16,2,FALSE),IF(N176="Outside",'Informacion del Cliente'!H188,""))</f>
        <v/>
      </c>
      <c r="M176" s="4" t="str">
        <f>IF('Informacion del Cliente'!I188&lt;&gt;"",'Informacion del Cliente'!I188,"")</f>
        <v/>
      </c>
      <c r="N176" s="4" t="str">
        <f>IF('Informacion del Cliente'!K188&lt;&gt;"",'Informacion del Cliente'!K188,"")</f>
        <v/>
      </c>
      <c r="O176" s="4" t="str">
        <f>IF('Informacion del Cliente'!L188&lt;&gt;"",'Informacion del Cliente'!L188,"")</f>
        <v/>
      </c>
      <c r="P176" s="4" t="str">
        <f>IF('Informacion del Cliente'!M188&lt;&gt;"",'Informacion del Cliente'!M188,"")</f>
        <v/>
      </c>
      <c r="Q176" s="4" t="str">
        <f>IF('Informacion del Cliente'!P188&lt;&gt;"",'Informacion del Cliente'!P188,"")</f>
        <v/>
      </c>
      <c r="R176" s="4" t="str">
        <f>IF('Informacion del Cliente'!Q188&lt;&gt;"",'Informacion del Cliente'!Q188,"")</f>
        <v/>
      </c>
      <c r="S176" s="4" t="str">
        <f t="shared" ca="1" si="83"/>
        <v/>
      </c>
      <c r="U176" s="4" t="str">
        <f>IF('Informacion del Cliente'!O188&lt;&gt;"",'Informacion del Cliente'!O188,"")</f>
        <v/>
      </c>
      <c r="V176" s="4" t="str">
        <f>IF('Informacion del Cliente'!R188&lt;&gt;"",'Informacion del Cliente'!R188,"")</f>
        <v/>
      </c>
      <c r="W176" s="4" t="str">
        <f t="shared" ca="1" si="84"/>
        <v/>
      </c>
      <c r="X176" s="4" t="str">
        <f t="shared" si="85"/>
        <v/>
      </c>
      <c r="Y176" s="4" t="str">
        <f t="shared" si="86"/>
        <v/>
      </c>
      <c r="Z176" s="4" t="str">
        <f>IF(G176&lt;&gt;"", IFERROR(VLOOKUP(I176, 'Listado de Telas'!$B$3:$F$129, 5, FALSE), "No encontrado"), "")</f>
        <v/>
      </c>
      <c r="AA176" s="4" t="str">
        <f t="shared" ca="1" si="87"/>
        <v/>
      </c>
      <c r="AB176" s="4" t="str">
        <f t="shared" ca="1" si="62"/>
        <v/>
      </c>
      <c r="AC176" s="4" t="str">
        <f t="shared" ca="1" si="63"/>
        <v/>
      </c>
      <c r="AD176" s="4" t="str">
        <f t="shared" ca="1" si="64"/>
        <v/>
      </c>
      <c r="AE176" s="4" t="str">
        <f t="shared" si="65"/>
        <v/>
      </c>
      <c r="AF176" s="4" t="str">
        <f t="shared" ca="1" si="66"/>
        <v/>
      </c>
      <c r="AG176" s="4" t="str">
        <f t="shared" ca="1" si="67"/>
        <v/>
      </c>
      <c r="AH176" s="4" t="str">
        <f t="shared" ca="1" si="68"/>
        <v/>
      </c>
      <c r="AI176" s="4" t="str">
        <f t="shared" si="88"/>
        <v/>
      </c>
      <c r="AJ176" s="4" t="str">
        <f t="shared" ca="1" si="69"/>
        <v/>
      </c>
      <c r="AK176" s="4" t="str">
        <f t="array" ref="AK176">IF('Informacion del Cliente'!T188="SI",3,IF('Informacion del Cliente'!K188="Outside",2,IF('Informacion del Cliente'!K188="Inside",1,"")))</f>
        <v/>
      </c>
      <c r="AL176" s="140" t="str">
        <f t="shared" ca="1" si="70"/>
        <v/>
      </c>
      <c r="AM176" s="4" t="s">
        <v>132</v>
      </c>
      <c r="AN176" s="4" t="str">
        <f t="array" ref="AN176">IF(O176&lt;&gt;"",(IF(L176&lt;&gt;"",IF('Informacion del Cliente'!$F$10:$G$10="Residencial",VLOOKUP(G176,Productos!$F$19:$G$24,2,FALSE),IF('Informacion del Cliente'!$F$10:$G$10="Comercial",VLOOKUP(G176,Productos!$F$19:$G$24,3,FALSE),"")))),"")</f>
        <v/>
      </c>
      <c r="AO176" s="4" t="str">
        <f t="array" aca="1" ref="AO176" ca="1">IF(O176&lt;&gt;"",(IF(L176&lt;&gt;"",IF(VLOOKUP('Informacion del Cliente'!$F$10:$G$10,INDIRECT("'"&amp;G176&amp;"'!L5:N6"),2,FALSE)="NA","",VLOOKUP('Informacion del Cliente'!$F$10:$G$10,INDIRECT("'"&amp;G176&amp;"'!L5:N6"),2,FALSE)))),"")</f>
        <v/>
      </c>
      <c r="AP176" s="4" t="str">
        <f t="array" aca="1" ref="AP176" ca="1">IF(OR(J176="Privacy",J176="Blackout"),IF('Informacion del Cliente'!$F$10:$G$10="Residencial",IF(L176&lt;&gt;"",VLOOKUP(J176,INDIRECT("'"&amp;G176&amp;"'!L16:O18"),2,FALSE),""),IF('Informacion del Cliente'!$F$10:$G$10="Comercial",IF(L176&lt;&gt;"",VLOOKUP(J176,INDIRECT("'"&amp;G176&amp;"'!L16:O18"),3,FALSE),""))),"")</f>
        <v/>
      </c>
      <c r="AQ176" s="4" t="str">
        <f t="shared" ca="1" si="89"/>
        <v>0</v>
      </c>
      <c r="AR176" s="4" t="str">
        <f t="array" aca="1" ref="AR176" ca="1">IF('Informacion del Cliente'!$F$10:$G$10="Residencial",IF(L176&lt;&gt;"",VLOOKUP(J176,INDIRECT("'"&amp;G176&amp;"'!L16:O18"),2,FALSE),""),IF('Informacion del Cliente'!$F$10:$G$10="Comercial",IF(L176&lt;&gt;"",VLOOKUP(J176,INDIRECT("'"&amp;G176&amp;"'!L16:O18"),3,FALSE),"")))</f>
        <v/>
      </c>
      <c r="AS176" s="4" t="str">
        <f t="shared" ca="1" si="90"/>
        <v/>
      </c>
      <c r="AT176" s="4" t="str">
        <f t="shared" ca="1" si="91"/>
        <v/>
      </c>
      <c r="AU176" s="4" t="str">
        <f t="shared" ca="1" si="92"/>
        <v/>
      </c>
      <c r="AV176" s="4" t="str">
        <f t="array" aca="1" ref="AV176" ca="1">IF(G176&lt;&gt;"",(IF(OR(VLOOKUP(O176, INDIRECT("'" &amp; G176 &amp; "'!F23:N25"),3, FALSE)&lt;&gt;"",VLOOKUP(O176, INDIRECT("'" &amp; G176 &amp; "'!F23:N25"),3, FALSE)&lt;&gt;"NA"),(L176-VLOOKUP(O176, INDIRECT("'" &amp; G176 &amp; "'!F23:N25"),3, FALSE)),"")),"")</f>
        <v/>
      </c>
      <c r="AW176" s="4" t="str">
        <f t="shared" ca="1" si="71"/>
        <v/>
      </c>
      <c r="AX176" s="4" t="str">
        <f t="shared" ca="1" si="72"/>
        <v/>
      </c>
      <c r="AY176" s="4" t="str">
        <f t="shared" ca="1" si="73"/>
        <v/>
      </c>
      <c r="AZ176" s="4" t="str">
        <f t="array" aca="1" ref="AZ176" ca="1">IF(O176&lt;&gt;"",IF(VLOOKUP(O176,INDIRECT("'"&amp;G176&amp;"'!F23:K25"),5,FALSE)="NA","NA",L176-VLOOKUP(O176,INDIRECT("'"&amp;G176&amp;"'!F23:K25"),5,FALSE)),"")</f>
        <v/>
      </c>
      <c r="BA176" s="4" t="str">
        <f>IF('Informacion del Cliente'!U188&lt;&gt;"",'Informacion del Cliente'!U188,"")</f>
        <v/>
      </c>
      <c r="BB176" s="4" t="str">
        <f t="array" aca="1" ref="BB176" ca="1">IF(O176&lt;&gt;"",VLOOKUP(O176, INDIRECT("'" &amp; G176 &amp; "'!F23:K25"),6, FALSE),"")</f>
        <v/>
      </c>
      <c r="BC176" s="4" t="str">
        <f t="shared" si="74"/>
        <v/>
      </c>
      <c r="BD176" s="4" t="str">
        <f t="shared" ca="1" si="75"/>
        <v/>
      </c>
      <c r="BE176" s="4" t="str">
        <f t="shared" si="76"/>
        <v/>
      </c>
      <c r="BF176" s="4" t="str">
        <f t="shared" si="77"/>
        <v/>
      </c>
      <c r="BG176" s="4" t="str">
        <f t="shared" si="78"/>
        <v/>
      </c>
      <c r="BJ176" s="4" t="str">
        <f t="shared" ca="1" si="79"/>
        <v/>
      </c>
      <c r="BK176" s="4" t="str">
        <f t="shared" si="80"/>
        <v/>
      </c>
      <c r="BL176" s="4" t="str">
        <f t="shared" ca="1" si="81"/>
        <v/>
      </c>
      <c r="BM176" s="4" t="str">
        <f t="shared" ca="1" si="82"/>
        <v/>
      </c>
    </row>
    <row r="177" spans="1:65" x14ac:dyDescent="0.3">
      <c r="A177" s="4" t="str">
        <f>IF(L177&lt;&gt;"",'Informacion del Cliente'!D189,"")</f>
        <v/>
      </c>
      <c r="B177" s="4" t="str">
        <f>IF(O177&lt;&gt;"",'Informacion del Cliente'!$F$5,"")</f>
        <v/>
      </c>
      <c r="C177" s="4" t="str">
        <f>IF(O177&lt;&gt;"",'Informacion del Cliente'!$F$8,"")</f>
        <v/>
      </c>
      <c r="D177" s="4" t="str">
        <f>IF(O177&lt;&gt;"",'Informacion del Cliente'!$F$7,"")</f>
        <v/>
      </c>
      <c r="E177" s="4" t="str">
        <f>IF(O177&lt;&gt;"",'Informacion del Cliente'!$F$9,"")</f>
        <v/>
      </c>
      <c r="F177" s="4" t="str">
        <f>IF(G177&lt;&gt;"",'Informacion del Cliente'!$F$10:$G$10,"")</f>
        <v/>
      </c>
      <c r="G177" s="4" t="str">
        <f>IF('Informacion del Cliente'!E189&lt;&gt;"",VLOOKUP('Informacion del Cliente'!E189,Productos!$F$6:$G$11,2,FALSE),"")</f>
        <v/>
      </c>
      <c r="H177" s="4" t="str">
        <f>IF('Informacion del Cliente'!G189&lt;&gt;"",'Informacion del Cliente'!G189,"")</f>
        <v/>
      </c>
      <c r="I177" s="4" t="str">
        <f>IF('Informacion del Cliente'!F189&lt;&gt;"",'Informacion del Cliente'!F189,"")</f>
        <v/>
      </c>
      <c r="J177" s="4" t="str">
        <f>IF('Informacion del Cliente'!J189&lt;&gt;"",'Informacion del Cliente'!J189,"")</f>
        <v/>
      </c>
      <c r="K177" s="4" t="str">
        <f>IF('Informacion del Cliente'!N189&lt;&gt;"",'Informacion del Cliente'!N189,"")</f>
        <v/>
      </c>
      <c r="L177" s="4" t="str">
        <f>IF(AND(N177&lt;&gt;"",N177="Inside"),'Informacion del Cliente'!H189-VLOOKUP(N177,Productos!$F$15:$G$16,2,FALSE),IF(N177="Outside",'Informacion del Cliente'!H189,""))</f>
        <v/>
      </c>
      <c r="M177" s="4" t="str">
        <f>IF('Informacion del Cliente'!I189&lt;&gt;"",'Informacion del Cliente'!I189,"")</f>
        <v/>
      </c>
      <c r="N177" s="4" t="str">
        <f>IF('Informacion del Cliente'!K189&lt;&gt;"",'Informacion del Cliente'!K189,"")</f>
        <v/>
      </c>
      <c r="O177" s="4" t="str">
        <f>IF('Informacion del Cliente'!L189&lt;&gt;"",'Informacion del Cliente'!L189,"")</f>
        <v/>
      </c>
      <c r="P177" s="4" t="str">
        <f>IF('Informacion del Cliente'!M189&lt;&gt;"",'Informacion del Cliente'!M189,"")</f>
        <v/>
      </c>
      <c r="Q177" s="4" t="str">
        <f>IF('Informacion del Cliente'!P189&lt;&gt;"",'Informacion del Cliente'!P189,"")</f>
        <v/>
      </c>
      <c r="R177" s="4" t="str">
        <f>IF('Informacion del Cliente'!Q189&lt;&gt;"",'Informacion del Cliente'!Q189,"")</f>
        <v/>
      </c>
      <c r="S177" s="4" t="str">
        <f t="shared" ca="1" si="83"/>
        <v/>
      </c>
      <c r="U177" s="4" t="str">
        <f>IF('Informacion del Cliente'!O189&lt;&gt;"",'Informacion del Cliente'!O189,"")</f>
        <v/>
      </c>
      <c r="V177" s="4" t="str">
        <f>IF('Informacion del Cliente'!R189&lt;&gt;"",'Informacion del Cliente'!R189,"")</f>
        <v/>
      </c>
      <c r="W177" s="4" t="str">
        <f t="shared" ca="1" si="84"/>
        <v/>
      </c>
      <c r="X177" s="4" t="str">
        <f t="shared" si="85"/>
        <v/>
      </c>
      <c r="Y177" s="4" t="str">
        <f t="shared" si="86"/>
        <v/>
      </c>
      <c r="Z177" s="4" t="str">
        <f>IF(G177&lt;&gt;"", IFERROR(VLOOKUP(I177, 'Listado de Telas'!$B$3:$F$129, 5, FALSE), "No encontrado"), "")</f>
        <v/>
      </c>
      <c r="AA177" s="4" t="str">
        <f t="shared" ca="1" si="87"/>
        <v/>
      </c>
      <c r="AB177" s="4" t="str">
        <f t="shared" ca="1" si="62"/>
        <v/>
      </c>
      <c r="AC177" s="4" t="str">
        <f t="shared" ca="1" si="63"/>
        <v/>
      </c>
      <c r="AD177" s="4" t="str">
        <f t="shared" ca="1" si="64"/>
        <v/>
      </c>
      <c r="AE177" s="4" t="str">
        <f t="shared" si="65"/>
        <v/>
      </c>
      <c r="AF177" s="4" t="str">
        <f t="shared" ca="1" si="66"/>
        <v/>
      </c>
      <c r="AG177" s="4" t="str">
        <f t="shared" ca="1" si="67"/>
        <v/>
      </c>
      <c r="AH177" s="4" t="str">
        <f t="shared" ca="1" si="68"/>
        <v/>
      </c>
      <c r="AI177" s="4" t="str">
        <f t="shared" si="88"/>
        <v/>
      </c>
      <c r="AJ177" s="4" t="str">
        <f t="shared" ca="1" si="69"/>
        <v/>
      </c>
      <c r="AK177" s="4" t="str">
        <f t="array" ref="AK177">IF('Informacion del Cliente'!T189="SI",3,IF('Informacion del Cliente'!K189="Outside",2,IF('Informacion del Cliente'!K189="Inside",1,"")))</f>
        <v/>
      </c>
      <c r="AL177" s="140" t="str">
        <f t="shared" ca="1" si="70"/>
        <v/>
      </c>
      <c r="AM177" s="4" t="s">
        <v>132</v>
      </c>
      <c r="AN177" s="4" t="str">
        <f t="array" ref="AN177">IF(O177&lt;&gt;"",(IF(L177&lt;&gt;"",IF('Informacion del Cliente'!$F$10:$G$10="Residencial",VLOOKUP(G177,Productos!$F$19:$G$24,2,FALSE),IF('Informacion del Cliente'!$F$10:$G$10="Comercial",VLOOKUP(G177,Productos!$F$19:$G$24,3,FALSE),"")))),"")</f>
        <v/>
      </c>
      <c r="AO177" s="4" t="str">
        <f t="array" aca="1" ref="AO177" ca="1">IF(O177&lt;&gt;"",(IF(L177&lt;&gt;"",IF(VLOOKUP('Informacion del Cliente'!$F$10:$G$10,INDIRECT("'"&amp;G177&amp;"'!L5:N6"),2,FALSE)="NA","",VLOOKUP('Informacion del Cliente'!$F$10:$G$10,INDIRECT("'"&amp;G177&amp;"'!L5:N6"),2,FALSE)))),"")</f>
        <v/>
      </c>
      <c r="AP177" s="4" t="str">
        <f t="array" aca="1" ref="AP177" ca="1">IF(OR(J177="Privacy",J177="Blackout"),IF('Informacion del Cliente'!$F$10:$G$10="Residencial",IF(L177&lt;&gt;"",VLOOKUP(J177,INDIRECT("'"&amp;G177&amp;"'!L16:O18"),2,FALSE),""),IF('Informacion del Cliente'!$F$10:$G$10="Comercial",IF(L177&lt;&gt;"",VLOOKUP(J177,INDIRECT("'"&amp;G177&amp;"'!L16:O18"),3,FALSE),""))),"")</f>
        <v/>
      </c>
      <c r="AQ177" s="4" t="str">
        <f t="shared" ca="1" si="89"/>
        <v>0</v>
      </c>
      <c r="AR177" s="4" t="str">
        <f t="array" aca="1" ref="AR177" ca="1">IF('Informacion del Cliente'!$F$10:$G$10="Residencial",IF(L177&lt;&gt;"",VLOOKUP(J177,INDIRECT("'"&amp;G177&amp;"'!L16:O18"),2,FALSE),""),IF('Informacion del Cliente'!$F$10:$G$10="Comercial",IF(L177&lt;&gt;"",VLOOKUP(J177,INDIRECT("'"&amp;G177&amp;"'!L16:O18"),3,FALSE),"")))</f>
        <v/>
      </c>
      <c r="AS177" s="4" t="str">
        <f t="shared" ca="1" si="90"/>
        <v/>
      </c>
      <c r="AT177" s="4" t="str">
        <f t="shared" ca="1" si="91"/>
        <v/>
      </c>
      <c r="AU177" s="4" t="str">
        <f t="shared" ca="1" si="92"/>
        <v/>
      </c>
      <c r="AV177" s="4" t="str">
        <f t="array" aca="1" ref="AV177" ca="1">IF(G177&lt;&gt;"",(IF(OR(VLOOKUP(O177, INDIRECT("'" &amp; G177 &amp; "'!F23:N25"),3, FALSE)&lt;&gt;"",VLOOKUP(O177, INDIRECT("'" &amp; G177 &amp; "'!F23:N25"),3, FALSE)&lt;&gt;"NA"),(L177-VLOOKUP(O177, INDIRECT("'" &amp; G177 &amp; "'!F23:N25"),3, FALSE)),"")),"")</f>
        <v/>
      </c>
      <c r="AW177" s="4" t="str">
        <f t="shared" ca="1" si="71"/>
        <v/>
      </c>
      <c r="AX177" s="4" t="str">
        <f t="shared" ca="1" si="72"/>
        <v/>
      </c>
      <c r="AY177" s="4" t="str">
        <f t="shared" ca="1" si="73"/>
        <v/>
      </c>
      <c r="AZ177" s="4" t="str">
        <f t="array" aca="1" ref="AZ177" ca="1">IF(O177&lt;&gt;"",IF(VLOOKUP(O177,INDIRECT("'"&amp;G177&amp;"'!F23:K25"),5,FALSE)="NA","NA",L177-VLOOKUP(O177,INDIRECT("'"&amp;G177&amp;"'!F23:K25"),5,FALSE)),"")</f>
        <v/>
      </c>
      <c r="BA177" s="4" t="str">
        <f>IF('Informacion del Cliente'!U189&lt;&gt;"",'Informacion del Cliente'!U189,"")</f>
        <v/>
      </c>
      <c r="BB177" s="4" t="str">
        <f t="array" aca="1" ref="BB177" ca="1">IF(O177&lt;&gt;"",VLOOKUP(O177, INDIRECT("'" &amp; G177 &amp; "'!F23:K25"),6, FALSE),"")</f>
        <v/>
      </c>
      <c r="BC177" s="4" t="str">
        <f t="shared" si="74"/>
        <v/>
      </c>
      <c r="BD177" s="4" t="str">
        <f t="shared" ca="1" si="75"/>
        <v/>
      </c>
      <c r="BE177" s="4" t="str">
        <f t="shared" si="76"/>
        <v/>
      </c>
      <c r="BF177" s="4" t="str">
        <f t="shared" si="77"/>
        <v/>
      </c>
      <c r="BG177" s="4" t="str">
        <f t="shared" si="78"/>
        <v/>
      </c>
      <c r="BJ177" s="4" t="str">
        <f t="shared" ca="1" si="79"/>
        <v/>
      </c>
      <c r="BK177" s="4" t="str">
        <f t="shared" si="80"/>
        <v/>
      </c>
      <c r="BL177" s="4" t="str">
        <f t="shared" ca="1" si="81"/>
        <v/>
      </c>
      <c r="BM177" s="4" t="str">
        <f t="shared" ca="1" si="82"/>
        <v/>
      </c>
    </row>
    <row r="178" spans="1:65" x14ac:dyDescent="0.3">
      <c r="A178" s="4" t="str">
        <f>IF(L178&lt;&gt;"",'Informacion del Cliente'!D190,"")</f>
        <v/>
      </c>
      <c r="B178" s="4" t="str">
        <f>IF(O178&lt;&gt;"",'Informacion del Cliente'!$F$5,"")</f>
        <v/>
      </c>
      <c r="C178" s="4" t="str">
        <f>IF(O178&lt;&gt;"",'Informacion del Cliente'!$F$8,"")</f>
        <v/>
      </c>
      <c r="D178" s="4" t="str">
        <f>IF(O178&lt;&gt;"",'Informacion del Cliente'!$F$7,"")</f>
        <v/>
      </c>
      <c r="E178" s="4" t="str">
        <f>IF(O178&lt;&gt;"",'Informacion del Cliente'!$F$9,"")</f>
        <v/>
      </c>
      <c r="F178" s="4" t="str">
        <f>IF(G178&lt;&gt;"",'Informacion del Cliente'!$F$10:$G$10,"")</f>
        <v/>
      </c>
      <c r="G178" s="4" t="str">
        <f>IF('Informacion del Cliente'!E190&lt;&gt;"",VLOOKUP('Informacion del Cliente'!E190,Productos!$F$6:$G$11,2,FALSE),"")</f>
        <v/>
      </c>
      <c r="H178" s="4" t="str">
        <f>IF('Informacion del Cliente'!G190&lt;&gt;"",'Informacion del Cliente'!G190,"")</f>
        <v/>
      </c>
      <c r="I178" s="4" t="str">
        <f>IF('Informacion del Cliente'!F190&lt;&gt;"",'Informacion del Cliente'!F190,"")</f>
        <v/>
      </c>
      <c r="J178" s="4" t="str">
        <f>IF('Informacion del Cliente'!J190&lt;&gt;"",'Informacion del Cliente'!J190,"")</f>
        <v/>
      </c>
      <c r="K178" s="4" t="str">
        <f>IF('Informacion del Cliente'!N190&lt;&gt;"",'Informacion del Cliente'!N190,"")</f>
        <v/>
      </c>
      <c r="L178" s="4" t="str">
        <f>IF(AND(N178&lt;&gt;"",N178="Inside"),'Informacion del Cliente'!H190-VLOOKUP(N178,Productos!$F$15:$G$16,2,FALSE),IF(N178="Outside",'Informacion del Cliente'!H190,""))</f>
        <v/>
      </c>
      <c r="M178" s="4" t="str">
        <f>IF('Informacion del Cliente'!I190&lt;&gt;"",'Informacion del Cliente'!I190,"")</f>
        <v/>
      </c>
      <c r="N178" s="4" t="str">
        <f>IF('Informacion del Cliente'!K190&lt;&gt;"",'Informacion del Cliente'!K190,"")</f>
        <v/>
      </c>
      <c r="O178" s="4" t="str">
        <f>IF('Informacion del Cliente'!L190&lt;&gt;"",'Informacion del Cliente'!L190,"")</f>
        <v/>
      </c>
      <c r="P178" s="4" t="str">
        <f>IF('Informacion del Cliente'!M190&lt;&gt;"",'Informacion del Cliente'!M190,"")</f>
        <v/>
      </c>
      <c r="Q178" s="4" t="str">
        <f>IF('Informacion del Cliente'!P190&lt;&gt;"",'Informacion del Cliente'!P190,"")</f>
        <v/>
      </c>
      <c r="R178" s="4" t="str">
        <f>IF('Informacion del Cliente'!Q190&lt;&gt;"",'Informacion del Cliente'!Q190,"")</f>
        <v/>
      </c>
      <c r="S178" s="4" t="str">
        <f t="shared" ca="1" si="83"/>
        <v/>
      </c>
      <c r="U178" s="4" t="str">
        <f>IF('Informacion del Cliente'!O190&lt;&gt;"",'Informacion del Cliente'!O190,"")</f>
        <v/>
      </c>
      <c r="V178" s="4" t="str">
        <f>IF('Informacion del Cliente'!R190&lt;&gt;"",'Informacion del Cliente'!R190,"")</f>
        <v/>
      </c>
      <c r="W178" s="4" t="str">
        <f t="shared" ca="1" si="84"/>
        <v/>
      </c>
      <c r="X178" s="4" t="str">
        <f t="shared" si="85"/>
        <v/>
      </c>
      <c r="Y178" s="4" t="str">
        <f t="shared" si="86"/>
        <v/>
      </c>
      <c r="Z178" s="4" t="str">
        <f>IF(G178&lt;&gt;"", IFERROR(VLOOKUP(I178, 'Listado de Telas'!$B$3:$F$129, 5, FALSE), "No encontrado"), "")</f>
        <v/>
      </c>
      <c r="AA178" s="4" t="str">
        <f t="shared" ca="1" si="87"/>
        <v/>
      </c>
      <c r="AB178" s="4" t="str">
        <f t="shared" ca="1" si="62"/>
        <v/>
      </c>
      <c r="AC178" s="4" t="str">
        <f t="shared" ca="1" si="63"/>
        <v/>
      </c>
      <c r="AD178" s="4" t="str">
        <f t="shared" ca="1" si="64"/>
        <v/>
      </c>
      <c r="AE178" s="4" t="str">
        <f t="shared" si="65"/>
        <v/>
      </c>
      <c r="AF178" s="4" t="str">
        <f t="shared" ca="1" si="66"/>
        <v/>
      </c>
      <c r="AG178" s="4" t="str">
        <f t="shared" ca="1" si="67"/>
        <v/>
      </c>
      <c r="AH178" s="4" t="str">
        <f t="shared" ca="1" si="68"/>
        <v/>
      </c>
      <c r="AI178" s="4" t="str">
        <f t="shared" si="88"/>
        <v/>
      </c>
      <c r="AJ178" s="4" t="str">
        <f t="shared" ca="1" si="69"/>
        <v/>
      </c>
      <c r="AK178" s="4" t="str">
        <f t="array" ref="AK178">IF('Informacion del Cliente'!T190="SI",3,IF('Informacion del Cliente'!K190="Outside",2,IF('Informacion del Cliente'!K190="Inside",1,"")))</f>
        <v/>
      </c>
      <c r="AL178" s="140" t="str">
        <f t="shared" ca="1" si="70"/>
        <v/>
      </c>
      <c r="AM178" s="4" t="s">
        <v>132</v>
      </c>
      <c r="AN178" s="4" t="str">
        <f t="array" ref="AN178">IF(O178&lt;&gt;"",(IF(L178&lt;&gt;"",IF('Informacion del Cliente'!$F$10:$G$10="Residencial",VLOOKUP(G178,Productos!$F$19:$G$24,2,FALSE),IF('Informacion del Cliente'!$F$10:$G$10="Comercial",VLOOKUP(G178,Productos!$F$19:$G$24,3,FALSE),"")))),"")</f>
        <v/>
      </c>
      <c r="AO178" s="4" t="str">
        <f t="array" aca="1" ref="AO178" ca="1">IF(O178&lt;&gt;"",(IF(L178&lt;&gt;"",IF(VLOOKUP('Informacion del Cliente'!$F$10:$G$10,INDIRECT("'"&amp;G178&amp;"'!L5:N6"),2,FALSE)="NA","",VLOOKUP('Informacion del Cliente'!$F$10:$G$10,INDIRECT("'"&amp;G178&amp;"'!L5:N6"),2,FALSE)))),"")</f>
        <v/>
      </c>
      <c r="AP178" s="4" t="str">
        <f t="array" aca="1" ref="AP178" ca="1">IF(OR(J178="Privacy",J178="Blackout"),IF('Informacion del Cliente'!$F$10:$G$10="Residencial",IF(L178&lt;&gt;"",VLOOKUP(J178,INDIRECT("'"&amp;G178&amp;"'!L16:O18"),2,FALSE),""),IF('Informacion del Cliente'!$F$10:$G$10="Comercial",IF(L178&lt;&gt;"",VLOOKUP(J178,INDIRECT("'"&amp;G178&amp;"'!L16:O18"),3,FALSE),""))),"")</f>
        <v/>
      </c>
      <c r="AQ178" s="4" t="str">
        <f t="shared" ca="1" si="89"/>
        <v>0</v>
      </c>
      <c r="AR178" s="4" t="str">
        <f t="array" aca="1" ref="AR178" ca="1">IF('Informacion del Cliente'!$F$10:$G$10="Residencial",IF(L178&lt;&gt;"",VLOOKUP(J178,INDIRECT("'"&amp;G178&amp;"'!L16:O18"),2,FALSE),""),IF('Informacion del Cliente'!$F$10:$G$10="Comercial",IF(L178&lt;&gt;"",VLOOKUP(J178,INDIRECT("'"&amp;G178&amp;"'!L16:O18"),3,FALSE),"")))</f>
        <v/>
      </c>
      <c r="AS178" s="4" t="str">
        <f t="shared" ca="1" si="90"/>
        <v/>
      </c>
      <c r="AT178" s="4" t="str">
        <f t="shared" ca="1" si="91"/>
        <v/>
      </c>
      <c r="AU178" s="4" t="str">
        <f t="shared" ca="1" si="92"/>
        <v/>
      </c>
      <c r="AV178" s="4" t="str">
        <f t="array" aca="1" ref="AV178" ca="1">IF(G178&lt;&gt;"",(IF(OR(VLOOKUP(O178, INDIRECT("'" &amp; G178 &amp; "'!F23:N25"),3, FALSE)&lt;&gt;"",VLOOKUP(O178, INDIRECT("'" &amp; G178 &amp; "'!F23:N25"),3, FALSE)&lt;&gt;"NA"),(L178-VLOOKUP(O178, INDIRECT("'" &amp; G178 &amp; "'!F23:N25"),3, FALSE)),"")),"")</f>
        <v/>
      </c>
      <c r="AW178" s="4" t="str">
        <f t="shared" ca="1" si="71"/>
        <v/>
      </c>
      <c r="AX178" s="4" t="str">
        <f t="shared" ca="1" si="72"/>
        <v/>
      </c>
      <c r="AY178" s="4" t="str">
        <f t="shared" ca="1" si="73"/>
        <v/>
      </c>
      <c r="AZ178" s="4" t="str">
        <f t="array" aca="1" ref="AZ178" ca="1">IF(O178&lt;&gt;"",IF(VLOOKUP(O178,INDIRECT("'"&amp;G178&amp;"'!F23:K25"),5,FALSE)="NA","NA",L178-VLOOKUP(O178,INDIRECT("'"&amp;G178&amp;"'!F23:K25"),5,FALSE)),"")</f>
        <v/>
      </c>
      <c r="BA178" s="4" t="str">
        <f>IF('Informacion del Cliente'!U190&lt;&gt;"",'Informacion del Cliente'!U190,"")</f>
        <v/>
      </c>
      <c r="BB178" s="4" t="str">
        <f t="array" aca="1" ref="BB178" ca="1">IF(O178&lt;&gt;"",VLOOKUP(O178, INDIRECT("'" &amp; G178 &amp; "'!F23:K25"),6, FALSE),"")</f>
        <v/>
      </c>
      <c r="BC178" s="4" t="str">
        <f t="shared" si="74"/>
        <v/>
      </c>
      <c r="BD178" s="4" t="str">
        <f t="shared" ca="1" si="75"/>
        <v/>
      </c>
      <c r="BE178" s="4" t="str">
        <f t="shared" si="76"/>
        <v/>
      </c>
      <c r="BF178" s="4" t="str">
        <f t="shared" si="77"/>
        <v/>
      </c>
      <c r="BG178" s="4" t="str">
        <f t="shared" si="78"/>
        <v/>
      </c>
      <c r="BJ178" s="4" t="str">
        <f t="shared" ca="1" si="79"/>
        <v/>
      </c>
      <c r="BK178" s="4" t="str">
        <f t="shared" si="80"/>
        <v/>
      </c>
      <c r="BL178" s="4" t="str">
        <f t="shared" ca="1" si="81"/>
        <v/>
      </c>
      <c r="BM178" s="4" t="str">
        <f t="shared" ca="1" si="82"/>
        <v/>
      </c>
    </row>
    <row r="179" spans="1:65" x14ac:dyDescent="0.3">
      <c r="A179" s="4" t="str">
        <f>IF(L179&lt;&gt;"",'Informacion del Cliente'!D191,"")</f>
        <v/>
      </c>
      <c r="B179" s="4" t="str">
        <f>IF(O179&lt;&gt;"",'Informacion del Cliente'!$F$5,"")</f>
        <v/>
      </c>
      <c r="C179" s="4" t="str">
        <f>IF(O179&lt;&gt;"",'Informacion del Cliente'!$F$8,"")</f>
        <v/>
      </c>
      <c r="D179" s="4" t="str">
        <f>IF(O179&lt;&gt;"",'Informacion del Cliente'!$F$7,"")</f>
        <v/>
      </c>
      <c r="E179" s="4" t="str">
        <f>IF(O179&lt;&gt;"",'Informacion del Cliente'!$F$9,"")</f>
        <v/>
      </c>
      <c r="F179" s="4" t="str">
        <f>IF(G179&lt;&gt;"",'Informacion del Cliente'!$F$10:$G$10,"")</f>
        <v/>
      </c>
      <c r="G179" s="4" t="str">
        <f>IF('Informacion del Cliente'!E191&lt;&gt;"",VLOOKUP('Informacion del Cliente'!E191,Productos!$F$6:$G$11,2,FALSE),"")</f>
        <v/>
      </c>
      <c r="H179" s="4" t="str">
        <f>IF('Informacion del Cliente'!G191&lt;&gt;"",'Informacion del Cliente'!G191,"")</f>
        <v/>
      </c>
      <c r="I179" s="4" t="str">
        <f>IF('Informacion del Cliente'!F191&lt;&gt;"",'Informacion del Cliente'!F191,"")</f>
        <v/>
      </c>
      <c r="J179" s="4" t="str">
        <f>IF('Informacion del Cliente'!J191&lt;&gt;"",'Informacion del Cliente'!J191,"")</f>
        <v/>
      </c>
      <c r="K179" s="4" t="str">
        <f>IF('Informacion del Cliente'!N191&lt;&gt;"",'Informacion del Cliente'!N191,"")</f>
        <v/>
      </c>
      <c r="L179" s="4" t="str">
        <f>IF(AND(N179&lt;&gt;"",N179="Inside"),'Informacion del Cliente'!H191-VLOOKUP(N179,Productos!$F$15:$G$16,2,FALSE),IF(N179="Outside",'Informacion del Cliente'!H191,""))</f>
        <v/>
      </c>
      <c r="M179" s="4" t="str">
        <f>IF('Informacion del Cliente'!I191&lt;&gt;"",'Informacion del Cliente'!I191,"")</f>
        <v/>
      </c>
      <c r="N179" s="4" t="str">
        <f>IF('Informacion del Cliente'!K191&lt;&gt;"",'Informacion del Cliente'!K191,"")</f>
        <v/>
      </c>
      <c r="O179" s="4" t="str">
        <f>IF('Informacion del Cliente'!L191&lt;&gt;"",'Informacion del Cliente'!L191,"")</f>
        <v/>
      </c>
      <c r="P179" s="4" t="str">
        <f>IF('Informacion del Cliente'!M191&lt;&gt;"",'Informacion del Cliente'!M191,"")</f>
        <v/>
      </c>
      <c r="Q179" s="4" t="str">
        <f>IF('Informacion del Cliente'!P191&lt;&gt;"",'Informacion del Cliente'!P191,"")</f>
        <v/>
      </c>
      <c r="R179" s="4" t="str">
        <f>IF('Informacion del Cliente'!Q191&lt;&gt;"",'Informacion del Cliente'!Q191,"")</f>
        <v/>
      </c>
      <c r="S179" s="4" t="str">
        <f t="shared" ca="1" si="83"/>
        <v/>
      </c>
      <c r="U179" s="4" t="str">
        <f>IF('Informacion del Cliente'!O191&lt;&gt;"",'Informacion del Cliente'!O191,"")</f>
        <v/>
      </c>
      <c r="V179" s="4" t="str">
        <f>IF('Informacion del Cliente'!R191&lt;&gt;"",'Informacion del Cliente'!R191,"")</f>
        <v/>
      </c>
      <c r="W179" s="4" t="str">
        <f t="shared" ca="1" si="84"/>
        <v/>
      </c>
      <c r="X179" s="4" t="str">
        <f t="shared" si="85"/>
        <v/>
      </c>
      <c r="Y179" s="4" t="str">
        <f t="shared" si="86"/>
        <v/>
      </c>
      <c r="Z179" s="4" t="str">
        <f>IF(G179&lt;&gt;"", IFERROR(VLOOKUP(I179, 'Listado de Telas'!$B$3:$F$129, 5, FALSE), "No encontrado"), "")</f>
        <v/>
      </c>
      <c r="AA179" s="4" t="str">
        <f t="shared" ca="1" si="87"/>
        <v/>
      </c>
      <c r="AB179" s="4" t="str">
        <f t="shared" ca="1" si="62"/>
        <v/>
      </c>
      <c r="AC179" s="4" t="str">
        <f t="shared" ca="1" si="63"/>
        <v/>
      </c>
      <c r="AD179" s="4" t="str">
        <f t="shared" ca="1" si="64"/>
        <v/>
      </c>
      <c r="AE179" s="4" t="str">
        <f t="shared" si="65"/>
        <v/>
      </c>
      <c r="AF179" s="4" t="str">
        <f t="shared" ca="1" si="66"/>
        <v/>
      </c>
      <c r="AG179" s="4" t="str">
        <f t="shared" ca="1" si="67"/>
        <v/>
      </c>
      <c r="AH179" s="4" t="str">
        <f t="shared" ca="1" si="68"/>
        <v/>
      </c>
      <c r="AI179" s="4" t="str">
        <f t="shared" si="88"/>
        <v/>
      </c>
      <c r="AJ179" s="4" t="str">
        <f t="shared" ca="1" si="69"/>
        <v/>
      </c>
      <c r="AK179" s="4" t="str">
        <f t="array" ref="AK179">IF('Informacion del Cliente'!T191="SI",3,IF('Informacion del Cliente'!K191="Outside",2,IF('Informacion del Cliente'!K191="Inside",1,"")))</f>
        <v/>
      </c>
      <c r="AL179" s="140" t="str">
        <f t="shared" ca="1" si="70"/>
        <v/>
      </c>
      <c r="AM179" s="4" t="s">
        <v>132</v>
      </c>
      <c r="AN179" s="4" t="str">
        <f t="array" ref="AN179">IF(O179&lt;&gt;"",(IF(L179&lt;&gt;"",IF('Informacion del Cliente'!$F$10:$G$10="Residencial",VLOOKUP(G179,Productos!$F$19:$G$24,2,FALSE),IF('Informacion del Cliente'!$F$10:$G$10="Comercial",VLOOKUP(G179,Productos!$F$19:$G$24,3,FALSE),"")))),"")</f>
        <v/>
      </c>
      <c r="AO179" s="4" t="str">
        <f t="array" aca="1" ref="AO179" ca="1">IF(O179&lt;&gt;"",(IF(L179&lt;&gt;"",IF(VLOOKUP('Informacion del Cliente'!$F$10:$G$10,INDIRECT("'"&amp;G179&amp;"'!L5:N6"),2,FALSE)="NA","",VLOOKUP('Informacion del Cliente'!$F$10:$G$10,INDIRECT("'"&amp;G179&amp;"'!L5:N6"),2,FALSE)))),"")</f>
        <v/>
      </c>
      <c r="AP179" s="4" t="str">
        <f t="array" aca="1" ref="AP179" ca="1">IF(OR(J179="Privacy",J179="Blackout"),IF('Informacion del Cliente'!$F$10:$G$10="Residencial",IF(L179&lt;&gt;"",VLOOKUP(J179,INDIRECT("'"&amp;G179&amp;"'!L16:O18"),2,FALSE),""),IF('Informacion del Cliente'!$F$10:$G$10="Comercial",IF(L179&lt;&gt;"",VLOOKUP(J179,INDIRECT("'"&amp;G179&amp;"'!L16:O18"),3,FALSE),""))),"")</f>
        <v/>
      </c>
      <c r="AQ179" s="4" t="str">
        <f t="shared" ca="1" si="89"/>
        <v>0</v>
      </c>
      <c r="AR179" s="4" t="str">
        <f t="array" aca="1" ref="AR179" ca="1">IF('Informacion del Cliente'!$F$10:$G$10="Residencial",IF(L179&lt;&gt;"",VLOOKUP(J179,INDIRECT("'"&amp;G179&amp;"'!L16:O18"),2,FALSE),""),IF('Informacion del Cliente'!$F$10:$G$10="Comercial",IF(L179&lt;&gt;"",VLOOKUP(J179,INDIRECT("'"&amp;G179&amp;"'!L16:O18"),3,FALSE),"")))</f>
        <v/>
      </c>
      <c r="AS179" s="4" t="str">
        <f t="shared" ca="1" si="90"/>
        <v/>
      </c>
      <c r="AT179" s="4" t="str">
        <f t="shared" ca="1" si="91"/>
        <v/>
      </c>
      <c r="AU179" s="4" t="str">
        <f t="shared" ca="1" si="92"/>
        <v/>
      </c>
      <c r="AV179" s="4" t="str">
        <f t="array" aca="1" ref="AV179" ca="1">IF(G179&lt;&gt;"",(IF(OR(VLOOKUP(O179, INDIRECT("'" &amp; G179 &amp; "'!F23:N25"),3, FALSE)&lt;&gt;"",VLOOKUP(O179, INDIRECT("'" &amp; G179 &amp; "'!F23:N25"),3, FALSE)&lt;&gt;"NA"),(L179-VLOOKUP(O179, INDIRECT("'" &amp; G179 &amp; "'!F23:N25"),3, FALSE)),"")),"")</f>
        <v/>
      </c>
      <c r="AW179" s="4" t="str">
        <f t="shared" ca="1" si="71"/>
        <v/>
      </c>
      <c r="AX179" s="4" t="str">
        <f t="shared" ca="1" si="72"/>
        <v/>
      </c>
      <c r="AY179" s="4" t="str">
        <f t="shared" ca="1" si="73"/>
        <v/>
      </c>
      <c r="AZ179" s="4" t="str">
        <f t="array" aca="1" ref="AZ179" ca="1">IF(O179&lt;&gt;"",IF(VLOOKUP(O179,INDIRECT("'"&amp;G179&amp;"'!F23:K25"),5,FALSE)="NA","NA",L179-VLOOKUP(O179,INDIRECT("'"&amp;G179&amp;"'!F23:K25"),5,FALSE)),"")</f>
        <v/>
      </c>
      <c r="BA179" s="4" t="str">
        <f>IF('Informacion del Cliente'!U191&lt;&gt;"",'Informacion del Cliente'!U191,"")</f>
        <v/>
      </c>
      <c r="BB179" s="4" t="str">
        <f t="array" aca="1" ref="BB179" ca="1">IF(O179&lt;&gt;"",VLOOKUP(O179, INDIRECT("'" &amp; G179 &amp; "'!F23:K25"),6, FALSE),"")</f>
        <v/>
      </c>
      <c r="BC179" s="4" t="str">
        <f t="shared" si="74"/>
        <v/>
      </c>
      <c r="BD179" s="4" t="str">
        <f t="shared" ca="1" si="75"/>
        <v/>
      </c>
      <c r="BE179" s="4" t="str">
        <f t="shared" si="76"/>
        <v/>
      </c>
      <c r="BF179" s="4" t="str">
        <f t="shared" si="77"/>
        <v/>
      </c>
      <c r="BG179" s="4" t="str">
        <f t="shared" si="78"/>
        <v/>
      </c>
      <c r="BJ179" s="4" t="str">
        <f t="shared" ca="1" si="79"/>
        <v/>
      </c>
      <c r="BK179" s="4" t="str">
        <f t="shared" si="80"/>
        <v/>
      </c>
      <c r="BL179" s="4" t="str">
        <f t="shared" ca="1" si="81"/>
        <v/>
      </c>
      <c r="BM179" s="4" t="str">
        <f t="shared" ca="1" si="82"/>
        <v/>
      </c>
    </row>
    <row r="180" spans="1:65" x14ac:dyDescent="0.3">
      <c r="A180" s="4" t="str">
        <f>IF(L180&lt;&gt;"",'Informacion del Cliente'!D192,"")</f>
        <v/>
      </c>
      <c r="B180" s="4" t="str">
        <f>IF(O180&lt;&gt;"",'Informacion del Cliente'!$F$5,"")</f>
        <v/>
      </c>
      <c r="C180" s="4" t="str">
        <f>IF(O180&lt;&gt;"",'Informacion del Cliente'!$F$8,"")</f>
        <v/>
      </c>
      <c r="D180" s="4" t="str">
        <f>IF(O180&lt;&gt;"",'Informacion del Cliente'!$F$7,"")</f>
        <v/>
      </c>
      <c r="E180" s="4" t="str">
        <f>IF(O180&lt;&gt;"",'Informacion del Cliente'!$F$9,"")</f>
        <v/>
      </c>
      <c r="F180" s="4" t="str">
        <f>IF(G180&lt;&gt;"",'Informacion del Cliente'!$F$10:$G$10,"")</f>
        <v/>
      </c>
      <c r="G180" s="4" t="str">
        <f>IF('Informacion del Cliente'!E192&lt;&gt;"",VLOOKUP('Informacion del Cliente'!E192,Productos!$F$6:$G$11,2,FALSE),"")</f>
        <v/>
      </c>
      <c r="H180" s="4" t="str">
        <f>IF('Informacion del Cliente'!G192&lt;&gt;"",'Informacion del Cliente'!G192,"")</f>
        <v/>
      </c>
      <c r="I180" s="4" t="str">
        <f>IF('Informacion del Cliente'!F192&lt;&gt;"",'Informacion del Cliente'!F192,"")</f>
        <v/>
      </c>
      <c r="J180" s="4" t="str">
        <f>IF('Informacion del Cliente'!J192&lt;&gt;"",'Informacion del Cliente'!J192,"")</f>
        <v/>
      </c>
      <c r="K180" s="4" t="str">
        <f>IF('Informacion del Cliente'!N192&lt;&gt;"",'Informacion del Cliente'!N192,"")</f>
        <v/>
      </c>
      <c r="L180" s="4" t="str">
        <f>IF(AND(N180&lt;&gt;"",N180="Inside"),'Informacion del Cliente'!H192-VLOOKUP(N180,Productos!$F$15:$G$16,2,FALSE),IF(N180="Outside",'Informacion del Cliente'!H192,""))</f>
        <v/>
      </c>
      <c r="M180" s="4" t="str">
        <f>IF('Informacion del Cliente'!I192&lt;&gt;"",'Informacion del Cliente'!I192,"")</f>
        <v/>
      </c>
      <c r="N180" s="4" t="str">
        <f>IF('Informacion del Cliente'!K192&lt;&gt;"",'Informacion del Cliente'!K192,"")</f>
        <v/>
      </c>
      <c r="O180" s="4" t="str">
        <f>IF('Informacion del Cliente'!L192&lt;&gt;"",'Informacion del Cliente'!L192,"")</f>
        <v/>
      </c>
      <c r="P180" s="4" t="str">
        <f>IF('Informacion del Cliente'!M192&lt;&gt;"",'Informacion del Cliente'!M192,"")</f>
        <v/>
      </c>
      <c r="Q180" s="4" t="str">
        <f>IF('Informacion del Cliente'!P192&lt;&gt;"",'Informacion del Cliente'!P192,"")</f>
        <v/>
      </c>
      <c r="R180" s="4" t="str">
        <f>IF('Informacion del Cliente'!Q192&lt;&gt;"",'Informacion del Cliente'!Q192,"")</f>
        <v/>
      </c>
      <c r="S180" s="4" t="str">
        <f t="shared" ca="1" si="83"/>
        <v/>
      </c>
      <c r="U180" s="4" t="str">
        <f>IF('Informacion del Cliente'!O192&lt;&gt;"",'Informacion del Cliente'!O192,"")</f>
        <v/>
      </c>
      <c r="V180" s="4" t="str">
        <f>IF('Informacion del Cliente'!R192&lt;&gt;"",'Informacion del Cliente'!R192,"")</f>
        <v/>
      </c>
      <c r="W180" s="4" t="str">
        <f t="shared" ca="1" si="84"/>
        <v/>
      </c>
      <c r="X180" s="4" t="str">
        <f t="shared" si="85"/>
        <v/>
      </c>
      <c r="Y180" s="4" t="str">
        <f t="shared" si="86"/>
        <v/>
      </c>
      <c r="Z180" s="4" t="str">
        <f>IF(G180&lt;&gt;"", IFERROR(VLOOKUP(I180, 'Listado de Telas'!$B$3:$F$129, 5, FALSE), "No encontrado"), "")</f>
        <v/>
      </c>
      <c r="AA180" s="4" t="str">
        <f t="shared" ca="1" si="87"/>
        <v/>
      </c>
      <c r="AB180" s="4" t="str">
        <f t="shared" ca="1" si="62"/>
        <v/>
      </c>
      <c r="AC180" s="4" t="str">
        <f t="shared" ca="1" si="63"/>
        <v/>
      </c>
      <c r="AD180" s="4" t="str">
        <f t="shared" ca="1" si="64"/>
        <v/>
      </c>
      <c r="AE180" s="4" t="str">
        <f t="shared" si="65"/>
        <v/>
      </c>
      <c r="AF180" s="4" t="str">
        <f t="shared" ca="1" si="66"/>
        <v/>
      </c>
      <c r="AG180" s="4" t="str">
        <f t="shared" ca="1" si="67"/>
        <v/>
      </c>
      <c r="AH180" s="4" t="str">
        <f t="shared" ca="1" si="68"/>
        <v/>
      </c>
      <c r="AI180" s="4" t="str">
        <f t="shared" si="88"/>
        <v/>
      </c>
      <c r="AJ180" s="4" t="str">
        <f t="shared" ca="1" si="69"/>
        <v/>
      </c>
      <c r="AK180" s="4" t="str">
        <f t="array" ref="AK180">IF('Informacion del Cliente'!T192="SI",3,IF('Informacion del Cliente'!K192="Outside",2,IF('Informacion del Cliente'!K192="Inside",1,"")))</f>
        <v/>
      </c>
      <c r="AL180" s="140" t="str">
        <f t="shared" ca="1" si="70"/>
        <v/>
      </c>
      <c r="AM180" s="4" t="s">
        <v>132</v>
      </c>
      <c r="AN180" s="4" t="str">
        <f t="array" ref="AN180">IF(O180&lt;&gt;"",(IF(L180&lt;&gt;"",IF('Informacion del Cliente'!$F$10:$G$10="Residencial",VLOOKUP(G180,Productos!$F$19:$G$24,2,FALSE),IF('Informacion del Cliente'!$F$10:$G$10="Comercial",VLOOKUP(G180,Productos!$F$19:$G$24,3,FALSE),"")))),"")</f>
        <v/>
      </c>
      <c r="AO180" s="4" t="str">
        <f t="array" aca="1" ref="AO180" ca="1">IF(O180&lt;&gt;"",(IF(L180&lt;&gt;"",IF(VLOOKUP('Informacion del Cliente'!$F$10:$G$10,INDIRECT("'"&amp;G180&amp;"'!L5:N6"),2,FALSE)="NA","",VLOOKUP('Informacion del Cliente'!$F$10:$G$10,INDIRECT("'"&amp;G180&amp;"'!L5:N6"),2,FALSE)))),"")</f>
        <v/>
      </c>
      <c r="AP180" s="4" t="str">
        <f t="array" aca="1" ref="AP180" ca="1">IF(OR(J180="Privacy",J180="Blackout"),IF('Informacion del Cliente'!$F$10:$G$10="Residencial",IF(L180&lt;&gt;"",VLOOKUP(J180,INDIRECT("'"&amp;G180&amp;"'!L16:O18"),2,FALSE),""),IF('Informacion del Cliente'!$F$10:$G$10="Comercial",IF(L180&lt;&gt;"",VLOOKUP(J180,INDIRECT("'"&amp;G180&amp;"'!L16:O18"),3,FALSE),""))),"")</f>
        <v/>
      </c>
      <c r="AQ180" s="4" t="str">
        <f t="shared" ca="1" si="89"/>
        <v>0</v>
      </c>
      <c r="AR180" s="4" t="str">
        <f t="array" aca="1" ref="AR180" ca="1">IF('Informacion del Cliente'!$F$10:$G$10="Residencial",IF(L180&lt;&gt;"",VLOOKUP(J180,INDIRECT("'"&amp;G180&amp;"'!L16:O18"),2,FALSE),""),IF('Informacion del Cliente'!$F$10:$G$10="Comercial",IF(L180&lt;&gt;"",VLOOKUP(J180,INDIRECT("'"&amp;G180&amp;"'!L16:O18"),3,FALSE),"")))</f>
        <v/>
      </c>
      <c r="AS180" s="4" t="str">
        <f t="shared" ca="1" si="90"/>
        <v/>
      </c>
      <c r="AT180" s="4" t="str">
        <f t="shared" ca="1" si="91"/>
        <v/>
      </c>
      <c r="AU180" s="4" t="str">
        <f t="shared" ca="1" si="92"/>
        <v/>
      </c>
      <c r="AV180" s="4" t="str">
        <f t="array" aca="1" ref="AV180" ca="1">IF(G180&lt;&gt;"",(IF(OR(VLOOKUP(O180, INDIRECT("'" &amp; G180 &amp; "'!F23:N25"),3, FALSE)&lt;&gt;"",VLOOKUP(O180, INDIRECT("'" &amp; G180 &amp; "'!F23:N25"),3, FALSE)&lt;&gt;"NA"),(L180-VLOOKUP(O180, INDIRECT("'" &amp; G180 &amp; "'!F23:N25"),3, FALSE)),"")),"")</f>
        <v/>
      </c>
      <c r="AW180" s="4" t="str">
        <f t="shared" ca="1" si="71"/>
        <v/>
      </c>
      <c r="AX180" s="4" t="str">
        <f t="shared" ca="1" si="72"/>
        <v/>
      </c>
      <c r="AY180" s="4" t="str">
        <f t="shared" ca="1" si="73"/>
        <v/>
      </c>
      <c r="AZ180" s="4" t="str">
        <f t="array" aca="1" ref="AZ180" ca="1">IF(O180&lt;&gt;"",IF(VLOOKUP(O180,INDIRECT("'"&amp;G180&amp;"'!F23:K25"),5,FALSE)="NA","NA",L180-VLOOKUP(O180,INDIRECT("'"&amp;G180&amp;"'!F23:K25"),5,FALSE)),"")</f>
        <v/>
      </c>
      <c r="BA180" s="4" t="str">
        <f>IF('Informacion del Cliente'!U192&lt;&gt;"",'Informacion del Cliente'!U192,"")</f>
        <v/>
      </c>
      <c r="BB180" s="4" t="str">
        <f t="array" aca="1" ref="BB180" ca="1">IF(O180&lt;&gt;"",VLOOKUP(O180, INDIRECT("'" &amp; G180 &amp; "'!F23:K25"),6, FALSE),"")</f>
        <v/>
      </c>
      <c r="BC180" s="4" t="str">
        <f t="shared" si="74"/>
        <v/>
      </c>
      <c r="BD180" s="4" t="str">
        <f t="shared" ca="1" si="75"/>
        <v/>
      </c>
      <c r="BE180" s="4" t="str">
        <f t="shared" si="76"/>
        <v/>
      </c>
      <c r="BF180" s="4" t="str">
        <f t="shared" si="77"/>
        <v/>
      </c>
      <c r="BG180" s="4" t="str">
        <f t="shared" si="78"/>
        <v/>
      </c>
      <c r="BJ180" s="4" t="str">
        <f t="shared" ca="1" si="79"/>
        <v/>
      </c>
      <c r="BK180" s="4" t="str">
        <f t="shared" si="80"/>
        <v/>
      </c>
      <c r="BL180" s="4" t="str">
        <f t="shared" ca="1" si="81"/>
        <v/>
      </c>
      <c r="BM180" s="4" t="str">
        <f t="shared" ca="1" si="82"/>
        <v/>
      </c>
    </row>
    <row r="181" spans="1:65" x14ac:dyDescent="0.3">
      <c r="A181" s="4" t="str">
        <f>IF(L181&lt;&gt;"",'Informacion del Cliente'!D193,"")</f>
        <v/>
      </c>
      <c r="B181" s="4" t="str">
        <f>IF(O181&lt;&gt;"",'Informacion del Cliente'!$F$5,"")</f>
        <v/>
      </c>
      <c r="C181" s="4" t="str">
        <f>IF(O181&lt;&gt;"",'Informacion del Cliente'!$F$8,"")</f>
        <v/>
      </c>
      <c r="D181" s="4" t="str">
        <f>IF(O181&lt;&gt;"",'Informacion del Cliente'!$F$7,"")</f>
        <v/>
      </c>
      <c r="E181" s="4" t="str">
        <f>IF(O181&lt;&gt;"",'Informacion del Cliente'!$F$9,"")</f>
        <v/>
      </c>
      <c r="F181" s="4" t="str">
        <f>IF(G181&lt;&gt;"",'Informacion del Cliente'!$F$10:$G$10,"")</f>
        <v/>
      </c>
      <c r="G181" s="4" t="str">
        <f>IF('Informacion del Cliente'!E193&lt;&gt;"",VLOOKUP('Informacion del Cliente'!E193,Productos!$F$6:$G$11,2,FALSE),"")</f>
        <v/>
      </c>
      <c r="H181" s="4" t="str">
        <f>IF('Informacion del Cliente'!G193&lt;&gt;"",'Informacion del Cliente'!G193,"")</f>
        <v/>
      </c>
      <c r="I181" s="4" t="str">
        <f>IF('Informacion del Cliente'!F193&lt;&gt;"",'Informacion del Cliente'!F193,"")</f>
        <v/>
      </c>
      <c r="J181" s="4" t="str">
        <f>IF('Informacion del Cliente'!J193&lt;&gt;"",'Informacion del Cliente'!J193,"")</f>
        <v/>
      </c>
      <c r="K181" s="4" t="str">
        <f>IF('Informacion del Cliente'!N193&lt;&gt;"",'Informacion del Cliente'!N193,"")</f>
        <v/>
      </c>
      <c r="L181" s="4" t="str">
        <f>IF(AND(N181&lt;&gt;"",N181="Inside"),'Informacion del Cliente'!H193-VLOOKUP(N181,Productos!$F$15:$G$16,2,FALSE),IF(N181="Outside",'Informacion del Cliente'!H193,""))</f>
        <v/>
      </c>
      <c r="M181" s="4" t="str">
        <f>IF('Informacion del Cliente'!I193&lt;&gt;"",'Informacion del Cliente'!I193,"")</f>
        <v/>
      </c>
      <c r="N181" s="4" t="str">
        <f>IF('Informacion del Cliente'!K193&lt;&gt;"",'Informacion del Cliente'!K193,"")</f>
        <v/>
      </c>
      <c r="O181" s="4" t="str">
        <f>IF('Informacion del Cliente'!L193&lt;&gt;"",'Informacion del Cliente'!L193,"")</f>
        <v/>
      </c>
      <c r="P181" s="4" t="str">
        <f>IF('Informacion del Cliente'!M193&lt;&gt;"",'Informacion del Cliente'!M193,"")</f>
        <v/>
      </c>
      <c r="Q181" s="4" t="str">
        <f>IF('Informacion del Cliente'!P193&lt;&gt;"",'Informacion del Cliente'!P193,"")</f>
        <v/>
      </c>
      <c r="R181" s="4" t="str">
        <f>IF('Informacion del Cliente'!Q193&lt;&gt;"",'Informacion del Cliente'!Q193,"")</f>
        <v/>
      </c>
      <c r="S181" s="4" t="str">
        <f t="shared" ca="1" si="83"/>
        <v/>
      </c>
      <c r="U181" s="4" t="str">
        <f>IF('Informacion del Cliente'!O193&lt;&gt;"",'Informacion del Cliente'!O193,"")</f>
        <v/>
      </c>
      <c r="V181" s="4" t="str">
        <f>IF('Informacion del Cliente'!R193&lt;&gt;"",'Informacion del Cliente'!R193,"")</f>
        <v/>
      </c>
      <c r="W181" s="4" t="str">
        <f t="shared" ca="1" si="84"/>
        <v/>
      </c>
      <c r="X181" s="4" t="str">
        <f t="shared" si="85"/>
        <v/>
      </c>
      <c r="Y181" s="4" t="str">
        <f t="shared" si="86"/>
        <v/>
      </c>
      <c r="Z181" s="4" t="str">
        <f>IF(G181&lt;&gt;"", IFERROR(VLOOKUP(I181, 'Listado de Telas'!$B$3:$F$129, 5, FALSE), "No encontrado"), "")</f>
        <v/>
      </c>
      <c r="AA181" s="4" t="str">
        <f t="shared" ca="1" si="87"/>
        <v/>
      </c>
      <c r="AB181" s="4" t="str">
        <f t="shared" ca="1" si="62"/>
        <v/>
      </c>
      <c r="AC181" s="4" t="str">
        <f t="shared" ca="1" si="63"/>
        <v/>
      </c>
      <c r="AD181" s="4" t="str">
        <f t="shared" ca="1" si="64"/>
        <v/>
      </c>
      <c r="AE181" s="4" t="str">
        <f t="shared" si="65"/>
        <v/>
      </c>
      <c r="AF181" s="4" t="str">
        <f t="shared" ca="1" si="66"/>
        <v/>
      </c>
      <c r="AG181" s="4" t="str">
        <f t="shared" ca="1" si="67"/>
        <v/>
      </c>
      <c r="AH181" s="4" t="str">
        <f t="shared" ca="1" si="68"/>
        <v/>
      </c>
      <c r="AI181" s="4" t="str">
        <f t="shared" si="88"/>
        <v/>
      </c>
      <c r="AJ181" s="4" t="str">
        <f t="shared" ca="1" si="69"/>
        <v/>
      </c>
      <c r="AK181" s="4" t="str">
        <f t="array" ref="AK181">IF('Informacion del Cliente'!T193="SI",3,IF('Informacion del Cliente'!K193="Outside",2,IF('Informacion del Cliente'!K193="Inside",1,"")))</f>
        <v/>
      </c>
      <c r="AL181" s="140" t="str">
        <f t="shared" ca="1" si="70"/>
        <v/>
      </c>
      <c r="AM181" s="4" t="s">
        <v>132</v>
      </c>
      <c r="AN181" s="4" t="str">
        <f t="array" ref="AN181">IF(O181&lt;&gt;"",(IF(L181&lt;&gt;"",IF('Informacion del Cliente'!$F$10:$G$10="Residencial",VLOOKUP(G181,Productos!$F$19:$G$24,2,FALSE),IF('Informacion del Cliente'!$F$10:$G$10="Comercial",VLOOKUP(G181,Productos!$F$19:$G$24,3,FALSE),"")))),"")</f>
        <v/>
      </c>
      <c r="AO181" s="4" t="str">
        <f t="array" aca="1" ref="AO181" ca="1">IF(O181&lt;&gt;"",(IF(L181&lt;&gt;"",IF(VLOOKUP('Informacion del Cliente'!$F$10:$G$10,INDIRECT("'"&amp;G181&amp;"'!L5:N6"),2,FALSE)="NA","",VLOOKUP('Informacion del Cliente'!$F$10:$G$10,INDIRECT("'"&amp;G181&amp;"'!L5:N6"),2,FALSE)))),"")</f>
        <v/>
      </c>
      <c r="AP181" s="4" t="str">
        <f t="array" aca="1" ref="AP181" ca="1">IF(OR(J181="Privacy",J181="Blackout"),IF('Informacion del Cliente'!$F$10:$G$10="Residencial",IF(L181&lt;&gt;"",VLOOKUP(J181,INDIRECT("'"&amp;G181&amp;"'!L16:O18"),2,FALSE),""),IF('Informacion del Cliente'!$F$10:$G$10="Comercial",IF(L181&lt;&gt;"",VLOOKUP(J181,INDIRECT("'"&amp;G181&amp;"'!L16:O18"),3,FALSE),""))),"")</f>
        <v/>
      </c>
      <c r="AQ181" s="4" t="str">
        <f t="shared" ca="1" si="89"/>
        <v>0</v>
      </c>
      <c r="AR181" s="4" t="str">
        <f t="array" aca="1" ref="AR181" ca="1">IF('Informacion del Cliente'!$F$10:$G$10="Residencial",IF(L181&lt;&gt;"",VLOOKUP(J181,INDIRECT("'"&amp;G181&amp;"'!L16:O18"),2,FALSE),""),IF('Informacion del Cliente'!$F$10:$G$10="Comercial",IF(L181&lt;&gt;"",VLOOKUP(J181,INDIRECT("'"&amp;G181&amp;"'!L16:O18"),3,FALSE),"")))</f>
        <v/>
      </c>
      <c r="AS181" s="4" t="str">
        <f t="shared" ca="1" si="90"/>
        <v/>
      </c>
      <c r="AT181" s="4" t="str">
        <f t="shared" ca="1" si="91"/>
        <v/>
      </c>
      <c r="AU181" s="4" t="str">
        <f t="shared" ca="1" si="92"/>
        <v/>
      </c>
      <c r="AV181" s="4" t="str">
        <f t="array" aca="1" ref="AV181" ca="1">IF(G181&lt;&gt;"",(IF(OR(VLOOKUP(O181, INDIRECT("'" &amp; G181 &amp; "'!F23:N25"),3, FALSE)&lt;&gt;"",VLOOKUP(O181, INDIRECT("'" &amp; G181 &amp; "'!F23:N25"),3, FALSE)&lt;&gt;"NA"),(L181-VLOOKUP(O181, INDIRECT("'" &amp; G181 &amp; "'!F23:N25"),3, FALSE)),"")),"")</f>
        <v/>
      </c>
      <c r="AW181" s="4" t="str">
        <f t="shared" ca="1" si="71"/>
        <v/>
      </c>
      <c r="AX181" s="4" t="str">
        <f t="shared" ca="1" si="72"/>
        <v/>
      </c>
      <c r="AY181" s="4" t="str">
        <f t="shared" ca="1" si="73"/>
        <v/>
      </c>
      <c r="AZ181" s="4" t="str">
        <f t="array" aca="1" ref="AZ181" ca="1">IF(O181&lt;&gt;"",IF(VLOOKUP(O181,INDIRECT("'"&amp;G181&amp;"'!F23:K25"),5,FALSE)="NA","NA",L181-VLOOKUP(O181,INDIRECT("'"&amp;G181&amp;"'!F23:K25"),5,FALSE)),"")</f>
        <v/>
      </c>
      <c r="BA181" s="4" t="str">
        <f>IF('Informacion del Cliente'!U193&lt;&gt;"",'Informacion del Cliente'!U193,"")</f>
        <v/>
      </c>
      <c r="BB181" s="4" t="str">
        <f t="array" aca="1" ref="BB181" ca="1">IF(O181&lt;&gt;"",VLOOKUP(O181, INDIRECT("'" &amp; G181 &amp; "'!F23:K25"),6, FALSE),"")</f>
        <v/>
      </c>
      <c r="BC181" s="4" t="str">
        <f t="shared" si="74"/>
        <v/>
      </c>
      <c r="BD181" s="4" t="str">
        <f t="shared" ca="1" si="75"/>
        <v/>
      </c>
      <c r="BE181" s="4" t="str">
        <f t="shared" si="76"/>
        <v/>
      </c>
      <c r="BF181" s="4" t="str">
        <f t="shared" si="77"/>
        <v/>
      </c>
      <c r="BG181" s="4" t="str">
        <f t="shared" si="78"/>
        <v/>
      </c>
      <c r="BJ181" s="4" t="str">
        <f t="shared" ca="1" si="79"/>
        <v/>
      </c>
      <c r="BK181" s="4" t="str">
        <f t="shared" si="80"/>
        <v/>
      </c>
      <c r="BL181" s="4" t="str">
        <f t="shared" ca="1" si="81"/>
        <v/>
      </c>
      <c r="BM181" s="4" t="str">
        <f t="shared" ca="1" si="82"/>
        <v/>
      </c>
    </row>
    <row r="182" spans="1:65" x14ac:dyDescent="0.3">
      <c r="A182" s="4" t="str">
        <f>IF(L182&lt;&gt;"",'Informacion del Cliente'!D194,"")</f>
        <v/>
      </c>
      <c r="B182" s="4" t="str">
        <f>IF(O182&lt;&gt;"",'Informacion del Cliente'!$F$5,"")</f>
        <v/>
      </c>
      <c r="C182" s="4" t="str">
        <f>IF(O182&lt;&gt;"",'Informacion del Cliente'!$F$8,"")</f>
        <v/>
      </c>
      <c r="D182" s="4" t="str">
        <f>IF(O182&lt;&gt;"",'Informacion del Cliente'!$F$7,"")</f>
        <v/>
      </c>
      <c r="E182" s="4" t="str">
        <f>IF(O182&lt;&gt;"",'Informacion del Cliente'!$F$9,"")</f>
        <v/>
      </c>
      <c r="F182" s="4" t="str">
        <f>IF(G182&lt;&gt;"",'Informacion del Cliente'!$F$10:$G$10,"")</f>
        <v/>
      </c>
      <c r="G182" s="4" t="str">
        <f>IF('Informacion del Cliente'!E194&lt;&gt;"",VLOOKUP('Informacion del Cliente'!E194,Productos!$F$6:$G$11,2,FALSE),"")</f>
        <v/>
      </c>
      <c r="H182" s="4" t="str">
        <f>IF('Informacion del Cliente'!G194&lt;&gt;"",'Informacion del Cliente'!G194,"")</f>
        <v/>
      </c>
      <c r="I182" s="4" t="str">
        <f>IF('Informacion del Cliente'!F194&lt;&gt;"",'Informacion del Cliente'!F194,"")</f>
        <v/>
      </c>
      <c r="J182" s="4" t="str">
        <f>IF('Informacion del Cliente'!J194&lt;&gt;"",'Informacion del Cliente'!J194,"")</f>
        <v/>
      </c>
      <c r="K182" s="4" t="str">
        <f>IF('Informacion del Cliente'!N194&lt;&gt;"",'Informacion del Cliente'!N194,"")</f>
        <v/>
      </c>
      <c r="L182" s="4" t="str">
        <f>IF(AND(N182&lt;&gt;"",N182="Inside"),'Informacion del Cliente'!H194-VLOOKUP(N182,Productos!$F$15:$G$16,2,FALSE),IF(N182="Outside",'Informacion del Cliente'!H194,""))</f>
        <v/>
      </c>
      <c r="M182" s="4" t="str">
        <f>IF('Informacion del Cliente'!I194&lt;&gt;"",'Informacion del Cliente'!I194,"")</f>
        <v/>
      </c>
      <c r="N182" s="4" t="str">
        <f>IF('Informacion del Cliente'!K194&lt;&gt;"",'Informacion del Cliente'!K194,"")</f>
        <v/>
      </c>
      <c r="O182" s="4" t="str">
        <f>IF('Informacion del Cliente'!L194&lt;&gt;"",'Informacion del Cliente'!L194,"")</f>
        <v/>
      </c>
      <c r="P182" s="4" t="str">
        <f>IF('Informacion del Cliente'!M194&lt;&gt;"",'Informacion del Cliente'!M194,"")</f>
        <v/>
      </c>
      <c r="Q182" s="4" t="str">
        <f>IF('Informacion del Cliente'!P194&lt;&gt;"",'Informacion del Cliente'!P194,"")</f>
        <v/>
      </c>
      <c r="R182" s="4" t="str">
        <f>IF('Informacion del Cliente'!Q194&lt;&gt;"",'Informacion del Cliente'!Q194,"")</f>
        <v/>
      </c>
      <c r="S182" s="4" t="str">
        <f t="shared" ca="1" si="83"/>
        <v/>
      </c>
      <c r="U182" s="4" t="str">
        <f>IF('Informacion del Cliente'!O194&lt;&gt;"",'Informacion del Cliente'!O194,"")</f>
        <v/>
      </c>
      <c r="V182" s="4" t="str">
        <f>IF('Informacion del Cliente'!R194&lt;&gt;"",'Informacion del Cliente'!R194,"")</f>
        <v/>
      </c>
      <c r="W182" s="4" t="str">
        <f t="shared" ca="1" si="84"/>
        <v/>
      </c>
      <c r="X182" s="4" t="str">
        <f t="shared" si="85"/>
        <v/>
      </c>
      <c r="Y182" s="4" t="str">
        <f t="shared" si="86"/>
        <v/>
      </c>
      <c r="Z182" s="4" t="str">
        <f>IF(G182&lt;&gt;"", IFERROR(VLOOKUP(I182, 'Listado de Telas'!$B$3:$F$129, 5, FALSE), "No encontrado"), "")</f>
        <v/>
      </c>
      <c r="AA182" s="4" t="str">
        <f t="shared" ca="1" si="87"/>
        <v/>
      </c>
      <c r="AB182" s="4" t="str">
        <f t="shared" ca="1" si="62"/>
        <v/>
      </c>
      <c r="AC182" s="4" t="str">
        <f t="shared" ca="1" si="63"/>
        <v/>
      </c>
      <c r="AD182" s="4" t="str">
        <f t="shared" ca="1" si="64"/>
        <v/>
      </c>
      <c r="AE182" s="4" t="str">
        <f t="shared" si="65"/>
        <v/>
      </c>
      <c r="AF182" s="4" t="str">
        <f t="shared" ca="1" si="66"/>
        <v/>
      </c>
      <c r="AG182" s="4" t="str">
        <f t="shared" ca="1" si="67"/>
        <v/>
      </c>
      <c r="AH182" s="4" t="str">
        <f t="shared" ca="1" si="68"/>
        <v/>
      </c>
      <c r="AI182" s="4" t="str">
        <f t="shared" si="88"/>
        <v/>
      </c>
      <c r="AJ182" s="4" t="str">
        <f t="shared" ca="1" si="69"/>
        <v/>
      </c>
      <c r="AK182" s="4" t="str">
        <f t="array" ref="AK182">IF('Informacion del Cliente'!T194="SI",3,IF('Informacion del Cliente'!K194="Outside",2,IF('Informacion del Cliente'!K194="Inside",1,"")))</f>
        <v/>
      </c>
      <c r="AL182" s="140" t="str">
        <f t="shared" ca="1" si="70"/>
        <v/>
      </c>
      <c r="AM182" s="4" t="s">
        <v>132</v>
      </c>
      <c r="AN182" s="4" t="str">
        <f t="array" ref="AN182">IF(O182&lt;&gt;"",(IF(L182&lt;&gt;"",IF('Informacion del Cliente'!$F$10:$G$10="Residencial",VLOOKUP(G182,Productos!$F$19:$G$24,2,FALSE),IF('Informacion del Cliente'!$F$10:$G$10="Comercial",VLOOKUP(G182,Productos!$F$19:$G$24,3,FALSE),"")))),"")</f>
        <v/>
      </c>
      <c r="AO182" s="4" t="str">
        <f t="array" aca="1" ref="AO182" ca="1">IF(O182&lt;&gt;"",(IF(L182&lt;&gt;"",IF(VLOOKUP('Informacion del Cliente'!$F$10:$G$10,INDIRECT("'"&amp;G182&amp;"'!L5:N6"),2,FALSE)="NA","",VLOOKUP('Informacion del Cliente'!$F$10:$G$10,INDIRECT("'"&amp;G182&amp;"'!L5:N6"),2,FALSE)))),"")</f>
        <v/>
      </c>
      <c r="AP182" s="4" t="str">
        <f t="array" aca="1" ref="AP182" ca="1">IF(OR(J182="Privacy",J182="Blackout"),IF('Informacion del Cliente'!$F$10:$G$10="Residencial",IF(L182&lt;&gt;"",VLOOKUP(J182,INDIRECT("'"&amp;G182&amp;"'!L16:O18"),2,FALSE),""),IF('Informacion del Cliente'!$F$10:$G$10="Comercial",IF(L182&lt;&gt;"",VLOOKUP(J182,INDIRECT("'"&amp;G182&amp;"'!L16:O18"),3,FALSE),""))),"")</f>
        <v/>
      </c>
      <c r="AQ182" s="4" t="str">
        <f t="shared" ca="1" si="89"/>
        <v>0</v>
      </c>
      <c r="AR182" s="4" t="str">
        <f t="array" aca="1" ref="AR182" ca="1">IF('Informacion del Cliente'!$F$10:$G$10="Residencial",IF(L182&lt;&gt;"",VLOOKUP(J182,INDIRECT("'"&amp;G182&amp;"'!L16:O18"),2,FALSE),""),IF('Informacion del Cliente'!$F$10:$G$10="Comercial",IF(L182&lt;&gt;"",VLOOKUP(J182,INDIRECT("'"&amp;G182&amp;"'!L16:O18"),3,FALSE),"")))</f>
        <v/>
      </c>
      <c r="AS182" s="4" t="str">
        <f t="shared" ca="1" si="90"/>
        <v/>
      </c>
      <c r="AT182" s="4" t="str">
        <f t="shared" ca="1" si="91"/>
        <v/>
      </c>
      <c r="AU182" s="4" t="str">
        <f t="shared" ca="1" si="92"/>
        <v/>
      </c>
      <c r="AV182" s="4" t="str">
        <f t="array" aca="1" ref="AV182" ca="1">IF(G182&lt;&gt;"",(IF(OR(VLOOKUP(O182, INDIRECT("'" &amp; G182 &amp; "'!F23:N25"),3, FALSE)&lt;&gt;"",VLOOKUP(O182, INDIRECT("'" &amp; G182 &amp; "'!F23:N25"),3, FALSE)&lt;&gt;"NA"),(L182-VLOOKUP(O182, INDIRECT("'" &amp; G182 &amp; "'!F23:N25"),3, FALSE)),"")),"")</f>
        <v/>
      </c>
      <c r="AW182" s="4" t="str">
        <f t="shared" ca="1" si="71"/>
        <v/>
      </c>
      <c r="AX182" s="4" t="str">
        <f t="shared" ca="1" si="72"/>
        <v/>
      </c>
      <c r="AY182" s="4" t="str">
        <f t="shared" ca="1" si="73"/>
        <v/>
      </c>
      <c r="AZ182" s="4" t="str">
        <f t="array" aca="1" ref="AZ182" ca="1">IF(O182&lt;&gt;"",IF(VLOOKUP(O182,INDIRECT("'"&amp;G182&amp;"'!F23:K25"),5,FALSE)="NA","NA",L182-VLOOKUP(O182,INDIRECT("'"&amp;G182&amp;"'!F23:K25"),5,FALSE)),"")</f>
        <v/>
      </c>
      <c r="BA182" s="4" t="str">
        <f>IF('Informacion del Cliente'!U194&lt;&gt;"",'Informacion del Cliente'!U194,"")</f>
        <v/>
      </c>
      <c r="BB182" s="4" t="str">
        <f t="array" aca="1" ref="BB182" ca="1">IF(O182&lt;&gt;"",VLOOKUP(O182, INDIRECT("'" &amp; G182 &amp; "'!F23:K25"),6, FALSE),"")</f>
        <v/>
      </c>
      <c r="BC182" s="4" t="str">
        <f t="shared" si="74"/>
        <v/>
      </c>
      <c r="BD182" s="4" t="str">
        <f t="shared" ca="1" si="75"/>
        <v/>
      </c>
      <c r="BE182" s="4" t="str">
        <f t="shared" si="76"/>
        <v/>
      </c>
      <c r="BF182" s="4" t="str">
        <f t="shared" si="77"/>
        <v/>
      </c>
      <c r="BG182" s="4" t="str">
        <f t="shared" si="78"/>
        <v/>
      </c>
      <c r="BJ182" s="4" t="str">
        <f t="shared" ca="1" si="79"/>
        <v/>
      </c>
      <c r="BK182" s="4" t="str">
        <f t="shared" si="80"/>
        <v/>
      </c>
      <c r="BL182" s="4" t="str">
        <f t="shared" ca="1" si="81"/>
        <v/>
      </c>
      <c r="BM182" s="4" t="str">
        <f t="shared" ca="1" si="82"/>
        <v/>
      </c>
    </row>
    <row r="183" spans="1:65" x14ac:dyDescent="0.3">
      <c r="A183" s="4" t="str">
        <f>IF(L183&lt;&gt;"",'Informacion del Cliente'!D195,"")</f>
        <v/>
      </c>
      <c r="B183" s="4" t="str">
        <f>IF(O183&lt;&gt;"",'Informacion del Cliente'!$F$5,"")</f>
        <v/>
      </c>
      <c r="C183" s="4" t="str">
        <f>IF(O183&lt;&gt;"",'Informacion del Cliente'!$F$8,"")</f>
        <v/>
      </c>
      <c r="D183" s="4" t="str">
        <f>IF(O183&lt;&gt;"",'Informacion del Cliente'!$F$7,"")</f>
        <v/>
      </c>
      <c r="E183" s="4" t="str">
        <f>IF(O183&lt;&gt;"",'Informacion del Cliente'!$F$9,"")</f>
        <v/>
      </c>
      <c r="F183" s="4" t="str">
        <f>IF(G183&lt;&gt;"",'Informacion del Cliente'!$F$10:$G$10,"")</f>
        <v/>
      </c>
      <c r="G183" s="4" t="str">
        <f>IF('Informacion del Cliente'!E195&lt;&gt;"",VLOOKUP('Informacion del Cliente'!E195,Productos!$F$6:$G$11,2,FALSE),"")</f>
        <v/>
      </c>
      <c r="H183" s="4" t="str">
        <f>IF('Informacion del Cliente'!G195&lt;&gt;"",'Informacion del Cliente'!G195,"")</f>
        <v/>
      </c>
      <c r="I183" s="4" t="str">
        <f>IF('Informacion del Cliente'!F195&lt;&gt;"",'Informacion del Cliente'!F195,"")</f>
        <v/>
      </c>
      <c r="J183" s="4" t="str">
        <f>IF('Informacion del Cliente'!J195&lt;&gt;"",'Informacion del Cliente'!J195,"")</f>
        <v/>
      </c>
      <c r="K183" s="4" t="str">
        <f>IF('Informacion del Cliente'!N195&lt;&gt;"",'Informacion del Cliente'!N195,"")</f>
        <v/>
      </c>
      <c r="L183" s="4" t="str">
        <f>IF(AND(N183&lt;&gt;"",N183="Inside"),'Informacion del Cliente'!H195-VLOOKUP(N183,Productos!$F$15:$G$16,2,FALSE),IF(N183="Outside",'Informacion del Cliente'!H195,""))</f>
        <v/>
      </c>
      <c r="M183" s="4" t="str">
        <f>IF('Informacion del Cliente'!I195&lt;&gt;"",'Informacion del Cliente'!I195,"")</f>
        <v/>
      </c>
      <c r="N183" s="4" t="str">
        <f>IF('Informacion del Cliente'!K195&lt;&gt;"",'Informacion del Cliente'!K195,"")</f>
        <v/>
      </c>
      <c r="O183" s="4" t="str">
        <f>IF('Informacion del Cliente'!L195&lt;&gt;"",'Informacion del Cliente'!L195,"")</f>
        <v/>
      </c>
      <c r="P183" s="4" t="str">
        <f>IF('Informacion del Cliente'!M195&lt;&gt;"",'Informacion del Cliente'!M195,"")</f>
        <v/>
      </c>
      <c r="Q183" s="4" t="str">
        <f>IF('Informacion del Cliente'!P195&lt;&gt;"",'Informacion del Cliente'!P195,"")</f>
        <v/>
      </c>
      <c r="R183" s="4" t="str">
        <f>IF('Informacion del Cliente'!Q195&lt;&gt;"",'Informacion del Cliente'!Q195,"")</f>
        <v/>
      </c>
      <c r="S183" s="4" t="str">
        <f t="shared" ca="1" si="83"/>
        <v/>
      </c>
      <c r="U183" s="4" t="str">
        <f>IF('Informacion del Cliente'!O195&lt;&gt;"",'Informacion del Cliente'!O195,"")</f>
        <v/>
      </c>
      <c r="V183" s="4" t="str">
        <f>IF('Informacion del Cliente'!R195&lt;&gt;"",'Informacion del Cliente'!R195,"")</f>
        <v/>
      </c>
      <c r="W183" s="4" t="str">
        <f t="shared" ca="1" si="84"/>
        <v/>
      </c>
      <c r="X183" s="4" t="str">
        <f t="shared" si="85"/>
        <v/>
      </c>
      <c r="Y183" s="4" t="str">
        <f t="shared" si="86"/>
        <v/>
      </c>
      <c r="Z183" s="4" t="str">
        <f>IF(G183&lt;&gt;"", IFERROR(VLOOKUP(I183, 'Listado de Telas'!$B$3:$F$129, 5, FALSE), "No encontrado"), "")</f>
        <v/>
      </c>
      <c r="AA183" s="4" t="str">
        <f t="shared" ca="1" si="87"/>
        <v/>
      </c>
      <c r="AB183" s="4" t="str">
        <f t="shared" ca="1" si="62"/>
        <v/>
      </c>
      <c r="AC183" s="4" t="str">
        <f t="shared" ca="1" si="63"/>
        <v/>
      </c>
      <c r="AD183" s="4" t="str">
        <f t="shared" ca="1" si="64"/>
        <v/>
      </c>
      <c r="AE183" s="4" t="str">
        <f t="shared" si="65"/>
        <v/>
      </c>
      <c r="AF183" s="4" t="str">
        <f t="shared" ca="1" si="66"/>
        <v/>
      </c>
      <c r="AG183" s="4" t="str">
        <f t="shared" ca="1" si="67"/>
        <v/>
      </c>
      <c r="AH183" s="4" t="str">
        <f t="shared" ca="1" si="68"/>
        <v/>
      </c>
      <c r="AI183" s="4" t="str">
        <f t="shared" si="88"/>
        <v/>
      </c>
      <c r="AJ183" s="4" t="str">
        <f t="shared" ca="1" si="69"/>
        <v/>
      </c>
      <c r="AK183" s="4" t="str">
        <f t="array" ref="AK183">IF('Informacion del Cliente'!T195="SI",3,IF('Informacion del Cliente'!K195="Outside",2,IF('Informacion del Cliente'!K195="Inside",1,"")))</f>
        <v/>
      </c>
      <c r="AL183" s="140" t="str">
        <f t="shared" ca="1" si="70"/>
        <v/>
      </c>
      <c r="AM183" s="4" t="s">
        <v>132</v>
      </c>
      <c r="AN183" s="4" t="str">
        <f t="array" ref="AN183">IF(O183&lt;&gt;"",(IF(L183&lt;&gt;"",IF('Informacion del Cliente'!$F$10:$G$10="Residencial",VLOOKUP(G183,Productos!$F$19:$G$24,2,FALSE),IF('Informacion del Cliente'!$F$10:$G$10="Comercial",VLOOKUP(G183,Productos!$F$19:$G$24,3,FALSE),"")))),"")</f>
        <v/>
      </c>
      <c r="AO183" s="4" t="str">
        <f t="array" aca="1" ref="AO183" ca="1">IF(O183&lt;&gt;"",(IF(L183&lt;&gt;"",IF(VLOOKUP('Informacion del Cliente'!$F$10:$G$10,INDIRECT("'"&amp;G183&amp;"'!L5:N6"),2,FALSE)="NA","",VLOOKUP('Informacion del Cliente'!$F$10:$G$10,INDIRECT("'"&amp;G183&amp;"'!L5:N6"),2,FALSE)))),"")</f>
        <v/>
      </c>
      <c r="AP183" s="4" t="str">
        <f t="array" aca="1" ref="AP183" ca="1">IF(OR(J183="Privacy",J183="Blackout"),IF('Informacion del Cliente'!$F$10:$G$10="Residencial",IF(L183&lt;&gt;"",VLOOKUP(J183,INDIRECT("'"&amp;G183&amp;"'!L16:O18"),2,FALSE),""),IF('Informacion del Cliente'!$F$10:$G$10="Comercial",IF(L183&lt;&gt;"",VLOOKUP(J183,INDIRECT("'"&amp;G183&amp;"'!L16:O18"),3,FALSE),""))),"")</f>
        <v/>
      </c>
      <c r="AQ183" s="4" t="str">
        <f t="shared" ca="1" si="89"/>
        <v>0</v>
      </c>
      <c r="AR183" s="4" t="str">
        <f t="array" aca="1" ref="AR183" ca="1">IF('Informacion del Cliente'!$F$10:$G$10="Residencial",IF(L183&lt;&gt;"",VLOOKUP(J183,INDIRECT("'"&amp;G183&amp;"'!L16:O18"),2,FALSE),""),IF('Informacion del Cliente'!$F$10:$G$10="Comercial",IF(L183&lt;&gt;"",VLOOKUP(J183,INDIRECT("'"&amp;G183&amp;"'!L16:O18"),3,FALSE),"")))</f>
        <v/>
      </c>
      <c r="AS183" s="4" t="str">
        <f t="shared" ca="1" si="90"/>
        <v/>
      </c>
      <c r="AT183" s="4" t="str">
        <f t="shared" ca="1" si="91"/>
        <v/>
      </c>
      <c r="AU183" s="4" t="str">
        <f t="shared" ca="1" si="92"/>
        <v/>
      </c>
      <c r="AV183" s="4" t="str">
        <f t="array" aca="1" ref="AV183" ca="1">IF(G183&lt;&gt;"",(IF(OR(VLOOKUP(O183, INDIRECT("'" &amp; G183 &amp; "'!F23:N25"),3, FALSE)&lt;&gt;"",VLOOKUP(O183, INDIRECT("'" &amp; G183 &amp; "'!F23:N25"),3, FALSE)&lt;&gt;"NA"),(L183-VLOOKUP(O183, INDIRECT("'" &amp; G183 &amp; "'!F23:N25"),3, FALSE)),"")),"")</f>
        <v/>
      </c>
      <c r="AW183" s="4" t="str">
        <f t="shared" ca="1" si="71"/>
        <v/>
      </c>
      <c r="AX183" s="4" t="str">
        <f t="shared" ca="1" si="72"/>
        <v/>
      </c>
      <c r="AY183" s="4" t="str">
        <f t="shared" ca="1" si="73"/>
        <v/>
      </c>
      <c r="AZ183" s="4" t="str">
        <f t="array" aca="1" ref="AZ183" ca="1">IF(O183&lt;&gt;"",IF(VLOOKUP(O183,INDIRECT("'"&amp;G183&amp;"'!F23:K25"),5,FALSE)="NA","NA",L183-VLOOKUP(O183,INDIRECT("'"&amp;G183&amp;"'!F23:K25"),5,FALSE)),"")</f>
        <v/>
      </c>
      <c r="BA183" s="4" t="str">
        <f>IF('Informacion del Cliente'!U195&lt;&gt;"",'Informacion del Cliente'!U195,"")</f>
        <v/>
      </c>
      <c r="BB183" s="4" t="str">
        <f t="array" aca="1" ref="BB183" ca="1">IF(O183&lt;&gt;"",VLOOKUP(O183, INDIRECT("'" &amp; G183 &amp; "'!F23:K25"),6, FALSE),"")</f>
        <v/>
      </c>
      <c r="BC183" s="4" t="str">
        <f t="shared" si="74"/>
        <v/>
      </c>
      <c r="BD183" s="4" t="str">
        <f t="shared" ca="1" si="75"/>
        <v/>
      </c>
      <c r="BE183" s="4" t="str">
        <f t="shared" si="76"/>
        <v/>
      </c>
      <c r="BF183" s="4" t="str">
        <f t="shared" si="77"/>
        <v/>
      </c>
      <c r="BG183" s="4" t="str">
        <f t="shared" si="78"/>
        <v/>
      </c>
      <c r="BJ183" s="4" t="str">
        <f t="shared" ca="1" si="79"/>
        <v/>
      </c>
      <c r="BK183" s="4" t="str">
        <f t="shared" si="80"/>
        <v/>
      </c>
      <c r="BL183" s="4" t="str">
        <f t="shared" ca="1" si="81"/>
        <v/>
      </c>
      <c r="BM183" s="4" t="str">
        <f t="shared" ca="1" si="82"/>
        <v/>
      </c>
    </row>
    <row r="184" spans="1:65" x14ac:dyDescent="0.3">
      <c r="A184" s="4" t="str">
        <f>IF(L184&lt;&gt;"",'Informacion del Cliente'!D196,"")</f>
        <v/>
      </c>
      <c r="B184" s="4" t="str">
        <f>IF(O184&lt;&gt;"",'Informacion del Cliente'!$F$5,"")</f>
        <v/>
      </c>
      <c r="C184" s="4" t="str">
        <f>IF(O184&lt;&gt;"",'Informacion del Cliente'!$F$8,"")</f>
        <v/>
      </c>
      <c r="D184" s="4" t="str">
        <f>IF(O184&lt;&gt;"",'Informacion del Cliente'!$F$7,"")</f>
        <v/>
      </c>
      <c r="E184" s="4" t="str">
        <f>IF(O184&lt;&gt;"",'Informacion del Cliente'!$F$9,"")</f>
        <v/>
      </c>
      <c r="F184" s="4" t="str">
        <f>IF(G184&lt;&gt;"",'Informacion del Cliente'!$F$10:$G$10,"")</f>
        <v/>
      </c>
      <c r="G184" s="4" t="str">
        <f>IF('Informacion del Cliente'!E196&lt;&gt;"",VLOOKUP('Informacion del Cliente'!E196,Productos!$F$6:$G$11,2,FALSE),"")</f>
        <v/>
      </c>
      <c r="H184" s="4" t="str">
        <f>IF('Informacion del Cliente'!G196&lt;&gt;"",'Informacion del Cliente'!G196,"")</f>
        <v/>
      </c>
      <c r="I184" s="4" t="str">
        <f>IF('Informacion del Cliente'!F196&lt;&gt;"",'Informacion del Cliente'!F196,"")</f>
        <v/>
      </c>
      <c r="J184" s="4" t="str">
        <f>IF('Informacion del Cliente'!J196&lt;&gt;"",'Informacion del Cliente'!J196,"")</f>
        <v/>
      </c>
      <c r="K184" s="4" t="str">
        <f>IF('Informacion del Cliente'!N196&lt;&gt;"",'Informacion del Cliente'!N196,"")</f>
        <v/>
      </c>
      <c r="L184" s="4" t="str">
        <f>IF(AND(N184&lt;&gt;"",N184="Inside"),'Informacion del Cliente'!H196-VLOOKUP(N184,Productos!$F$15:$G$16,2,FALSE),IF(N184="Outside",'Informacion del Cliente'!H196,""))</f>
        <v/>
      </c>
      <c r="M184" s="4" t="str">
        <f>IF('Informacion del Cliente'!I196&lt;&gt;"",'Informacion del Cliente'!I196,"")</f>
        <v/>
      </c>
      <c r="N184" s="4" t="str">
        <f>IF('Informacion del Cliente'!K196&lt;&gt;"",'Informacion del Cliente'!K196,"")</f>
        <v/>
      </c>
      <c r="O184" s="4" t="str">
        <f>IF('Informacion del Cliente'!L196&lt;&gt;"",'Informacion del Cliente'!L196,"")</f>
        <v/>
      </c>
      <c r="P184" s="4" t="str">
        <f>IF('Informacion del Cliente'!M196&lt;&gt;"",'Informacion del Cliente'!M196,"")</f>
        <v/>
      </c>
      <c r="Q184" s="4" t="str">
        <f>IF('Informacion del Cliente'!P196&lt;&gt;"",'Informacion del Cliente'!P196,"")</f>
        <v/>
      </c>
      <c r="R184" s="4" t="str">
        <f>IF('Informacion del Cliente'!Q196&lt;&gt;"",'Informacion del Cliente'!Q196,"")</f>
        <v/>
      </c>
      <c r="S184" s="4" t="str">
        <f t="shared" ca="1" si="83"/>
        <v/>
      </c>
      <c r="U184" s="4" t="str">
        <f>IF('Informacion del Cliente'!O196&lt;&gt;"",'Informacion del Cliente'!O196,"")</f>
        <v/>
      </c>
      <c r="V184" s="4" t="str">
        <f>IF('Informacion del Cliente'!R196&lt;&gt;"",'Informacion del Cliente'!R196,"")</f>
        <v/>
      </c>
      <c r="W184" s="4" t="str">
        <f t="shared" ca="1" si="84"/>
        <v/>
      </c>
      <c r="X184" s="4" t="str">
        <f t="shared" si="85"/>
        <v/>
      </c>
      <c r="Y184" s="4" t="str">
        <f t="shared" si="86"/>
        <v/>
      </c>
      <c r="Z184" s="4" t="str">
        <f>IF(G184&lt;&gt;"", IFERROR(VLOOKUP(I184, 'Listado de Telas'!$B$3:$F$129, 5, FALSE), "No encontrado"), "")</f>
        <v/>
      </c>
      <c r="AA184" s="4" t="str">
        <f t="shared" ca="1" si="87"/>
        <v/>
      </c>
      <c r="AB184" s="4" t="str">
        <f t="shared" ca="1" si="62"/>
        <v/>
      </c>
      <c r="AC184" s="4" t="str">
        <f t="shared" ca="1" si="63"/>
        <v/>
      </c>
      <c r="AD184" s="4" t="str">
        <f t="shared" ca="1" si="64"/>
        <v/>
      </c>
      <c r="AE184" s="4" t="str">
        <f t="shared" si="65"/>
        <v/>
      </c>
      <c r="AF184" s="4" t="str">
        <f t="shared" ca="1" si="66"/>
        <v/>
      </c>
      <c r="AG184" s="4" t="str">
        <f t="shared" ca="1" si="67"/>
        <v/>
      </c>
      <c r="AH184" s="4" t="str">
        <f t="shared" ca="1" si="68"/>
        <v/>
      </c>
      <c r="AI184" s="4" t="str">
        <f t="shared" si="88"/>
        <v/>
      </c>
      <c r="AJ184" s="4" t="str">
        <f t="shared" ca="1" si="69"/>
        <v/>
      </c>
      <c r="AK184" s="4" t="str">
        <f t="array" ref="AK184">IF('Informacion del Cliente'!T196="SI",3,IF('Informacion del Cliente'!K196="Outside",2,IF('Informacion del Cliente'!K196="Inside",1,"")))</f>
        <v/>
      </c>
      <c r="AL184" s="140" t="str">
        <f t="shared" ca="1" si="70"/>
        <v/>
      </c>
      <c r="AM184" s="4" t="s">
        <v>132</v>
      </c>
      <c r="AN184" s="4" t="str">
        <f t="array" ref="AN184">IF(O184&lt;&gt;"",(IF(L184&lt;&gt;"",IF('Informacion del Cliente'!$F$10:$G$10="Residencial",VLOOKUP(G184,Productos!$F$19:$G$24,2,FALSE),IF('Informacion del Cliente'!$F$10:$G$10="Comercial",VLOOKUP(G184,Productos!$F$19:$G$24,3,FALSE),"")))),"")</f>
        <v/>
      </c>
      <c r="AO184" s="4" t="str">
        <f t="array" aca="1" ref="AO184" ca="1">IF(O184&lt;&gt;"",(IF(L184&lt;&gt;"",IF(VLOOKUP('Informacion del Cliente'!$F$10:$G$10,INDIRECT("'"&amp;G184&amp;"'!L5:N6"),2,FALSE)="NA","",VLOOKUP('Informacion del Cliente'!$F$10:$G$10,INDIRECT("'"&amp;G184&amp;"'!L5:N6"),2,FALSE)))),"")</f>
        <v/>
      </c>
      <c r="AP184" s="4" t="str">
        <f t="array" aca="1" ref="AP184" ca="1">IF(OR(J184="Privacy",J184="Blackout"),IF('Informacion del Cliente'!$F$10:$G$10="Residencial",IF(L184&lt;&gt;"",VLOOKUP(J184,INDIRECT("'"&amp;G184&amp;"'!L16:O18"),2,FALSE),""),IF('Informacion del Cliente'!$F$10:$G$10="Comercial",IF(L184&lt;&gt;"",VLOOKUP(J184,INDIRECT("'"&amp;G184&amp;"'!L16:O18"),3,FALSE),""))),"")</f>
        <v/>
      </c>
      <c r="AQ184" s="4" t="str">
        <f t="shared" ca="1" si="89"/>
        <v>0</v>
      </c>
      <c r="AR184" s="4" t="str">
        <f t="array" aca="1" ref="AR184" ca="1">IF('Informacion del Cliente'!$F$10:$G$10="Residencial",IF(L184&lt;&gt;"",VLOOKUP(J184,INDIRECT("'"&amp;G184&amp;"'!L16:O18"),2,FALSE),""),IF('Informacion del Cliente'!$F$10:$G$10="Comercial",IF(L184&lt;&gt;"",VLOOKUP(J184,INDIRECT("'"&amp;G184&amp;"'!L16:O18"),3,FALSE),"")))</f>
        <v/>
      </c>
      <c r="AS184" s="4" t="str">
        <f t="shared" ca="1" si="90"/>
        <v/>
      </c>
      <c r="AT184" s="4" t="str">
        <f t="shared" ca="1" si="91"/>
        <v/>
      </c>
      <c r="AU184" s="4" t="str">
        <f t="shared" ca="1" si="92"/>
        <v/>
      </c>
      <c r="AV184" s="4" t="str">
        <f t="array" aca="1" ref="AV184" ca="1">IF(G184&lt;&gt;"",(IF(OR(VLOOKUP(O184, INDIRECT("'" &amp; G184 &amp; "'!F23:N25"),3, FALSE)&lt;&gt;"",VLOOKUP(O184, INDIRECT("'" &amp; G184 &amp; "'!F23:N25"),3, FALSE)&lt;&gt;"NA"),(L184-VLOOKUP(O184, INDIRECT("'" &amp; G184 &amp; "'!F23:N25"),3, FALSE)),"")),"")</f>
        <v/>
      </c>
      <c r="AW184" s="4" t="str">
        <f t="shared" ca="1" si="71"/>
        <v/>
      </c>
      <c r="AX184" s="4" t="str">
        <f t="shared" ca="1" si="72"/>
        <v/>
      </c>
      <c r="AY184" s="4" t="str">
        <f t="shared" ca="1" si="73"/>
        <v/>
      </c>
      <c r="AZ184" s="4" t="str">
        <f t="array" aca="1" ref="AZ184" ca="1">IF(O184&lt;&gt;"",IF(VLOOKUP(O184,INDIRECT("'"&amp;G184&amp;"'!F23:K25"),5,FALSE)="NA","NA",L184-VLOOKUP(O184,INDIRECT("'"&amp;G184&amp;"'!F23:K25"),5,FALSE)),"")</f>
        <v/>
      </c>
      <c r="BA184" s="4" t="str">
        <f>IF('Informacion del Cliente'!U196&lt;&gt;"",'Informacion del Cliente'!U196,"")</f>
        <v/>
      </c>
      <c r="BB184" s="4" t="str">
        <f t="array" aca="1" ref="BB184" ca="1">IF(O184&lt;&gt;"",VLOOKUP(O184, INDIRECT("'" &amp; G184 &amp; "'!F23:K25"),6, FALSE),"")</f>
        <v/>
      </c>
      <c r="BC184" s="4" t="str">
        <f t="shared" si="74"/>
        <v/>
      </c>
      <c r="BD184" s="4" t="str">
        <f t="shared" ca="1" si="75"/>
        <v/>
      </c>
      <c r="BE184" s="4" t="str">
        <f t="shared" si="76"/>
        <v/>
      </c>
      <c r="BF184" s="4" t="str">
        <f t="shared" si="77"/>
        <v/>
      </c>
      <c r="BG184" s="4" t="str">
        <f t="shared" si="78"/>
        <v/>
      </c>
      <c r="BJ184" s="4" t="str">
        <f t="shared" ca="1" si="79"/>
        <v/>
      </c>
      <c r="BK184" s="4" t="str">
        <f t="shared" si="80"/>
        <v/>
      </c>
      <c r="BL184" s="4" t="str">
        <f t="shared" ca="1" si="81"/>
        <v/>
      </c>
      <c r="BM184" s="4" t="str">
        <f t="shared" ca="1" si="82"/>
        <v/>
      </c>
    </row>
    <row r="185" spans="1:65" x14ac:dyDescent="0.3">
      <c r="A185" s="4" t="str">
        <f>IF(L185&lt;&gt;"",'Informacion del Cliente'!D197,"")</f>
        <v/>
      </c>
      <c r="B185" s="4" t="str">
        <f>IF(O185&lt;&gt;"",'Informacion del Cliente'!$F$5,"")</f>
        <v/>
      </c>
      <c r="C185" s="4" t="str">
        <f>IF(O185&lt;&gt;"",'Informacion del Cliente'!$F$8,"")</f>
        <v/>
      </c>
      <c r="D185" s="4" t="str">
        <f>IF(O185&lt;&gt;"",'Informacion del Cliente'!$F$7,"")</f>
        <v/>
      </c>
      <c r="E185" s="4" t="str">
        <f>IF(O185&lt;&gt;"",'Informacion del Cliente'!$F$9,"")</f>
        <v/>
      </c>
      <c r="F185" s="4" t="str">
        <f>IF(G185&lt;&gt;"",'Informacion del Cliente'!$F$10:$G$10,"")</f>
        <v/>
      </c>
      <c r="G185" s="4" t="str">
        <f>IF('Informacion del Cliente'!E197&lt;&gt;"",VLOOKUP('Informacion del Cliente'!E197,Productos!$F$6:$G$11,2,FALSE),"")</f>
        <v/>
      </c>
      <c r="H185" s="4" t="str">
        <f>IF('Informacion del Cliente'!G197&lt;&gt;"",'Informacion del Cliente'!G197,"")</f>
        <v/>
      </c>
      <c r="I185" s="4" t="str">
        <f>IF('Informacion del Cliente'!F197&lt;&gt;"",'Informacion del Cliente'!F197,"")</f>
        <v/>
      </c>
      <c r="J185" s="4" t="str">
        <f>IF('Informacion del Cliente'!J197&lt;&gt;"",'Informacion del Cliente'!J197,"")</f>
        <v/>
      </c>
      <c r="K185" s="4" t="str">
        <f>IF('Informacion del Cliente'!N197&lt;&gt;"",'Informacion del Cliente'!N197,"")</f>
        <v/>
      </c>
      <c r="L185" s="4" t="str">
        <f>IF(AND(N185&lt;&gt;"",N185="Inside"),'Informacion del Cliente'!H197-VLOOKUP(N185,Productos!$F$15:$G$16,2,FALSE),IF(N185="Outside",'Informacion del Cliente'!H197,""))</f>
        <v/>
      </c>
      <c r="M185" s="4" t="str">
        <f>IF('Informacion del Cliente'!I197&lt;&gt;"",'Informacion del Cliente'!I197,"")</f>
        <v/>
      </c>
      <c r="N185" s="4" t="str">
        <f>IF('Informacion del Cliente'!K197&lt;&gt;"",'Informacion del Cliente'!K197,"")</f>
        <v/>
      </c>
      <c r="O185" s="4" t="str">
        <f>IF('Informacion del Cliente'!L197&lt;&gt;"",'Informacion del Cliente'!L197,"")</f>
        <v/>
      </c>
      <c r="P185" s="4" t="str">
        <f>IF('Informacion del Cliente'!M197&lt;&gt;"",'Informacion del Cliente'!M197,"")</f>
        <v/>
      </c>
      <c r="Q185" s="4" t="str">
        <f>IF('Informacion del Cliente'!P197&lt;&gt;"",'Informacion del Cliente'!P197,"")</f>
        <v/>
      </c>
      <c r="R185" s="4" t="str">
        <f>IF('Informacion del Cliente'!Q197&lt;&gt;"",'Informacion del Cliente'!Q197,"")</f>
        <v/>
      </c>
      <c r="S185" s="4" t="str">
        <f t="shared" ca="1" si="83"/>
        <v/>
      </c>
      <c r="U185" s="4" t="str">
        <f>IF('Informacion del Cliente'!O197&lt;&gt;"",'Informacion del Cliente'!O197,"")</f>
        <v/>
      </c>
      <c r="V185" s="4" t="str">
        <f>IF('Informacion del Cliente'!R197&lt;&gt;"",'Informacion del Cliente'!R197,"")</f>
        <v/>
      </c>
      <c r="W185" s="4" t="str">
        <f t="shared" ca="1" si="84"/>
        <v/>
      </c>
      <c r="X185" s="4" t="str">
        <f t="shared" si="85"/>
        <v/>
      </c>
      <c r="Y185" s="4" t="str">
        <f t="shared" si="86"/>
        <v/>
      </c>
      <c r="Z185" s="4" t="str">
        <f>IF(G185&lt;&gt;"", IFERROR(VLOOKUP(I185, 'Listado de Telas'!$B$3:$F$129, 5, FALSE), "No encontrado"), "")</f>
        <v/>
      </c>
      <c r="AA185" s="4" t="str">
        <f t="shared" ca="1" si="87"/>
        <v/>
      </c>
      <c r="AB185" s="4" t="str">
        <f t="shared" ca="1" si="62"/>
        <v/>
      </c>
      <c r="AC185" s="4" t="str">
        <f t="shared" ca="1" si="63"/>
        <v/>
      </c>
      <c r="AD185" s="4" t="str">
        <f t="shared" ca="1" si="64"/>
        <v/>
      </c>
      <c r="AE185" s="4" t="str">
        <f t="shared" si="65"/>
        <v/>
      </c>
      <c r="AF185" s="4" t="str">
        <f t="shared" ca="1" si="66"/>
        <v/>
      </c>
      <c r="AG185" s="4" t="str">
        <f t="shared" ca="1" si="67"/>
        <v/>
      </c>
      <c r="AH185" s="4" t="str">
        <f t="shared" ca="1" si="68"/>
        <v/>
      </c>
      <c r="AI185" s="4" t="str">
        <f t="shared" si="88"/>
        <v/>
      </c>
      <c r="AJ185" s="4" t="str">
        <f t="shared" ca="1" si="69"/>
        <v/>
      </c>
      <c r="AK185" s="4" t="str">
        <f t="array" ref="AK185">IF('Informacion del Cliente'!T197="SI",3,IF('Informacion del Cliente'!K197="Outside",2,IF('Informacion del Cliente'!K197="Inside",1,"")))</f>
        <v/>
      </c>
      <c r="AL185" s="140" t="str">
        <f t="shared" ca="1" si="70"/>
        <v/>
      </c>
      <c r="AM185" s="4" t="s">
        <v>132</v>
      </c>
      <c r="AN185" s="4" t="str">
        <f t="array" ref="AN185">IF(O185&lt;&gt;"",(IF(L185&lt;&gt;"",IF('Informacion del Cliente'!$F$10:$G$10="Residencial",VLOOKUP(G185,Productos!$F$19:$G$24,2,FALSE),IF('Informacion del Cliente'!$F$10:$G$10="Comercial",VLOOKUP(G185,Productos!$F$19:$G$24,3,FALSE),"")))),"")</f>
        <v/>
      </c>
      <c r="AO185" s="4" t="str">
        <f t="array" aca="1" ref="AO185" ca="1">IF(O185&lt;&gt;"",(IF(L185&lt;&gt;"",IF(VLOOKUP('Informacion del Cliente'!$F$10:$G$10,INDIRECT("'"&amp;G185&amp;"'!L5:N6"),2,FALSE)="NA","",VLOOKUP('Informacion del Cliente'!$F$10:$G$10,INDIRECT("'"&amp;G185&amp;"'!L5:N6"),2,FALSE)))),"")</f>
        <v/>
      </c>
      <c r="AP185" s="4" t="str">
        <f t="array" aca="1" ref="AP185" ca="1">IF(OR(J185="Privacy",J185="Blackout"),IF('Informacion del Cliente'!$F$10:$G$10="Residencial",IF(L185&lt;&gt;"",VLOOKUP(J185,INDIRECT("'"&amp;G185&amp;"'!L16:O18"),2,FALSE),""),IF('Informacion del Cliente'!$F$10:$G$10="Comercial",IF(L185&lt;&gt;"",VLOOKUP(J185,INDIRECT("'"&amp;G185&amp;"'!L16:O18"),3,FALSE),""))),"")</f>
        <v/>
      </c>
      <c r="AQ185" s="4" t="str">
        <f t="shared" ca="1" si="89"/>
        <v>0</v>
      </c>
      <c r="AR185" s="4" t="str">
        <f t="array" aca="1" ref="AR185" ca="1">IF('Informacion del Cliente'!$F$10:$G$10="Residencial",IF(L185&lt;&gt;"",VLOOKUP(J185,INDIRECT("'"&amp;G185&amp;"'!L16:O18"),2,FALSE),""),IF('Informacion del Cliente'!$F$10:$G$10="Comercial",IF(L185&lt;&gt;"",VLOOKUP(J185,INDIRECT("'"&amp;G185&amp;"'!L16:O18"),3,FALSE),"")))</f>
        <v/>
      </c>
      <c r="AS185" s="4" t="str">
        <f t="shared" ca="1" si="90"/>
        <v/>
      </c>
      <c r="AT185" s="4" t="str">
        <f t="shared" ca="1" si="91"/>
        <v/>
      </c>
      <c r="AU185" s="4" t="str">
        <f t="shared" ca="1" si="92"/>
        <v/>
      </c>
      <c r="AV185" s="4" t="str">
        <f t="array" aca="1" ref="AV185" ca="1">IF(G185&lt;&gt;"",(IF(OR(VLOOKUP(O185, INDIRECT("'" &amp; G185 &amp; "'!F23:N25"),3, FALSE)&lt;&gt;"",VLOOKUP(O185, INDIRECT("'" &amp; G185 &amp; "'!F23:N25"),3, FALSE)&lt;&gt;"NA"),(L185-VLOOKUP(O185, INDIRECT("'" &amp; G185 &amp; "'!F23:N25"),3, FALSE)),"")),"")</f>
        <v/>
      </c>
      <c r="AW185" s="4" t="str">
        <f t="shared" ca="1" si="71"/>
        <v/>
      </c>
      <c r="AX185" s="4" t="str">
        <f t="shared" ca="1" si="72"/>
        <v/>
      </c>
      <c r="AY185" s="4" t="str">
        <f t="shared" ca="1" si="73"/>
        <v/>
      </c>
      <c r="AZ185" s="4" t="str">
        <f t="array" aca="1" ref="AZ185" ca="1">IF(O185&lt;&gt;"",IF(VLOOKUP(O185,INDIRECT("'"&amp;G185&amp;"'!F23:K25"),5,FALSE)="NA","NA",L185-VLOOKUP(O185,INDIRECT("'"&amp;G185&amp;"'!F23:K25"),5,FALSE)),"")</f>
        <v/>
      </c>
      <c r="BA185" s="4" t="str">
        <f>IF('Informacion del Cliente'!U197&lt;&gt;"",'Informacion del Cliente'!U197,"")</f>
        <v/>
      </c>
      <c r="BB185" s="4" t="str">
        <f t="array" aca="1" ref="BB185" ca="1">IF(O185&lt;&gt;"",VLOOKUP(O185, INDIRECT("'" &amp; G185 &amp; "'!F23:K25"),6, FALSE),"")</f>
        <v/>
      </c>
      <c r="BC185" s="4" t="str">
        <f t="shared" si="74"/>
        <v/>
      </c>
      <c r="BD185" s="4" t="str">
        <f t="shared" ca="1" si="75"/>
        <v/>
      </c>
      <c r="BE185" s="4" t="str">
        <f t="shared" si="76"/>
        <v/>
      </c>
      <c r="BF185" s="4" t="str">
        <f t="shared" si="77"/>
        <v/>
      </c>
      <c r="BG185" s="4" t="str">
        <f t="shared" si="78"/>
        <v/>
      </c>
      <c r="BJ185" s="4" t="str">
        <f t="shared" ca="1" si="79"/>
        <v/>
      </c>
      <c r="BK185" s="4" t="str">
        <f t="shared" si="80"/>
        <v/>
      </c>
      <c r="BL185" s="4" t="str">
        <f t="shared" ca="1" si="81"/>
        <v/>
      </c>
      <c r="BM185" s="4" t="str">
        <f t="shared" ca="1" si="82"/>
        <v/>
      </c>
    </row>
    <row r="186" spans="1:65" x14ac:dyDescent="0.3">
      <c r="A186" s="4" t="str">
        <f>IF(L186&lt;&gt;"",'Informacion del Cliente'!D198,"")</f>
        <v/>
      </c>
      <c r="B186" s="4" t="str">
        <f>IF(O186&lt;&gt;"",'Informacion del Cliente'!$F$5,"")</f>
        <v/>
      </c>
      <c r="C186" s="4" t="str">
        <f>IF(O186&lt;&gt;"",'Informacion del Cliente'!$F$8,"")</f>
        <v/>
      </c>
      <c r="D186" s="4" t="str">
        <f>IF(O186&lt;&gt;"",'Informacion del Cliente'!$F$7,"")</f>
        <v/>
      </c>
      <c r="E186" s="4" t="str">
        <f>IF(O186&lt;&gt;"",'Informacion del Cliente'!$F$9,"")</f>
        <v/>
      </c>
      <c r="F186" s="4" t="str">
        <f>IF(G186&lt;&gt;"",'Informacion del Cliente'!$F$10:$G$10,"")</f>
        <v/>
      </c>
      <c r="G186" s="4" t="str">
        <f>IF('Informacion del Cliente'!E198&lt;&gt;"",VLOOKUP('Informacion del Cliente'!E198,Productos!$F$6:$G$11,2,FALSE),"")</f>
        <v/>
      </c>
      <c r="H186" s="4" t="str">
        <f>IF('Informacion del Cliente'!G198&lt;&gt;"",'Informacion del Cliente'!G198,"")</f>
        <v/>
      </c>
      <c r="I186" s="4" t="str">
        <f>IF('Informacion del Cliente'!F198&lt;&gt;"",'Informacion del Cliente'!F198,"")</f>
        <v/>
      </c>
      <c r="J186" s="4" t="str">
        <f>IF('Informacion del Cliente'!J198&lt;&gt;"",'Informacion del Cliente'!J198,"")</f>
        <v/>
      </c>
      <c r="K186" s="4" t="str">
        <f>IF('Informacion del Cliente'!N198&lt;&gt;"",'Informacion del Cliente'!N198,"")</f>
        <v/>
      </c>
      <c r="L186" s="4" t="str">
        <f>IF(AND(N186&lt;&gt;"",N186="Inside"),'Informacion del Cliente'!H198-VLOOKUP(N186,Productos!$F$15:$G$16,2,FALSE),IF(N186="Outside",'Informacion del Cliente'!H198,""))</f>
        <v/>
      </c>
      <c r="M186" s="4" t="str">
        <f>IF('Informacion del Cliente'!I198&lt;&gt;"",'Informacion del Cliente'!I198,"")</f>
        <v/>
      </c>
      <c r="N186" s="4" t="str">
        <f>IF('Informacion del Cliente'!K198&lt;&gt;"",'Informacion del Cliente'!K198,"")</f>
        <v/>
      </c>
      <c r="O186" s="4" t="str">
        <f>IF('Informacion del Cliente'!L198&lt;&gt;"",'Informacion del Cliente'!L198,"")</f>
        <v/>
      </c>
      <c r="P186" s="4" t="str">
        <f>IF('Informacion del Cliente'!M198&lt;&gt;"",'Informacion del Cliente'!M198,"")</f>
        <v/>
      </c>
      <c r="Q186" s="4" t="str">
        <f>IF('Informacion del Cliente'!P198&lt;&gt;"",'Informacion del Cliente'!P198,"")</f>
        <v/>
      </c>
      <c r="R186" s="4" t="str">
        <f>IF('Informacion del Cliente'!Q198&lt;&gt;"",'Informacion del Cliente'!Q198,"")</f>
        <v/>
      </c>
      <c r="S186" s="4" t="str">
        <f t="shared" ca="1" si="83"/>
        <v/>
      </c>
      <c r="U186" s="4" t="str">
        <f>IF('Informacion del Cliente'!O198&lt;&gt;"",'Informacion del Cliente'!O198,"")</f>
        <v/>
      </c>
      <c r="V186" s="4" t="str">
        <f>IF('Informacion del Cliente'!R198&lt;&gt;"",'Informacion del Cliente'!R198,"")</f>
        <v/>
      </c>
      <c r="W186" s="4" t="str">
        <f t="shared" ca="1" si="84"/>
        <v/>
      </c>
      <c r="X186" s="4" t="str">
        <f t="shared" si="85"/>
        <v/>
      </c>
      <c r="Y186" s="4" t="str">
        <f t="shared" si="86"/>
        <v/>
      </c>
      <c r="Z186" s="4" t="str">
        <f>IF(G186&lt;&gt;"", IFERROR(VLOOKUP(I186, 'Listado de Telas'!$B$3:$F$129, 5, FALSE), "No encontrado"), "")</f>
        <v/>
      </c>
      <c r="AA186" s="4" t="str">
        <f t="shared" ca="1" si="87"/>
        <v/>
      </c>
      <c r="AB186" s="4" t="str">
        <f t="shared" ca="1" si="62"/>
        <v/>
      </c>
      <c r="AC186" s="4" t="str">
        <f t="shared" ca="1" si="63"/>
        <v/>
      </c>
      <c r="AD186" s="4" t="str">
        <f t="shared" ca="1" si="64"/>
        <v/>
      </c>
      <c r="AE186" s="4" t="str">
        <f t="shared" si="65"/>
        <v/>
      </c>
      <c r="AF186" s="4" t="str">
        <f t="shared" ca="1" si="66"/>
        <v/>
      </c>
      <c r="AG186" s="4" t="str">
        <f t="shared" ca="1" si="67"/>
        <v/>
      </c>
      <c r="AH186" s="4" t="str">
        <f t="shared" ca="1" si="68"/>
        <v/>
      </c>
      <c r="AI186" s="4" t="str">
        <f t="shared" si="88"/>
        <v/>
      </c>
      <c r="AJ186" s="4" t="str">
        <f t="shared" ca="1" si="69"/>
        <v/>
      </c>
      <c r="AK186" s="4" t="str">
        <f t="array" ref="AK186">IF('Informacion del Cliente'!T198="SI",3,IF('Informacion del Cliente'!K198="Outside",2,IF('Informacion del Cliente'!K198="Inside",1,"")))</f>
        <v/>
      </c>
      <c r="AL186" s="140" t="str">
        <f t="shared" ca="1" si="70"/>
        <v/>
      </c>
      <c r="AM186" s="4" t="s">
        <v>132</v>
      </c>
      <c r="AN186" s="4" t="str">
        <f t="array" ref="AN186">IF(O186&lt;&gt;"",(IF(L186&lt;&gt;"",IF('Informacion del Cliente'!$F$10:$G$10="Residencial",VLOOKUP(G186,Productos!$F$19:$G$24,2,FALSE),IF('Informacion del Cliente'!$F$10:$G$10="Comercial",VLOOKUP(G186,Productos!$F$19:$G$24,3,FALSE),"")))),"")</f>
        <v/>
      </c>
      <c r="AO186" s="4" t="str">
        <f t="array" aca="1" ref="AO186" ca="1">IF(O186&lt;&gt;"",(IF(L186&lt;&gt;"",IF(VLOOKUP('Informacion del Cliente'!$F$10:$G$10,INDIRECT("'"&amp;G186&amp;"'!L5:N6"),2,FALSE)="NA","",VLOOKUP('Informacion del Cliente'!$F$10:$G$10,INDIRECT("'"&amp;G186&amp;"'!L5:N6"),2,FALSE)))),"")</f>
        <v/>
      </c>
      <c r="AP186" s="4" t="str">
        <f t="array" aca="1" ref="AP186" ca="1">IF(OR(J186="Privacy",J186="Blackout"),IF('Informacion del Cliente'!$F$10:$G$10="Residencial",IF(L186&lt;&gt;"",VLOOKUP(J186,INDIRECT("'"&amp;G186&amp;"'!L16:O18"),2,FALSE),""),IF('Informacion del Cliente'!$F$10:$G$10="Comercial",IF(L186&lt;&gt;"",VLOOKUP(J186,INDIRECT("'"&amp;G186&amp;"'!L16:O18"),3,FALSE),""))),"")</f>
        <v/>
      </c>
      <c r="AQ186" s="4" t="str">
        <f t="shared" ca="1" si="89"/>
        <v>0</v>
      </c>
      <c r="AR186" s="4" t="str">
        <f t="array" aca="1" ref="AR186" ca="1">IF('Informacion del Cliente'!$F$10:$G$10="Residencial",IF(L186&lt;&gt;"",VLOOKUP(J186,INDIRECT("'"&amp;G186&amp;"'!L16:O18"),2,FALSE),""),IF('Informacion del Cliente'!$F$10:$G$10="Comercial",IF(L186&lt;&gt;"",VLOOKUP(J186,INDIRECT("'"&amp;G186&amp;"'!L16:O18"),3,FALSE),"")))</f>
        <v/>
      </c>
      <c r="AS186" s="4" t="str">
        <f t="shared" ca="1" si="90"/>
        <v/>
      </c>
      <c r="AT186" s="4" t="str">
        <f t="shared" ca="1" si="91"/>
        <v/>
      </c>
      <c r="AU186" s="4" t="str">
        <f t="shared" ca="1" si="92"/>
        <v/>
      </c>
      <c r="AV186" s="4" t="str">
        <f t="array" aca="1" ref="AV186" ca="1">IF(G186&lt;&gt;"",(IF(OR(VLOOKUP(O186, INDIRECT("'" &amp; G186 &amp; "'!F23:N25"),3, FALSE)&lt;&gt;"",VLOOKUP(O186, INDIRECT("'" &amp; G186 &amp; "'!F23:N25"),3, FALSE)&lt;&gt;"NA"),(L186-VLOOKUP(O186, INDIRECT("'" &amp; G186 &amp; "'!F23:N25"),3, FALSE)),"")),"")</f>
        <v/>
      </c>
      <c r="AW186" s="4" t="str">
        <f t="shared" ca="1" si="71"/>
        <v/>
      </c>
      <c r="AX186" s="4" t="str">
        <f t="shared" ca="1" si="72"/>
        <v/>
      </c>
      <c r="AY186" s="4" t="str">
        <f t="shared" ca="1" si="73"/>
        <v/>
      </c>
      <c r="AZ186" s="4" t="str">
        <f t="array" aca="1" ref="AZ186" ca="1">IF(O186&lt;&gt;"",IF(VLOOKUP(O186,INDIRECT("'"&amp;G186&amp;"'!F23:K25"),5,FALSE)="NA","NA",L186-VLOOKUP(O186,INDIRECT("'"&amp;G186&amp;"'!F23:K25"),5,FALSE)),"")</f>
        <v/>
      </c>
      <c r="BA186" s="4" t="str">
        <f>IF('Informacion del Cliente'!U198&lt;&gt;"",'Informacion del Cliente'!U198,"")</f>
        <v/>
      </c>
      <c r="BB186" s="4" t="str">
        <f t="array" aca="1" ref="BB186" ca="1">IF(O186&lt;&gt;"",VLOOKUP(O186, INDIRECT("'" &amp; G186 &amp; "'!F23:K25"),6, FALSE),"")</f>
        <v/>
      </c>
      <c r="BC186" s="4" t="str">
        <f t="shared" si="74"/>
        <v/>
      </c>
      <c r="BD186" s="4" t="str">
        <f t="shared" ca="1" si="75"/>
        <v/>
      </c>
      <c r="BE186" s="4" t="str">
        <f t="shared" si="76"/>
        <v/>
      </c>
      <c r="BF186" s="4" t="str">
        <f t="shared" si="77"/>
        <v/>
      </c>
      <c r="BG186" s="4" t="str">
        <f t="shared" si="78"/>
        <v/>
      </c>
      <c r="BJ186" s="4" t="str">
        <f t="shared" ca="1" si="79"/>
        <v/>
      </c>
      <c r="BK186" s="4" t="str">
        <f t="shared" si="80"/>
        <v/>
      </c>
      <c r="BL186" s="4" t="str">
        <f t="shared" ca="1" si="81"/>
        <v/>
      </c>
      <c r="BM186" s="4" t="str">
        <f t="shared" ca="1" si="82"/>
        <v/>
      </c>
    </row>
    <row r="187" spans="1:65" x14ac:dyDescent="0.3">
      <c r="A187" s="4" t="str">
        <f>IF(L187&lt;&gt;"",'Informacion del Cliente'!D199,"")</f>
        <v/>
      </c>
      <c r="B187" s="4" t="str">
        <f>IF(O187&lt;&gt;"",'Informacion del Cliente'!$F$5,"")</f>
        <v/>
      </c>
      <c r="C187" s="4" t="str">
        <f>IF(O187&lt;&gt;"",'Informacion del Cliente'!$F$8,"")</f>
        <v/>
      </c>
      <c r="D187" s="4" t="str">
        <f>IF(O187&lt;&gt;"",'Informacion del Cliente'!$F$7,"")</f>
        <v/>
      </c>
      <c r="E187" s="4" t="str">
        <f>IF(O187&lt;&gt;"",'Informacion del Cliente'!$F$9,"")</f>
        <v/>
      </c>
      <c r="F187" s="4" t="str">
        <f>IF(G187&lt;&gt;"",'Informacion del Cliente'!$F$10:$G$10,"")</f>
        <v/>
      </c>
      <c r="G187" s="4" t="str">
        <f>IF('Informacion del Cliente'!E199&lt;&gt;"",VLOOKUP('Informacion del Cliente'!E199,Productos!$F$6:$G$11,2,FALSE),"")</f>
        <v/>
      </c>
      <c r="H187" s="4" t="str">
        <f>IF('Informacion del Cliente'!G199&lt;&gt;"",'Informacion del Cliente'!G199,"")</f>
        <v/>
      </c>
      <c r="I187" s="4" t="str">
        <f>IF('Informacion del Cliente'!F199&lt;&gt;"",'Informacion del Cliente'!F199,"")</f>
        <v/>
      </c>
      <c r="J187" s="4" t="str">
        <f>IF('Informacion del Cliente'!J199&lt;&gt;"",'Informacion del Cliente'!J199,"")</f>
        <v/>
      </c>
      <c r="K187" s="4" t="str">
        <f>IF('Informacion del Cliente'!N199&lt;&gt;"",'Informacion del Cliente'!N199,"")</f>
        <v/>
      </c>
      <c r="L187" s="4" t="str">
        <f>IF(AND(N187&lt;&gt;"",N187="Inside"),'Informacion del Cliente'!H199-VLOOKUP(N187,Productos!$F$15:$G$16,2,FALSE),IF(N187="Outside",'Informacion del Cliente'!H199,""))</f>
        <v/>
      </c>
      <c r="M187" s="4" t="str">
        <f>IF('Informacion del Cliente'!I199&lt;&gt;"",'Informacion del Cliente'!I199,"")</f>
        <v/>
      </c>
      <c r="N187" s="4" t="str">
        <f>IF('Informacion del Cliente'!K199&lt;&gt;"",'Informacion del Cliente'!K199,"")</f>
        <v/>
      </c>
      <c r="O187" s="4" t="str">
        <f>IF('Informacion del Cliente'!L199&lt;&gt;"",'Informacion del Cliente'!L199,"")</f>
        <v/>
      </c>
      <c r="P187" s="4" t="str">
        <f>IF('Informacion del Cliente'!M199&lt;&gt;"",'Informacion del Cliente'!M199,"")</f>
        <v/>
      </c>
      <c r="Q187" s="4" t="str">
        <f>IF('Informacion del Cliente'!P199&lt;&gt;"",'Informacion del Cliente'!P199,"")</f>
        <v/>
      </c>
      <c r="R187" s="4" t="str">
        <f>IF('Informacion del Cliente'!Q199&lt;&gt;"",'Informacion del Cliente'!Q199,"")</f>
        <v/>
      </c>
      <c r="S187" s="4" t="str">
        <f t="shared" ca="1" si="83"/>
        <v/>
      </c>
      <c r="U187" s="4" t="str">
        <f>IF('Informacion del Cliente'!O199&lt;&gt;"",'Informacion del Cliente'!O199,"")</f>
        <v/>
      </c>
      <c r="V187" s="4" t="str">
        <f>IF('Informacion del Cliente'!R199&lt;&gt;"",'Informacion del Cliente'!R199,"")</f>
        <v/>
      </c>
      <c r="W187" s="4" t="str">
        <f t="shared" ca="1" si="84"/>
        <v/>
      </c>
      <c r="X187" s="4" t="str">
        <f t="shared" si="85"/>
        <v/>
      </c>
      <c r="Y187" s="4" t="str">
        <f t="shared" si="86"/>
        <v/>
      </c>
      <c r="Z187" s="4" t="str">
        <f>IF(G187&lt;&gt;"", IFERROR(VLOOKUP(I187, 'Listado de Telas'!$B$3:$F$129, 5, FALSE), "No encontrado"), "")</f>
        <v/>
      </c>
      <c r="AA187" s="4" t="str">
        <f t="shared" ca="1" si="87"/>
        <v/>
      </c>
      <c r="AB187" s="4" t="str">
        <f t="shared" ca="1" si="62"/>
        <v/>
      </c>
      <c r="AC187" s="4" t="str">
        <f t="shared" ca="1" si="63"/>
        <v/>
      </c>
      <c r="AD187" s="4" t="str">
        <f t="shared" ca="1" si="64"/>
        <v/>
      </c>
      <c r="AE187" s="4" t="str">
        <f t="shared" si="65"/>
        <v/>
      </c>
      <c r="AF187" s="4" t="str">
        <f t="shared" ca="1" si="66"/>
        <v/>
      </c>
      <c r="AG187" s="4" t="str">
        <f t="shared" ca="1" si="67"/>
        <v/>
      </c>
      <c r="AH187" s="4" t="str">
        <f t="shared" ca="1" si="68"/>
        <v/>
      </c>
      <c r="AI187" s="4" t="str">
        <f t="shared" si="88"/>
        <v/>
      </c>
      <c r="AJ187" s="4" t="str">
        <f t="shared" ca="1" si="69"/>
        <v/>
      </c>
      <c r="AK187" s="4" t="str">
        <f t="array" ref="AK187">IF('Informacion del Cliente'!T199="SI",3,IF('Informacion del Cliente'!K199="Outside",2,IF('Informacion del Cliente'!K199="Inside",1,"")))</f>
        <v/>
      </c>
      <c r="AL187" s="140" t="str">
        <f t="shared" ca="1" si="70"/>
        <v/>
      </c>
      <c r="AM187" s="4" t="s">
        <v>132</v>
      </c>
      <c r="AN187" s="4" t="str">
        <f t="array" ref="AN187">IF(O187&lt;&gt;"",(IF(L187&lt;&gt;"",IF('Informacion del Cliente'!$F$10:$G$10="Residencial",VLOOKUP(G187,Productos!$F$19:$G$24,2,FALSE),IF('Informacion del Cliente'!$F$10:$G$10="Comercial",VLOOKUP(G187,Productos!$F$19:$G$24,3,FALSE),"")))),"")</f>
        <v/>
      </c>
      <c r="AO187" s="4" t="str">
        <f t="array" aca="1" ref="AO187" ca="1">IF(O187&lt;&gt;"",(IF(L187&lt;&gt;"",IF(VLOOKUP('Informacion del Cliente'!$F$10:$G$10,INDIRECT("'"&amp;G187&amp;"'!L5:N6"),2,FALSE)="NA","",VLOOKUP('Informacion del Cliente'!$F$10:$G$10,INDIRECT("'"&amp;G187&amp;"'!L5:N6"),2,FALSE)))),"")</f>
        <v/>
      </c>
      <c r="AP187" s="4" t="str">
        <f t="array" aca="1" ref="AP187" ca="1">IF(OR(J187="Privacy",J187="Blackout"),IF('Informacion del Cliente'!$F$10:$G$10="Residencial",IF(L187&lt;&gt;"",VLOOKUP(J187,INDIRECT("'"&amp;G187&amp;"'!L16:O18"),2,FALSE),""),IF('Informacion del Cliente'!$F$10:$G$10="Comercial",IF(L187&lt;&gt;"",VLOOKUP(J187,INDIRECT("'"&amp;G187&amp;"'!L16:O18"),3,FALSE),""))),"")</f>
        <v/>
      </c>
      <c r="AQ187" s="4" t="str">
        <f t="shared" ca="1" si="89"/>
        <v>0</v>
      </c>
      <c r="AR187" s="4" t="str">
        <f t="array" aca="1" ref="AR187" ca="1">IF('Informacion del Cliente'!$F$10:$G$10="Residencial",IF(L187&lt;&gt;"",VLOOKUP(J187,INDIRECT("'"&amp;G187&amp;"'!L16:O18"),2,FALSE),""),IF('Informacion del Cliente'!$F$10:$G$10="Comercial",IF(L187&lt;&gt;"",VLOOKUP(J187,INDIRECT("'"&amp;G187&amp;"'!L16:O18"),3,FALSE),"")))</f>
        <v/>
      </c>
      <c r="AS187" s="4" t="str">
        <f t="shared" ca="1" si="90"/>
        <v/>
      </c>
      <c r="AT187" s="4" t="str">
        <f t="shared" ca="1" si="91"/>
        <v/>
      </c>
      <c r="AU187" s="4" t="str">
        <f t="shared" ca="1" si="92"/>
        <v/>
      </c>
      <c r="AV187" s="4" t="str">
        <f t="array" aca="1" ref="AV187" ca="1">IF(G187&lt;&gt;"",(IF(OR(VLOOKUP(O187, INDIRECT("'" &amp; G187 &amp; "'!F23:N25"),3, FALSE)&lt;&gt;"",VLOOKUP(O187, INDIRECT("'" &amp; G187 &amp; "'!F23:N25"),3, FALSE)&lt;&gt;"NA"),(L187-VLOOKUP(O187, INDIRECT("'" &amp; G187 &amp; "'!F23:N25"),3, FALSE)),"")),"")</f>
        <v/>
      </c>
      <c r="AW187" s="4" t="str">
        <f t="shared" ca="1" si="71"/>
        <v/>
      </c>
      <c r="AX187" s="4" t="str">
        <f t="shared" ca="1" si="72"/>
        <v/>
      </c>
      <c r="AY187" s="4" t="str">
        <f t="shared" ca="1" si="73"/>
        <v/>
      </c>
      <c r="AZ187" s="4" t="str">
        <f t="array" aca="1" ref="AZ187" ca="1">IF(O187&lt;&gt;"",IF(VLOOKUP(O187,INDIRECT("'"&amp;G187&amp;"'!F23:K25"),5,FALSE)="NA","NA",L187-VLOOKUP(O187,INDIRECT("'"&amp;G187&amp;"'!F23:K25"),5,FALSE)),"")</f>
        <v/>
      </c>
      <c r="BA187" s="4" t="str">
        <f>IF('Informacion del Cliente'!U199&lt;&gt;"",'Informacion del Cliente'!U199,"")</f>
        <v/>
      </c>
      <c r="BB187" s="4" t="str">
        <f t="array" aca="1" ref="BB187" ca="1">IF(O187&lt;&gt;"",VLOOKUP(O187, INDIRECT("'" &amp; G187 &amp; "'!F23:K25"),6, FALSE),"")</f>
        <v/>
      </c>
      <c r="BC187" s="4" t="str">
        <f t="shared" si="74"/>
        <v/>
      </c>
      <c r="BD187" s="4" t="str">
        <f t="shared" ca="1" si="75"/>
        <v/>
      </c>
      <c r="BE187" s="4" t="str">
        <f t="shared" si="76"/>
        <v/>
      </c>
      <c r="BF187" s="4" t="str">
        <f t="shared" si="77"/>
        <v/>
      </c>
      <c r="BG187" s="4" t="str">
        <f t="shared" si="78"/>
        <v/>
      </c>
      <c r="BJ187" s="4" t="str">
        <f t="shared" ca="1" si="79"/>
        <v/>
      </c>
      <c r="BK187" s="4" t="str">
        <f t="shared" si="80"/>
        <v/>
      </c>
      <c r="BL187" s="4" t="str">
        <f t="shared" ca="1" si="81"/>
        <v/>
      </c>
      <c r="BM187" s="4" t="str">
        <f t="shared" ca="1" si="82"/>
        <v/>
      </c>
    </row>
    <row r="188" spans="1:65" x14ac:dyDescent="0.3">
      <c r="A188" s="4" t="str">
        <f>IF(L188&lt;&gt;"",'Informacion del Cliente'!D200,"")</f>
        <v/>
      </c>
      <c r="B188" s="4" t="str">
        <f>IF(O188&lt;&gt;"",'Informacion del Cliente'!$F$5,"")</f>
        <v/>
      </c>
      <c r="C188" s="4" t="str">
        <f>IF(O188&lt;&gt;"",'Informacion del Cliente'!$F$8,"")</f>
        <v/>
      </c>
      <c r="D188" s="4" t="str">
        <f>IF(O188&lt;&gt;"",'Informacion del Cliente'!$F$7,"")</f>
        <v/>
      </c>
      <c r="E188" s="4" t="str">
        <f>IF(O188&lt;&gt;"",'Informacion del Cliente'!$F$9,"")</f>
        <v/>
      </c>
      <c r="F188" s="4" t="str">
        <f>IF(G188&lt;&gt;"",'Informacion del Cliente'!$F$10:$G$10,"")</f>
        <v/>
      </c>
      <c r="G188" s="4" t="str">
        <f>IF('Informacion del Cliente'!E200&lt;&gt;"",VLOOKUP('Informacion del Cliente'!E200,Productos!$F$6:$G$11,2,FALSE),"")</f>
        <v/>
      </c>
      <c r="H188" s="4" t="str">
        <f>IF('Informacion del Cliente'!G200&lt;&gt;"",'Informacion del Cliente'!G200,"")</f>
        <v/>
      </c>
      <c r="I188" s="4" t="str">
        <f>IF('Informacion del Cliente'!F200&lt;&gt;"",'Informacion del Cliente'!F200,"")</f>
        <v/>
      </c>
      <c r="J188" s="4" t="str">
        <f>IF('Informacion del Cliente'!J200&lt;&gt;"",'Informacion del Cliente'!J200,"")</f>
        <v/>
      </c>
      <c r="K188" s="4" t="str">
        <f>IF('Informacion del Cliente'!N200&lt;&gt;"",'Informacion del Cliente'!N200,"")</f>
        <v/>
      </c>
      <c r="L188" s="4" t="str">
        <f>IF(AND(N188&lt;&gt;"",N188="Inside"),'Informacion del Cliente'!H200-VLOOKUP(N188,Productos!$F$15:$G$16,2,FALSE),IF(N188="Outside",'Informacion del Cliente'!H200,""))</f>
        <v/>
      </c>
      <c r="M188" s="4" t="str">
        <f>IF('Informacion del Cliente'!I200&lt;&gt;"",'Informacion del Cliente'!I200,"")</f>
        <v/>
      </c>
      <c r="N188" s="4" t="str">
        <f>IF('Informacion del Cliente'!K200&lt;&gt;"",'Informacion del Cliente'!K200,"")</f>
        <v/>
      </c>
      <c r="O188" s="4" t="str">
        <f>IF('Informacion del Cliente'!L200&lt;&gt;"",'Informacion del Cliente'!L200,"")</f>
        <v/>
      </c>
      <c r="P188" s="4" t="str">
        <f>IF('Informacion del Cliente'!M200&lt;&gt;"",'Informacion del Cliente'!M200,"")</f>
        <v/>
      </c>
      <c r="Q188" s="4" t="str">
        <f>IF('Informacion del Cliente'!P200&lt;&gt;"",'Informacion del Cliente'!P200,"")</f>
        <v/>
      </c>
      <c r="R188" s="4" t="str">
        <f>IF('Informacion del Cliente'!Q200&lt;&gt;"",'Informacion del Cliente'!Q200,"")</f>
        <v/>
      </c>
      <c r="S188" s="4" t="str">
        <f t="shared" ca="1" si="83"/>
        <v/>
      </c>
      <c r="U188" s="4" t="str">
        <f>IF('Informacion del Cliente'!O200&lt;&gt;"",'Informacion del Cliente'!O200,"")</f>
        <v/>
      </c>
      <c r="V188" s="4" t="str">
        <f>IF('Informacion del Cliente'!R200&lt;&gt;"",'Informacion del Cliente'!R200,"")</f>
        <v/>
      </c>
      <c r="W188" s="4" t="str">
        <f t="shared" ca="1" si="84"/>
        <v/>
      </c>
      <c r="X188" s="4" t="str">
        <f t="shared" si="85"/>
        <v/>
      </c>
      <c r="Y188" s="4" t="str">
        <f t="shared" si="86"/>
        <v/>
      </c>
      <c r="Z188" s="4" t="str">
        <f>IF(G188&lt;&gt;"", IFERROR(VLOOKUP(I188, 'Listado de Telas'!$B$3:$F$129, 5, FALSE), "No encontrado"), "")</f>
        <v/>
      </c>
      <c r="AA188" s="4" t="str">
        <f t="shared" ca="1" si="87"/>
        <v/>
      </c>
      <c r="AB188" s="4" t="str">
        <f t="shared" ca="1" si="62"/>
        <v/>
      </c>
      <c r="AC188" s="4" t="str">
        <f t="shared" ca="1" si="63"/>
        <v/>
      </c>
      <c r="AD188" s="4" t="str">
        <f t="shared" ca="1" si="64"/>
        <v/>
      </c>
      <c r="AE188" s="4" t="str">
        <f t="shared" si="65"/>
        <v/>
      </c>
      <c r="AF188" s="4" t="str">
        <f t="shared" ca="1" si="66"/>
        <v/>
      </c>
      <c r="AG188" s="4" t="str">
        <f t="shared" ca="1" si="67"/>
        <v/>
      </c>
      <c r="AH188" s="4" t="str">
        <f t="shared" ca="1" si="68"/>
        <v/>
      </c>
      <c r="AI188" s="4" t="str">
        <f t="shared" si="88"/>
        <v/>
      </c>
      <c r="AJ188" s="4" t="str">
        <f t="shared" ca="1" si="69"/>
        <v/>
      </c>
      <c r="AK188" s="4" t="str">
        <f t="array" ref="AK188">IF('Informacion del Cliente'!T200="SI",3,IF('Informacion del Cliente'!K200="Outside",2,IF('Informacion del Cliente'!K200="Inside",1,"")))</f>
        <v/>
      </c>
      <c r="AL188" s="140" t="str">
        <f t="shared" ca="1" si="70"/>
        <v/>
      </c>
      <c r="AM188" s="4" t="s">
        <v>132</v>
      </c>
      <c r="AN188" s="4" t="str">
        <f t="array" ref="AN188">IF(O188&lt;&gt;"",(IF(L188&lt;&gt;"",IF('Informacion del Cliente'!$F$10:$G$10="Residencial",VLOOKUP(G188,Productos!$F$19:$G$24,2,FALSE),IF('Informacion del Cliente'!$F$10:$G$10="Comercial",VLOOKUP(G188,Productos!$F$19:$G$24,3,FALSE),"")))),"")</f>
        <v/>
      </c>
      <c r="AO188" s="4" t="str">
        <f t="array" aca="1" ref="AO188" ca="1">IF(O188&lt;&gt;"",(IF(L188&lt;&gt;"",IF(VLOOKUP('Informacion del Cliente'!$F$10:$G$10,INDIRECT("'"&amp;G188&amp;"'!L5:N6"),2,FALSE)="NA","",VLOOKUP('Informacion del Cliente'!$F$10:$G$10,INDIRECT("'"&amp;G188&amp;"'!L5:N6"),2,FALSE)))),"")</f>
        <v/>
      </c>
      <c r="AP188" s="4" t="str">
        <f t="array" aca="1" ref="AP188" ca="1">IF(OR(J188="Privacy",J188="Blackout"),IF('Informacion del Cliente'!$F$10:$G$10="Residencial",IF(L188&lt;&gt;"",VLOOKUP(J188,INDIRECT("'"&amp;G188&amp;"'!L16:O18"),2,FALSE),""),IF('Informacion del Cliente'!$F$10:$G$10="Comercial",IF(L188&lt;&gt;"",VLOOKUP(J188,INDIRECT("'"&amp;G188&amp;"'!L16:O18"),3,FALSE),""))),"")</f>
        <v/>
      </c>
      <c r="AQ188" s="4" t="str">
        <f t="shared" ca="1" si="89"/>
        <v>0</v>
      </c>
      <c r="AR188" s="4" t="str">
        <f t="array" aca="1" ref="AR188" ca="1">IF('Informacion del Cliente'!$F$10:$G$10="Residencial",IF(L188&lt;&gt;"",VLOOKUP(J188,INDIRECT("'"&amp;G188&amp;"'!L16:O18"),2,FALSE),""),IF('Informacion del Cliente'!$F$10:$G$10="Comercial",IF(L188&lt;&gt;"",VLOOKUP(J188,INDIRECT("'"&amp;G188&amp;"'!L16:O18"),3,FALSE),"")))</f>
        <v/>
      </c>
      <c r="AS188" s="4" t="str">
        <f t="shared" ca="1" si="90"/>
        <v/>
      </c>
      <c r="AT188" s="4" t="str">
        <f t="shared" ca="1" si="91"/>
        <v/>
      </c>
      <c r="AU188" s="4" t="str">
        <f t="shared" ca="1" si="92"/>
        <v/>
      </c>
      <c r="AV188" s="4" t="str">
        <f t="array" aca="1" ref="AV188" ca="1">IF(G188&lt;&gt;"",(IF(OR(VLOOKUP(O188, INDIRECT("'" &amp; G188 &amp; "'!F23:N25"),3, FALSE)&lt;&gt;"",VLOOKUP(O188, INDIRECT("'" &amp; G188 &amp; "'!F23:N25"),3, FALSE)&lt;&gt;"NA"),(L188-VLOOKUP(O188, INDIRECT("'" &amp; G188 &amp; "'!F23:N25"),3, FALSE)),"")),"")</f>
        <v/>
      </c>
      <c r="AW188" s="4" t="str">
        <f t="shared" ca="1" si="71"/>
        <v/>
      </c>
      <c r="AX188" s="4" t="str">
        <f t="shared" ca="1" si="72"/>
        <v/>
      </c>
      <c r="AY188" s="4" t="str">
        <f t="shared" ca="1" si="73"/>
        <v/>
      </c>
      <c r="AZ188" s="4" t="str">
        <f t="array" aca="1" ref="AZ188" ca="1">IF(O188&lt;&gt;"",IF(VLOOKUP(O188,INDIRECT("'"&amp;G188&amp;"'!F23:K25"),5,FALSE)="NA","NA",L188-VLOOKUP(O188,INDIRECT("'"&amp;G188&amp;"'!F23:K25"),5,FALSE)),"")</f>
        <v/>
      </c>
      <c r="BA188" s="4" t="str">
        <f>IF('Informacion del Cliente'!U200&lt;&gt;"",'Informacion del Cliente'!U200,"")</f>
        <v/>
      </c>
      <c r="BB188" s="4" t="str">
        <f t="array" aca="1" ref="BB188" ca="1">IF(O188&lt;&gt;"",VLOOKUP(O188, INDIRECT("'" &amp; G188 &amp; "'!F23:K25"),6, FALSE),"")</f>
        <v/>
      </c>
      <c r="BC188" s="4" t="str">
        <f t="shared" si="74"/>
        <v/>
      </c>
      <c r="BD188" s="4" t="str">
        <f t="shared" ca="1" si="75"/>
        <v/>
      </c>
      <c r="BE188" s="4" t="str">
        <f t="shared" si="76"/>
        <v/>
      </c>
      <c r="BF188" s="4" t="str">
        <f t="shared" si="77"/>
        <v/>
      </c>
      <c r="BG188" s="4" t="str">
        <f t="shared" si="78"/>
        <v/>
      </c>
      <c r="BJ188" s="4" t="str">
        <f t="shared" ca="1" si="79"/>
        <v/>
      </c>
      <c r="BK188" s="4" t="str">
        <f t="shared" si="80"/>
        <v/>
      </c>
      <c r="BL188" s="4" t="str">
        <f t="shared" ca="1" si="81"/>
        <v/>
      </c>
      <c r="BM188" s="4" t="str">
        <f t="shared" ca="1" si="82"/>
        <v/>
      </c>
    </row>
    <row r="189" spans="1:65" x14ac:dyDescent="0.3">
      <c r="A189" s="4" t="str">
        <f>IF(L189&lt;&gt;"",'Informacion del Cliente'!D201,"")</f>
        <v/>
      </c>
      <c r="B189" s="4" t="str">
        <f>IF(O189&lt;&gt;"",'Informacion del Cliente'!$F$5,"")</f>
        <v/>
      </c>
      <c r="C189" s="4" t="str">
        <f>IF(O189&lt;&gt;"",'Informacion del Cliente'!$F$8,"")</f>
        <v/>
      </c>
      <c r="D189" s="4" t="str">
        <f>IF(O189&lt;&gt;"",'Informacion del Cliente'!$F$7,"")</f>
        <v/>
      </c>
      <c r="E189" s="4" t="str">
        <f>IF(O189&lt;&gt;"",'Informacion del Cliente'!$F$9,"")</f>
        <v/>
      </c>
      <c r="F189" s="4" t="str">
        <f>IF(G189&lt;&gt;"",'Informacion del Cliente'!$F$10:$G$10,"")</f>
        <v/>
      </c>
      <c r="G189" s="4" t="str">
        <f>IF('Informacion del Cliente'!E201&lt;&gt;"",VLOOKUP('Informacion del Cliente'!E201,Productos!$F$6:$G$11,2,FALSE),"")</f>
        <v/>
      </c>
      <c r="H189" s="4" t="str">
        <f>IF('Informacion del Cliente'!G201&lt;&gt;"",'Informacion del Cliente'!G201,"")</f>
        <v/>
      </c>
      <c r="I189" s="4" t="str">
        <f>IF('Informacion del Cliente'!F201&lt;&gt;"",'Informacion del Cliente'!F201,"")</f>
        <v/>
      </c>
      <c r="J189" s="4" t="str">
        <f>IF('Informacion del Cliente'!J201&lt;&gt;"",'Informacion del Cliente'!J201,"")</f>
        <v/>
      </c>
      <c r="K189" s="4" t="str">
        <f>IF('Informacion del Cliente'!N201&lt;&gt;"",'Informacion del Cliente'!N201,"")</f>
        <v/>
      </c>
      <c r="L189" s="4" t="str">
        <f>IF(AND(N189&lt;&gt;"",N189="Inside"),'Informacion del Cliente'!H201-VLOOKUP(N189,Productos!$F$15:$G$16,2,FALSE),IF(N189="Outside",'Informacion del Cliente'!H201,""))</f>
        <v/>
      </c>
      <c r="M189" s="4" t="str">
        <f>IF('Informacion del Cliente'!I201&lt;&gt;"",'Informacion del Cliente'!I201,"")</f>
        <v/>
      </c>
      <c r="N189" s="4" t="str">
        <f>IF('Informacion del Cliente'!K201&lt;&gt;"",'Informacion del Cliente'!K201,"")</f>
        <v/>
      </c>
      <c r="O189" s="4" t="str">
        <f>IF('Informacion del Cliente'!L201&lt;&gt;"",'Informacion del Cliente'!L201,"")</f>
        <v/>
      </c>
      <c r="P189" s="4" t="str">
        <f>IF('Informacion del Cliente'!M201&lt;&gt;"",'Informacion del Cliente'!M201,"")</f>
        <v/>
      </c>
      <c r="Q189" s="4" t="str">
        <f>IF('Informacion del Cliente'!P201&lt;&gt;"",'Informacion del Cliente'!P201,"")</f>
        <v/>
      </c>
      <c r="R189" s="4" t="str">
        <f>IF('Informacion del Cliente'!Q201&lt;&gt;"",'Informacion del Cliente'!Q201,"")</f>
        <v/>
      </c>
      <c r="S189" s="4" t="str">
        <f t="shared" ca="1" si="83"/>
        <v/>
      </c>
      <c r="U189" s="4" t="str">
        <f>IF('Informacion del Cliente'!O201&lt;&gt;"",'Informacion del Cliente'!O201,"")</f>
        <v/>
      </c>
      <c r="V189" s="4" t="str">
        <f>IF('Informacion del Cliente'!R201&lt;&gt;"",'Informacion del Cliente'!R201,"")</f>
        <v/>
      </c>
      <c r="W189" s="4" t="str">
        <f t="shared" ca="1" si="84"/>
        <v/>
      </c>
      <c r="X189" s="4" t="str">
        <f t="shared" si="85"/>
        <v/>
      </c>
      <c r="Y189" s="4" t="str">
        <f t="shared" si="86"/>
        <v/>
      </c>
      <c r="Z189" s="4" t="str">
        <f>IF(G189&lt;&gt;"", IFERROR(VLOOKUP(I189, 'Listado de Telas'!$B$3:$F$129, 5, FALSE), "No encontrado"), "")</f>
        <v/>
      </c>
      <c r="AA189" s="4" t="str">
        <f t="shared" ca="1" si="87"/>
        <v/>
      </c>
      <c r="AB189" s="4" t="str">
        <f t="shared" ca="1" si="62"/>
        <v/>
      </c>
      <c r="AC189" s="4" t="str">
        <f t="shared" ca="1" si="63"/>
        <v/>
      </c>
      <c r="AD189" s="4" t="str">
        <f t="shared" ca="1" si="64"/>
        <v/>
      </c>
      <c r="AE189" s="4" t="str">
        <f t="shared" si="65"/>
        <v/>
      </c>
      <c r="AF189" s="4" t="str">
        <f t="shared" ca="1" si="66"/>
        <v/>
      </c>
      <c r="AG189" s="4" t="str">
        <f t="shared" ca="1" si="67"/>
        <v/>
      </c>
      <c r="AH189" s="4" t="str">
        <f t="shared" ca="1" si="68"/>
        <v/>
      </c>
      <c r="AI189" s="4" t="str">
        <f t="shared" si="88"/>
        <v/>
      </c>
      <c r="AJ189" s="4" t="str">
        <f t="shared" ca="1" si="69"/>
        <v/>
      </c>
      <c r="AK189" s="4" t="str">
        <f t="array" ref="AK189">IF('Informacion del Cliente'!T201="SI",3,IF('Informacion del Cliente'!K201="Outside",2,IF('Informacion del Cliente'!K201="Inside",1,"")))</f>
        <v/>
      </c>
      <c r="AL189" s="140" t="str">
        <f t="shared" ca="1" si="70"/>
        <v/>
      </c>
      <c r="AM189" s="4" t="s">
        <v>132</v>
      </c>
      <c r="AN189" s="4" t="str">
        <f t="array" ref="AN189">IF(O189&lt;&gt;"",(IF(L189&lt;&gt;"",IF('Informacion del Cliente'!$F$10:$G$10="Residencial",VLOOKUP(G189,Productos!$F$19:$G$24,2,FALSE),IF('Informacion del Cliente'!$F$10:$G$10="Comercial",VLOOKUP(G189,Productos!$F$19:$G$24,3,FALSE),"")))),"")</f>
        <v/>
      </c>
      <c r="AO189" s="4" t="str">
        <f t="array" aca="1" ref="AO189" ca="1">IF(O189&lt;&gt;"",(IF(L189&lt;&gt;"",IF(VLOOKUP('Informacion del Cliente'!$F$10:$G$10,INDIRECT("'"&amp;G189&amp;"'!L5:N6"),2,FALSE)="NA","",VLOOKUP('Informacion del Cliente'!$F$10:$G$10,INDIRECT("'"&amp;G189&amp;"'!L5:N6"),2,FALSE)))),"")</f>
        <v/>
      </c>
      <c r="AP189" s="4" t="str">
        <f t="array" aca="1" ref="AP189" ca="1">IF(OR(J189="Privacy",J189="Blackout"),IF('Informacion del Cliente'!$F$10:$G$10="Residencial",IF(L189&lt;&gt;"",VLOOKUP(J189,INDIRECT("'"&amp;G189&amp;"'!L16:O18"),2,FALSE),""),IF('Informacion del Cliente'!$F$10:$G$10="Comercial",IF(L189&lt;&gt;"",VLOOKUP(J189,INDIRECT("'"&amp;G189&amp;"'!L16:O18"),3,FALSE),""))),"")</f>
        <v/>
      </c>
      <c r="AQ189" s="4" t="str">
        <f t="shared" ca="1" si="89"/>
        <v>0</v>
      </c>
      <c r="AR189" s="4" t="str">
        <f t="array" aca="1" ref="AR189" ca="1">IF('Informacion del Cliente'!$F$10:$G$10="Residencial",IF(L189&lt;&gt;"",VLOOKUP(J189,INDIRECT("'"&amp;G189&amp;"'!L16:O18"),2,FALSE),""),IF('Informacion del Cliente'!$F$10:$G$10="Comercial",IF(L189&lt;&gt;"",VLOOKUP(J189,INDIRECT("'"&amp;G189&amp;"'!L16:O18"),3,FALSE),"")))</f>
        <v/>
      </c>
      <c r="AS189" s="4" t="str">
        <f t="shared" ca="1" si="90"/>
        <v/>
      </c>
      <c r="AT189" s="4" t="str">
        <f t="shared" ca="1" si="91"/>
        <v/>
      </c>
      <c r="AU189" s="4" t="str">
        <f t="shared" ca="1" si="92"/>
        <v/>
      </c>
      <c r="AV189" s="4" t="str">
        <f t="array" aca="1" ref="AV189" ca="1">IF(G189&lt;&gt;"",(IF(OR(VLOOKUP(O189, INDIRECT("'" &amp; G189 &amp; "'!F23:N25"),3, FALSE)&lt;&gt;"",VLOOKUP(O189, INDIRECT("'" &amp; G189 &amp; "'!F23:N25"),3, FALSE)&lt;&gt;"NA"),(L189-VLOOKUP(O189, INDIRECT("'" &amp; G189 &amp; "'!F23:N25"),3, FALSE)),"")),"")</f>
        <v/>
      </c>
      <c r="AW189" s="4" t="str">
        <f t="shared" ca="1" si="71"/>
        <v/>
      </c>
      <c r="AX189" s="4" t="str">
        <f t="shared" ca="1" si="72"/>
        <v/>
      </c>
      <c r="AY189" s="4" t="str">
        <f t="shared" ca="1" si="73"/>
        <v/>
      </c>
      <c r="AZ189" s="4" t="str">
        <f t="array" aca="1" ref="AZ189" ca="1">IF(O189&lt;&gt;"",IF(VLOOKUP(O189,INDIRECT("'"&amp;G189&amp;"'!F23:K25"),5,FALSE)="NA","NA",L189-VLOOKUP(O189,INDIRECT("'"&amp;G189&amp;"'!F23:K25"),5,FALSE)),"")</f>
        <v/>
      </c>
      <c r="BA189" s="4" t="str">
        <f>IF('Informacion del Cliente'!U201&lt;&gt;"",'Informacion del Cliente'!U201,"")</f>
        <v/>
      </c>
      <c r="BB189" s="4" t="str">
        <f t="array" aca="1" ref="BB189" ca="1">IF(O189&lt;&gt;"",VLOOKUP(O189, INDIRECT("'" &amp; G189 &amp; "'!F23:K25"),6, FALSE),"")</f>
        <v/>
      </c>
      <c r="BC189" s="4" t="str">
        <f t="shared" si="74"/>
        <v/>
      </c>
      <c r="BD189" s="4" t="str">
        <f t="shared" ca="1" si="75"/>
        <v/>
      </c>
      <c r="BE189" s="4" t="str">
        <f t="shared" si="76"/>
        <v/>
      </c>
      <c r="BF189" s="4" t="str">
        <f t="shared" si="77"/>
        <v/>
      </c>
      <c r="BG189" s="4" t="str">
        <f t="shared" si="78"/>
        <v/>
      </c>
      <c r="BJ189" s="4" t="str">
        <f t="shared" ca="1" si="79"/>
        <v/>
      </c>
      <c r="BK189" s="4" t="str">
        <f t="shared" si="80"/>
        <v/>
      </c>
      <c r="BL189" s="4" t="str">
        <f t="shared" ca="1" si="81"/>
        <v/>
      </c>
      <c r="BM189" s="4" t="str">
        <f t="shared" ca="1" si="82"/>
        <v/>
      </c>
    </row>
    <row r="190" spans="1:65" x14ac:dyDescent="0.3">
      <c r="A190" s="4" t="str">
        <f>IF(L190&lt;&gt;"",'Informacion del Cliente'!D202,"")</f>
        <v/>
      </c>
      <c r="B190" s="4" t="str">
        <f>IF(O190&lt;&gt;"",'Informacion del Cliente'!$F$5,"")</f>
        <v/>
      </c>
      <c r="C190" s="4" t="str">
        <f>IF(O190&lt;&gt;"",'Informacion del Cliente'!$F$8,"")</f>
        <v/>
      </c>
      <c r="D190" s="4" t="str">
        <f>IF(O190&lt;&gt;"",'Informacion del Cliente'!$F$7,"")</f>
        <v/>
      </c>
      <c r="E190" s="4" t="str">
        <f>IF(O190&lt;&gt;"",'Informacion del Cliente'!$F$9,"")</f>
        <v/>
      </c>
      <c r="F190" s="4" t="str">
        <f>IF(G190&lt;&gt;"",'Informacion del Cliente'!$F$10:$G$10,"")</f>
        <v/>
      </c>
      <c r="G190" s="4" t="str">
        <f>IF('Informacion del Cliente'!E202&lt;&gt;"",VLOOKUP('Informacion del Cliente'!E202,Productos!$F$6:$G$11,2,FALSE),"")</f>
        <v/>
      </c>
      <c r="H190" s="4" t="str">
        <f>IF('Informacion del Cliente'!G202&lt;&gt;"",'Informacion del Cliente'!G202,"")</f>
        <v/>
      </c>
      <c r="I190" s="4" t="str">
        <f>IF('Informacion del Cliente'!F202&lt;&gt;"",'Informacion del Cliente'!F202,"")</f>
        <v/>
      </c>
      <c r="J190" s="4" t="str">
        <f>IF('Informacion del Cliente'!J202&lt;&gt;"",'Informacion del Cliente'!J202,"")</f>
        <v/>
      </c>
      <c r="K190" s="4" t="str">
        <f>IF('Informacion del Cliente'!N202&lt;&gt;"",'Informacion del Cliente'!N202,"")</f>
        <v/>
      </c>
      <c r="L190" s="4" t="str">
        <f>IF(AND(N190&lt;&gt;"",N190="Inside"),'Informacion del Cliente'!H202-VLOOKUP(N190,Productos!$F$15:$G$16,2,FALSE),IF(N190="Outside",'Informacion del Cliente'!H202,""))</f>
        <v/>
      </c>
      <c r="M190" s="4" t="str">
        <f>IF('Informacion del Cliente'!I202&lt;&gt;"",'Informacion del Cliente'!I202,"")</f>
        <v/>
      </c>
      <c r="N190" s="4" t="str">
        <f>IF('Informacion del Cliente'!K202&lt;&gt;"",'Informacion del Cliente'!K202,"")</f>
        <v/>
      </c>
      <c r="O190" s="4" t="str">
        <f>IF('Informacion del Cliente'!L202&lt;&gt;"",'Informacion del Cliente'!L202,"")</f>
        <v/>
      </c>
      <c r="P190" s="4" t="str">
        <f>IF('Informacion del Cliente'!M202&lt;&gt;"",'Informacion del Cliente'!M202,"")</f>
        <v/>
      </c>
      <c r="Q190" s="4" t="str">
        <f>IF('Informacion del Cliente'!P202&lt;&gt;"",'Informacion del Cliente'!P202,"")</f>
        <v/>
      </c>
      <c r="R190" s="4" t="str">
        <f>IF('Informacion del Cliente'!Q202&lt;&gt;"",'Informacion del Cliente'!Q202,"")</f>
        <v/>
      </c>
      <c r="S190" s="4" t="str">
        <f t="shared" ca="1" si="83"/>
        <v/>
      </c>
      <c r="U190" s="4" t="str">
        <f>IF('Informacion del Cliente'!O202&lt;&gt;"",'Informacion del Cliente'!O202,"")</f>
        <v/>
      </c>
      <c r="V190" s="4" t="str">
        <f>IF('Informacion del Cliente'!R202&lt;&gt;"",'Informacion del Cliente'!R202,"")</f>
        <v/>
      </c>
      <c r="W190" s="4" t="str">
        <f t="shared" ca="1" si="84"/>
        <v/>
      </c>
      <c r="X190" s="4" t="str">
        <f t="shared" si="85"/>
        <v/>
      </c>
      <c r="Y190" s="4" t="str">
        <f t="shared" si="86"/>
        <v/>
      </c>
      <c r="Z190" s="4" t="str">
        <f>IF(G190&lt;&gt;"", IFERROR(VLOOKUP(I190, 'Listado de Telas'!$B$3:$F$129, 5, FALSE), "No encontrado"), "")</f>
        <v/>
      </c>
      <c r="AA190" s="4" t="str">
        <f t="shared" ca="1" si="87"/>
        <v/>
      </c>
      <c r="AB190" s="4" t="str">
        <f t="shared" ca="1" si="62"/>
        <v/>
      </c>
      <c r="AC190" s="4" t="str">
        <f t="shared" ca="1" si="63"/>
        <v/>
      </c>
      <c r="AD190" s="4" t="str">
        <f t="shared" ca="1" si="64"/>
        <v/>
      </c>
      <c r="AE190" s="4" t="str">
        <f t="shared" si="65"/>
        <v/>
      </c>
      <c r="AF190" s="4" t="str">
        <f t="shared" ca="1" si="66"/>
        <v/>
      </c>
      <c r="AG190" s="4" t="str">
        <f t="shared" ca="1" si="67"/>
        <v/>
      </c>
      <c r="AH190" s="4" t="str">
        <f t="shared" ca="1" si="68"/>
        <v/>
      </c>
      <c r="AI190" s="4" t="str">
        <f t="shared" si="88"/>
        <v/>
      </c>
      <c r="AJ190" s="4" t="str">
        <f t="shared" ca="1" si="69"/>
        <v/>
      </c>
      <c r="AK190" s="4" t="str">
        <f t="array" ref="AK190">IF('Informacion del Cliente'!T202="SI",3,IF('Informacion del Cliente'!K202="Outside",2,IF('Informacion del Cliente'!K202="Inside",1,"")))</f>
        <v/>
      </c>
      <c r="AL190" s="140" t="str">
        <f t="shared" ca="1" si="70"/>
        <v/>
      </c>
      <c r="AM190" s="4" t="s">
        <v>132</v>
      </c>
      <c r="AN190" s="4" t="str">
        <f t="array" ref="AN190">IF(O190&lt;&gt;"",(IF(L190&lt;&gt;"",IF('Informacion del Cliente'!$F$10:$G$10="Residencial",VLOOKUP(G190,Productos!$F$19:$G$24,2,FALSE),IF('Informacion del Cliente'!$F$10:$G$10="Comercial",VLOOKUP(G190,Productos!$F$19:$G$24,3,FALSE),"")))),"")</f>
        <v/>
      </c>
      <c r="AO190" s="4" t="str">
        <f t="array" aca="1" ref="AO190" ca="1">IF(O190&lt;&gt;"",(IF(L190&lt;&gt;"",IF(VLOOKUP('Informacion del Cliente'!$F$10:$G$10,INDIRECT("'"&amp;G190&amp;"'!L5:N6"),2,FALSE)="NA","",VLOOKUP('Informacion del Cliente'!$F$10:$G$10,INDIRECT("'"&amp;G190&amp;"'!L5:N6"),2,FALSE)))),"")</f>
        <v/>
      </c>
      <c r="AP190" s="4" t="str">
        <f t="array" aca="1" ref="AP190" ca="1">IF(OR(J190="Privacy",J190="Blackout"),IF('Informacion del Cliente'!$F$10:$G$10="Residencial",IF(L190&lt;&gt;"",VLOOKUP(J190,INDIRECT("'"&amp;G190&amp;"'!L16:O18"),2,FALSE),""),IF('Informacion del Cliente'!$F$10:$G$10="Comercial",IF(L190&lt;&gt;"",VLOOKUP(J190,INDIRECT("'"&amp;G190&amp;"'!L16:O18"),3,FALSE),""))),"")</f>
        <v/>
      </c>
      <c r="AQ190" s="4" t="str">
        <f t="shared" ca="1" si="89"/>
        <v>0</v>
      </c>
      <c r="AR190" s="4" t="str">
        <f t="array" aca="1" ref="AR190" ca="1">IF('Informacion del Cliente'!$F$10:$G$10="Residencial",IF(L190&lt;&gt;"",VLOOKUP(J190,INDIRECT("'"&amp;G190&amp;"'!L16:O18"),2,FALSE),""),IF('Informacion del Cliente'!$F$10:$G$10="Comercial",IF(L190&lt;&gt;"",VLOOKUP(J190,INDIRECT("'"&amp;G190&amp;"'!L16:O18"),3,FALSE),"")))</f>
        <v/>
      </c>
      <c r="AS190" s="4" t="str">
        <f t="shared" ca="1" si="90"/>
        <v/>
      </c>
      <c r="AT190" s="4" t="str">
        <f t="shared" ca="1" si="91"/>
        <v/>
      </c>
      <c r="AU190" s="4" t="str">
        <f t="shared" ca="1" si="92"/>
        <v/>
      </c>
      <c r="AV190" s="4" t="str">
        <f t="array" aca="1" ref="AV190" ca="1">IF(G190&lt;&gt;"",(IF(OR(VLOOKUP(O190, INDIRECT("'" &amp; G190 &amp; "'!F23:N25"),3, FALSE)&lt;&gt;"",VLOOKUP(O190, INDIRECT("'" &amp; G190 &amp; "'!F23:N25"),3, FALSE)&lt;&gt;"NA"),(L190-VLOOKUP(O190, INDIRECT("'" &amp; G190 &amp; "'!F23:N25"),3, FALSE)),"")),"")</f>
        <v/>
      </c>
      <c r="AW190" s="4" t="str">
        <f t="shared" ca="1" si="71"/>
        <v/>
      </c>
      <c r="AX190" s="4" t="str">
        <f t="shared" ca="1" si="72"/>
        <v/>
      </c>
      <c r="AY190" s="4" t="str">
        <f t="shared" ca="1" si="73"/>
        <v/>
      </c>
      <c r="AZ190" s="4" t="str">
        <f t="array" aca="1" ref="AZ190" ca="1">IF(O190&lt;&gt;"",IF(VLOOKUP(O190,INDIRECT("'"&amp;G190&amp;"'!F23:K25"),5,FALSE)="NA","NA",L190-VLOOKUP(O190,INDIRECT("'"&amp;G190&amp;"'!F23:K25"),5,FALSE)),"")</f>
        <v/>
      </c>
      <c r="BA190" s="4" t="str">
        <f>IF('Informacion del Cliente'!U202&lt;&gt;"",'Informacion del Cliente'!U202,"")</f>
        <v/>
      </c>
      <c r="BB190" s="4" t="str">
        <f t="array" aca="1" ref="BB190" ca="1">IF(O190&lt;&gt;"",VLOOKUP(O190, INDIRECT("'" &amp; G190 &amp; "'!F23:K25"),6, FALSE),"")</f>
        <v/>
      </c>
      <c r="BC190" s="4" t="str">
        <f t="shared" si="74"/>
        <v/>
      </c>
      <c r="BD190" s="4" t="str">
        <f t="shared" ca="1" si="75"/>
        <v/>
      </c>
      <c r="BE190" s="4" t="str">
        <f t="shared" si="76"/>
        <v/>
      </c>
      <c r="BF190" s="4" t="str">
        <f t="shared" si="77"/>
        <v/>
      </c>
      <c r="BG190" s="4" t="str">
        <f t="shared" si="78"/>
        <v/>
      </c>
      <c r="BJ190" s="4" t="str">
        <f t="shared" ca="1" si="79"/>
        <v/>
      </c>
      <c r="BK190" s="4" t="str">
        <f t="shared" si="80"/>
        <v/>
      </c>
      <c r="BL190" s="4" t="str">
        <f t="shared" ca="1" si="81"/>
        <v/>
      </c>
      <c r="BM190" s="4" t="str">
        <f t="shared" ca="1" si="82"/>
        <v/>
      </c>
    </row>
    <row r="191" spans="1:65" x14ac:dyDescent="0.3">
      <c r="A191" s="4" t="str">
        <f>IF(L191&lt;&gt;"",'Informacion del Cliente'!D203,"")</f>
        <v/>
      </c>
      <c r="B191" s="4" t="str">
        <f>IF(O191&lt;&gt;"",'Informacion del Cliente'!$F$5,"")</f>
        <v/>
      </c>
      <c r="C191" s="4" t="str">
        <f>IF(O191&lt;&gt;"",'Informacion del Cliente'!$F$8,"")</f>
        <v/>
      </c>
      <c r="D191" s="4" t="str">
        <f>IF(O191&lt;&gt;"",'Informacion del Cliente'!$F$7,"")</f>
        <v/>
      </c>
      <c r="E191" s="4" t="str">
        <f>IF(O191&lt;&gt;"",'Informacion del Cliente'!$F$9,"")</f>
        <v/>
      </c>
      <c r="F191" s="4" t="str">
        <f>IF(G191&lt;&gt;"",'Informacion del Cliente'!$F$10:$G$10,"")</f>
        <v/>
      </c>
      <c r="G191" s="4" t="str">
        <f>IF('Informacion del Cliente'!E203&lt;&gt;"",VLOOKUP('Informacion del Cliente'!E203,Productos!$F$6:$G$11,2,FALSE),"")</f>
        <v/>
      </c>
      <c r="H191" s="4" t="str">
        <f>IF('Informacion del Cliente'!G203&lt;&gt;"",'Informacion del Cliente'!G203,"")</f>
        <v/>
      </c>
      <c r="I191" s="4" t="str">
        <f>IF('Informacion del Cliente'!F203&lt;&gt;"",'Informacion del Cliente'!F203,"")</f>
        <v/>
      </c>
      <c r="J191" s="4" t="str">
        <f>IF('Informacion del Cliente'!J203&lt;&gt;"",'Informacion del Cliente'!J203,"")</f>
        <v/>
      </c>
      <c r="K191" s="4" t="str">
        <f>IF('Informacion del Cliente'!N203&lt;&gt;"",'Informacion del Cliente'!N203,"")</f>
        <v/>
      </c>
      <c r="L191" s="4" t="str">
        <f>IF(AND(N191&lt;&gt;"",N191="Inside"),'Informacion del Cliente'!H203-VLOOKUP(N191,Productos!$F$15:$G$16,2,FALSE),IF(N191="Outside",'Informacion del Cliente'!H203,""))</f>
        <v/>
      </c>
      <c r="M191" s="4" t="str">
        <f>IF('Informacion del Cliente'!I203&lt;&gt;"",'Informacion del Cliente'!I203,"")</f>
        <v/>
      </c>
      <c r="N191" s="4" t="str">
        <f>IF('Informacion del Cliente'!K203&lt;&gt;"",'Informacion del Cliente'!K203,"")</f>
        <v/>
      </c>
      <c r="O191" s="4" t="str">
        <f>IF('Informacion del Cliente'!L203&lt;&gt;"",'Informacion del Cliente'!L203,"")</f>
        <v/>
      </c>
      <c r="P191" s="4" t="str">
        <f>IF('Informacion del Cliente'!M203&lt;&gt;"",'Informacion del Cliente'!M203,"")</f>
        <v/>
      </c>
      <c r="Q191" s="4" t="str">
        <f>IF('Informacion del Cliente'!P203&lt;&gt;"",'Informacion del Cliente'!P203,"")</f>
        <v/>
      </c>
      <c r="R191" s="4" t="str">
        <f>IF('Informacion del Cliente'!Q203&lt;&gt;"",'Informacion del Cliente'!Q203,"")</f>
        <v/>
      </c>
      <c r="S191" s="4" t="str">
        <f t="shared" ca="1" si="83"/>
        <v/>
      </c>
      <c r="U191" s="4" t="str">
        <f>IF('Informacion del Cliente'!O203&lt;&gt;"",'Informacion del Cliente'!O203,"")</f>
        <v/>
      </c>
      <c r="V191" s="4" t="str">
        <f>IF('Informacion del Cliente'!R203&lt;&gt;"",'Informacion del Cliente'!R203,"")</f>
        <v/>
      </c>
      <c r="W191" s="4" t="str">
        <f t="shared" ca="1" si="84"/>
        <v/>
      </c>
      <c r="X191" s="4" t="str">
        <f t="shared" si="85"/>
        <v/>
      </c>
      <c r="Y191" s="4" t="str">
        <f t="shared" si="86"/>
        <v/>
      </c>
      <c r="Z191" s="4" t="str">
        <f>IF(G191&lt;&gt;"", IFERROR(VLOOKUP(I191, 'Listado de Telas'!$B$3:$F$129, 5, FALSE), "No encontrado"), "")</f>
        <v/>
      </c>
      <c r="AA191" s="4" t="str">
        <f t="shared" ca="1" si="87"/>
        <v/>
      </c>
      <c r="AB191" s="4" t="str">
        <f t="shared" ca="1" si="62"/>
        <v/>
      </c>
      <c r="AC191" s="4" t="str">
        <f t="shared" ca="1" si="63"/>
        <v/>
      </c>
      <c r="AD191" s="4" t="str">
        <f t="shared" ca="1" si="64"/>
        <v/>
      </c>
      <c r="AE191" s="4" t="str">
        <f t="shared" si="65"/>
        <v/>
      </c>
      <c r="AF191" s="4" t="str">
        <f t="shared" ca="1" si="66"/>
        <v/>
      </c>
      <c r="AG191" s="4" t="str">
        <f t="shared" ca="1" si="67"/>
        <v/>
      </c>
      <c r="AH191" s="4" t="str">
        <f t="shared" ca="1" si="68"/>
        <v/>
      </c>
      <c r="AI191" s="4" t="str">
        <f t="shared" si="88"/>
        <v/>
      </c>
      <c r="AJ191" s="4" t="str">
        <f t="shared" ca="1" si="69"/>
        <v/>
      </c>
      <c r="AK191" s="4" t="str">
        <f t="array" ref="AK191">IF('Informacion del Cliente'!T203="SI",3,IF('Informacion del Cliente'!K203="Outside",2,IF('Informacion del Cliente'!K203="Inside",1,"")))</f>
        <v/>
      </c>
      <c r="AL191" s="140" t="str">
        <f t="shared" ca="1" si="70"/>
        <v/>
      </c>
      <c r="AM191" s="4" t="s">
        <v>132</v>
      </c>
      <c r="AN191" s="4" t="str">
        <f t="array" ref="AN191">IF(O191&lt;&gt;"",(IF(L191&lt;&gt;"",IF('Informacion del Cliente'!$F$10:$G$10="Residencial",VLOOKUP(G191,Productos!$F$19:$G$24,2,FALSE),IF('Informacion del Cliente'!$F$10:$G$10="Comercial",VLOOKUP(G191,Productos!$F$19:$G$24,3,FALSE),"")))),"")</f>
        <v/>
      </c>
      <c r="AO191" s="4" t="str">
        <f t="array" aca="1" ref="AO191" ca="1">IF(O191&lt;&gt;"",(IF(L191&lt;&gt;"",IF(VLOOKUP('Informacion del Cliente'!$F$10:$G$10,INDIRECT("'"&amp;G191&amp;"'!L5:N6"),2,FALSE)="NA","",VLOOKUP('Informacion del Cliente'!$F$10:$G$10,INDIRECT("'"&amp;G191&amp;"'!L5:N6"),2,FALSE)))),"")</f>
        <v/>
      </c>
      <c r="AP191" s="4" t="str">
        <f t="array" aca="1" ref="AP191" ca="1">IF(OR(J191="Privacy",J191="Blackout"),IF('Informacion del Cliente'!$F$10:$G$10="Residencial",IF(L191&lt;&gt;"",VLOOKUP(J191,INDIRECT("'"&amp;G191&amp;"'!L16:O18"),2,FALSE),""),IF('Informacion del Cliente'!$F$10:$G$10="Comercial",IF(L191&lt;&gt;"",VLOOKUP(J191,INDIRECT("'"&amp;G191&amp;"'!L16:O18"),3,FALSE),""))),"")</f>
        <v/>
      </c>
      <c r="AQ191" s="4" t="str">
        <f t="shared" ca="1" si="89"/>
        <v>0</v>
      </c>
      <c r="AR191" s="4" t="str">
        <f t="array" aca="1" ref="AR191" ca="1">IF('Informacion del Cliente'!$F$10:$G$10="Residencial",IF(L191&lt;&gt;"",VLOOKUP(J191,INDIRECT("'"&amp;G191&amp;"'!L16:O18"),2,FALSE),""),IF('Informacion del Cliente'!$F$10:$G$10="Comercial",IF(L191&lt;&gt;"",VLOOKUP(J191,INDIRECT("'"&amp;G191&amp;"'!L16:O18"),3,FALSE),"")))</f>
        <v/>
      </c>
      <c r="AS191" s="4" t="str">
        <f t="shared" ca="1" si="90"/>
        <v/>
      </c>
      <c r="AT191" s="4" t="str">
        <f t="shared" ca="1" si="91"/>
        <v/>
      </c>
      <c r="AU191" s="4" t="str">
        <f t="shared" ca="1" si="92"/>
        <v/>
      </c>
      <c r="AV191" s="4" t="str">
        <f t="array" aca="1" ref="AV191" ca="1">IF(G191&lt;&gt;"",(IF(OR(VLOOKUP(O191, INDIRECT("'" &amp; G191 &amp; "'!F23:N25"),3, FALSE)&lt;&gt;"",VLOOKUP(O191, INDIRECT("'" &amp; G191 &amp; "'!F23:N25"),3, FALSE)&lt;&gt;"NA"),(L191-VLOOKUP(O191, INDIRECT("'" &amp; G191 &amp; "'!F23:N25"),3, FALSE)),"")),"")</f>
        <v/>
      </c>
      <c r="AW191" s="4" t="str">
        <f t="shared" ca="1" si="71"/>
        <v/>
      </c>
      <c r="AX191" s="4" t="str">
        <f t="shared" ca="1" si="72"/>
        <v/>
      </c>
      <c r="AY191" s="4" t="str">
        <f t="shared" ca="1" si="73"/>
        <v/>
      </c>
      <c r="AZ191" s="4" t="str">
        <f t="array" aca="1" ref="AZ191" ca="1">IF(O191&lt;&gt;"",IF(VLOOKUP(O191,INDIRECT("'"&amp;G191&amp;"'!F23:K25"),5,FALSE)="NA","NA",L191-VLOOKUP(O191,INDIRECT("'"&amp;G191&amp;"'!F23:K25"),5,FALSE)),"")</f>
        <v/>
      </c>
      <c r="BA191" s="4" t="str">
        <f>IF('Informacion del Cliente'!U203&lt;&gt;"",'Informacion del Cliente'!U203,"")</f>
        <v/>
      </c>
      <c r="BB191" s="4" t="str">
        <f t="array" aca="1" ref="BB191" ca="1">IF(O191&lt;&gt;"",VLOOKUP(O191, INDIRECT("'" &amp; G191 &amp; "'!F23:K25"),6, FALSE),"")</f>
        <v/>
      </c>
      <c r="BC191" s="4" t="str">
        <f t="shared" si="74"/>
        <v/>
      </c>
      <c r="BD191" s="4" t="str">
        <f t="shared" ca="1" si="75"/>
        <v/>
      </c>
      <c r="BE191" s="4" t="str">
        <f t="shared" si="76"/>
        <v/>
      </c>
      <c r="BF191" s="4" t="str">
        <f t="shared" si="77"/>
        <v/>
      </c>
      <c r="BG191" s="4" t="str">
        <f t="shared" si="78"/>
        <v/>
      </c>
      <c r="BJ191" s="4" t="str">
        <f t="shared" ca="1" si="79"/>
        <v/>
      </c>
      <c r="BK191" s="4" t="str">
        <f t="shared" si="80"/>
        <v/>
      </c>
      <c r="BL191" s="4" t="str">
        <f t="shared" ca="1" si="81"/>
        <v/>
      </c>
      <c r="BM191" s="4" t="str">
        <f t="shared" ca="1" si="82"/>
        <v/>
      </c>
    </row>
    <row r="192" spans="1:65" x14ac:dyDescent="0.3">
      <c r="A192" s="4" t="str">
        <f>IF(L192&lt;&gt;"",'Informacion del Cliente'!D204,"")</f>
        <v/>
      </c>
      <c r="B192" s="4" t="str">
        <f>IF(O192&lt;&gt;"",'Informacion del Cliente'!$F$5,"")</f>
        <v/>
      </c>
      <c r="C192" s="4" t="str">
        <f>IF(O192&lt;&gt;"",'Informacion del Cliente'!$F$8,"")</f>
        <v/>
      </c>
      <c r="D192" s="4" t="str">
        <f>IF(O192&lt;&gt;"",'Informacion del Cliente'!$F$7,"")</f>
        <v/>
      </c>
      <c r="E192" s="4" t="str">
        <f>IF(O192&lt;&gt;"",'Informacion del Cliente'!$F$9,"")</f>
        <v/>
      </c>
      <c r="F192" s="4" t="str">
        <f>IF(G192&lt;&gt;"",'Informacion del Cliente'!$F$10:$G$10,"")</f>
        <v/>
      </c>
      <c r="G192" s="4" t="str">
        <f>IF('Informacion del Cliente'!E204&lt;&gt;"",VLOOKUP('Informacion del Cliente'!E204,Productos!$F$6:$G$11,2,FALSE),"")</f>
        <v/>
      </c>
      <c r="H192" s="4" t="str">
        <f>IF('Informacion del Cliente'!G204&lt;&gt;"",'Informacion del Cliente'!G204,"")</f>
        <v/>
      </c>
      <c r="I192" s="4" t="str">
        <f>IF('Informacion del Cliente'!F204&lt;&gt;"",'Informacion del Cliente'!F204,"")</f>
        <v/>
      </c>
      <c r="J192" s="4" t="str">
        <f>IF('Informacion del Cliente'!J204&lt;&gt;"",'Informacion del Cliente'!J204,"")</f>
        <v/>
      </c>
      <c r="K192" s="4" t="str">
        <f>IF('Informacion del Cliente'!N204&lt;&gt;"",'Informacion del Cliente'!N204,"")</f>
        <v/>
      </c>
      <c r="L192" s="4" t="str">
        <f>IF(AND(N192&lt;&gt;"",N192="Inside"),'Informacion del Cliente'!H204-VLOOKUP(N192,Productos!$F$15:$G$16,2,FALSE),IF(N192="Outside",'Informacion del Cliente'!H204,""))</f>
        <v/>
      </c>
      <c r="M192" s="4" t="str">
        <f>IF('Informacion del Cliente'!I204&lt;&gt;"",'Informacion del Cliente'!I204,"")</f>
        <v/>
      </c>
      <c r="N192" s="4" t="str">
        <f>IF('Informacion del Cliente'!K204&lt;&gt;"",'Informacion del Cliente'!K204,"")</f>
        <v/>
      </c>
      <c r="O192" s="4" t="str">
        <f>IF('Informacion del Cliente'!L204&lt;&gt;"",'Informacion del Cliente'!L204,"")</f>
        <v/>
      </c>
      <c r="P192" s="4" t="str">
        <f>IF('Informacion del Cliente'!M204&lt;&gt;"",'Informacion del Cliente'!M204,"")</f>
        <v/>
      </c>
      <c r="Q192" s="4" t="str">
        <f>IF('Informacion del Cliente'!P204&lt;&gt;"",'Informacion del Cliente'!P204,"")</f>
        <v/>
      </c>
      <c r="R192" s="4" t="str">
        <f>IF('Informacion del Cliente'!Q204&lt;&gt;"",'Informacion del Cliente'!Q204,"")</f>
        <v/>
      </c>
      <c r="S192" s="4" t="str">
        <f t="shared" ca="1" si="83"/>
        <v/>
      </c>
      <c r="U192" s="4" t="str">
        <f>IF('Informacion del Cliente'!O204&lt;&gt;"",'Informacion del Cliente'!O204,"")</f>
        <v/>
      </c>
      <c r="V192" s="4" t="str">
        <f>IF('Informacion del Cliente'!R204&lt;&gt;"",'Informacion del Cliente'!R204,"")</f>
        <v/>
      </c>
      <c r="W192" s="4" t="str">
        <f t="shared" ca="1" si="84"/>
        <v/>
      </c>
      <c r="X192" s="4" t="str">
        <f t="shared" si="85"/>
        <v/>
      </c>
      <c r="Y192" s="4" t="str">
        <f t="shared" si="86"/>
        <v/>
      </c>
      <c r="Z192" s="4" t="str">
        <f>IF(G192&lt;&gt;"", IFERROR(VLOOKUP(I192, 'Listado de Telas'!$B$3:$F$129, 5, FALSE), "No encontrado"), "")</f>
        <v/>
      </c>
      <c r="AA192" s="4" t="str">
        <f t="shared" ca="1" si="87"/>
        <v/>
      </c>
      <c r="AB192" s="4" t="str">
        <f t="shared" ca="1" si="62"/>
        <v/>
      </c>
      <c r="AC192" s="4" t="str">
        <f t="shared" ca="1" si="63"/>
        <v/>
      </c>
      <c r="AD192" s="4" t="str">
        <f t="shared" ca="1" si="64"/>
        <v/>
      </c>
      <c r="AE192" s="4" t="str">
        <f t="shared" si="65"/>
        <v/>
      </c>
      <c r="AF192" s="4" t="str">
        <f t="shared" ca="1" si="66"/>
        <v/>
      </c>
      <c r="AG192" s="4" t="str">
        <f t="shared" ca="1" si="67"/>
        <v/>
      </c>
      <c r="AH192" s="4" t="str">
        <f t="shared" ca="1" si="68"/>
        <v/>
      </c>
      <c r="AI192" s="4" t="str">
        <f t="shared" si="88"/>
        <v/>
      </c>
      <c r="AJ192" s="4" t="str">
        <f t="shared" ca="1" si="69"/>
        <v/>
      </c>
      <c r="AK192" s="4" t="str">
        <f t="array" ref="AK192">IF('Informacion del Cliente'!T204="SI",3,IF('Informacion del Cliente'!K204="Outside",2,IF('Informacion del Cliente'!K204="Inside",1,"")))</f>
        <v/>
      </c>
      <c r="AL192" s="140" t="str">
        <f t="shared" ca="1" si="70"/>
        <v/>
      </c>
      <c r="AM192" s="4" t="s">
        <v>132</v>
      </c>
      <c r="AN192" s="4" t="str">
        <f t="array" ref="AN192">IF(O192&lt;&gt;"",(IF(L192&lt;&gt;"",IF('Informacion del Cliente'!$F$10:$G$10="Residencial",VLOOKUP(G192,Productos!$F$19:$G$24,2,FALSE),IF('Informacion del Cliente'!$F$10:$G$10="Comercial",VLOOKUP(G192,Productos!$F$19:$G$24,3,FALSE),"")))),"")</f>
        <v/>
      </c>
      <c r="AO192" s="4" t="str">
        <f t="array" aca="1" ref="AO192" ca="1">IF(O192&lt;&gt;"",(IF(L192&lt;&gt;"",IF(VLOOKUP('Informacion del Cliente'!$F$10:$G$10,INDIRECT("'"&amp;G192&amp;"'!L5:N6"),2,FALSE)="NA","",VLOOKUP('Informacion del Cliente'!$F$10:$G$10,INDIRECT("'"&amp;G192&amp;"'!L5:N6"),2,FALSE)))),"")</f>
        <v/>
      </c>
      <c r="AP192" s="4" t="str">
        <f t="array" aca="1" ref="AP192" ca="1">IF(OR(J192="Privacy",J192="Blackout"),IF('Informacion del Cliente'!$F$10:$G$10="Residencial",IF(L192&lt;&gt;"",VLOOKUP(J192,INDIRECT("'"&amp;G192&amp;"'!L16:O18"),2,FALSE),""),IF('Informacion del Cliente'!$F$10:$G$10="Comercial",IF(L192&lt;&gt;"",VLOOKUP(J192,INDIRECT("'"&amp;G192&amp;"'!L16:O18"),3,FALSE),""))),"")</f>
        <v/>
      </c>
      <c r="AQ192" s="4" t="str">
        <f t="shared" ca="1" si="89"/>
        <v>0</v>
      </c>
      <c r="AR192" s="4" t="str">
        <f t="array" aca="1" ref="AR192" ca="1">IF('Informacion del Cliente'!$F$10:$G$10="Residencial",IF(L192&lt;&gt;"",VLOOKUP(J192,INDIRECT("'"&amp;G192&amp;"'!L16:O18"),2,FALSE),""),IF('Informacion del Cliente'!$F$10:$G$10="Comercial",IF(L192&lt;&gt;"",VLOOKUP(J192,INDIRECT("'"&amp;G192&amp;"'!L16:O18"),3,FALSE),"")))</f>
        <v/>
      </c>
      <c r="AS192" s="4" t="str">
        <f t="shared" ca="1" si="90"/>
        <v/>
      </c>
      <c r="AT192" s="4" t="str">
        <f t="shared" ca="1" si="91"/>
        <v/>
      </c>
      <c r="AU192" s="4" t="str">
        <f t="shared" ca="1" si="92"/>
        <v/>
      </c>
      <c r="AV192" s="4" t="str">
        <f t="array" aca="1" ref="AV192" ca="1">IF(G192&lt;&gt;"",(IF(OR(VLOOKUP(O192, INDIRECT("'" &amp; G192 &amp; "'!F23:N25"),3, FALSE)&lt;&gt;"",VLOOKUP(O192, INDIRECT("'" &amp; G192 &amp; "'!F23:N25"),3, FALSE)&lt;&gt;"NA"),(L192-VLOOKUP(O192, INDIRECT("'" &amp; G192 &amp; "'!F23:N25"),3, FALSE)),"")),"")</f>
        <v/>
      </c>
      <c r="AW192" s="4" t="str">
        <f t="shared" ca="1" si="71"/>
        <v/>
      </c>
      <c r="AX192" s="4" t="str">
        <f t="shared" ca="1" si="72"/>
        <v/>
      </c>
      <c r="AY192" s="4" t="str">
        <f t="shared" ca="1" si="73"/>
        <v/>
      </c>
      <c r="AZ192" s="4" t="str">
        <f t="array" aca="1" ref="AZ192" ca="1">IF(O192&lt;&gt;"",IF(VLOOKUP(O192,INDIRECT("'"&amp;G192&amp;"'!F23:K25"),5,FALSE)="NA","NA",L192-VLOOKUP(O192,INDIRECT("'"&amp;G192&amp;"'!F23:K25"),5,FALSE)),"")</f>
        <v/>
      </c>
      <c r="BA192" s="4" t="str">
        <f>IF('Informacion del Cliente'!U204&lt;&gt;"",'Informacion del Cliente'!U204,"")</f>
        <v/>
      </c>
      <c r="BB192" s="4" t="str">
        <f t="array" aca="1" ref="BB192" ca="1">IF(O192&lt;&gt;"",VLOOKUP(O192, INDIRECT("'" &amp; G192 &amp; "'!F23:K25"),6, FALSE),"")</f>
        <v/>
      </c>
      <c r="BC192" s="4" t="str">
        <f t="shared" si="74"/>
        <v/>
      </c>
      <c r="BD192" s="4" t="str">
        <f t="shared" ca="1" si="75"/>
        <v/>
      </c>
      <c r="BE192" s="4" t="str">
        <f t="shared" si="76"/>
        <v/>
      </c>
      <c r="BF192" s="4" t="str">
        <f t="shared" si="77"/>
        <v/>
      </c>
      <c r="BG192" s="4" t="str">
        <f t="shared" si="78"/>
        <v/>
      </c>
      <c r="BJ192" s="4" t="str">
        <f t="shared" ca="1" si="79"/>
        <v/>
      </c>
      <c r="BK192" s="4" t="str">
        <f t="shared" si="80"/>
        <v/>
      </c>
      <c r="BL192" s="4" t="str">
        <f t="shared" ca="1" si="81"/>
        <v/>
      </c>
      <c r="BM192" s="4" t="str">
        <f t="shared" ca="1" si="82"/>
        <v/>
      </c>
    </row>
    <row r="193" spans="1:65" x14ac:dyDescent="0.3">
      <c r="A193" s="4" t="str">
        <f>IF(L193&lt;&gt;"",'Informacion del Cliente'!D205,"")</f>
        <v/>
      </c>
      <c r="B193" s="4" t="str">
        <f>IF(O193&lt;&gt;"",'Informacion del Cliente'!$F$5,"")</f>
        <v/>
      </c>
      <c r="C193" s="4" t="str">
        <f>IF(O193&lt;&gt;"",'Informacion del Cliente'!$F$8,"")</f>
        <v/>
      </c>
      <c r="D193" s="4" t="str">
        <f>IF(O193&lt;&gt;"",'Informacion del Cliente'!$F$7,"")</f>
        <v/>
      </c>
      <c r="E193" s="4" t="str">
        <f>IF(O193&lt;&gt;"",'Informacion del Cliente'!$F$9,"")</f>
        <v/>
      </c>
      <c r="F193" s="4" t="str">
        <f>IF(G193&lt;&gt;"",'Informacion del Cliente'!$F$10:$G$10,"")</f>
        <v/>
      </c>
      <c r="G193" s="4" t="str">
        <f>IF('Informacion del Cliente'!E205&lt;&gt;"",VLOOKUP('Informacion del Cliente'!E205,Productos!$F$6:$G$11,2,FALSE),"")</f>
        <v/>
      </c>
      <c r="H193" s="4" t="str">
        <f>IF('Informacion del Cliente'!G205&lt;&gt;"",'Informacion del Cliente'!G205,"")</f>
        <v/>
      </c>
      <c r="I193" s="4" t="str">
        <f>IF('Informacion del Cliente'!F205&lt;&gt;"",'Informacion del Cliente'!F205,"")</f>
        <v/>
      </c>
      <c r="J193" s="4" t="str">
        <f>IF('Informacion del Cliente'!J205&lt;&gt;"",'Informacion del Cliente'!J205,"")</f>
        <v/>
      </c>
      <c r="K193" s="4" t="str">
        <f>IF('Informacion del Cliente'!N205&lt;&gt;"",'Informacion del Cliente'!N205,"")</f>
        <v/>
      </c>
      <c r="L193" s="4" t="str">
        <f>IF(AND(N193&lt;&gt;"",N193="Inside"),'Informacion del Cliente'!H205-VLOOKUP(N193,Productos!$F$15:$G$16,2,FALSE),IF(N193="Outside",'Informacion del Cliente'!H205,""))</f>
        <v/>
      </c>
      <c r="M193" s="4" t="str">
        <f>IF('Informacion del Cliente'!I205&lt;&gt;"",'Informacion del Cliente'!I205,"")</f>
        <v/>
      </c>
      <c r="N193" s="4" t="str">
        <f>IF('Informacion del Cliente'!K205&lt;&gt;"",'Informacion del Cliente'!K205,"")</f>
        <v/>
      </c>
      <c r="O193" s="4" t="str">
        <f>IF('Informacion del Cliente'!L205&lt;&gt;"",'Informacion del Cliente'!L205,"")</f>
        <v/>
      </c>
      <c r="P193" s="4" t="str">
        <f>IF('Informacion del Cliente'!M205&lt;&gt;"",'Informacion del Cliente'!M205,"")</f>
        <v/>
      </c>
      <c r="Q193" s="4" t="str">
        <f>IF('Informacion del Cliente'!P205&lt;&gt;"",'Informacion del Cliente'!P205,"")</f>
        <v/>
      </c>
      <c r="R193" s="4" t="str">
        <f>IF('Informacion del Cliente'!Q205&lt;&gt;"",'Informacion del Cliente'!Q205,"")</f>
        <v/>
      </c>
      <c r="S193" s="4" t="str">
        <f t="shared" ca="1" si="83"/>
        <v/>
      </c>
      <c r="U193" s="4" t="str">
        <f>IF('Informacion del Cliente'!O205&lt;&gt;"",'Informacion del Cliente'!O205,"")</f>
        <v/>
      </c>
      <c r="V193" s="4" t="str">
        <f>IF('Informacion del Cliente'!R205&lt;&gt;"",'Informacion del Cliente'!R205,"")</f>
        <v/>
      </c>
      <c r="W193" s="4" t="str">
        <f t="shared" ca="1" si="84"/>
        <v/>
      </c>
      <c r="X193" s="4" t="str">
        <f t="shared" si="85"/>
        <v/>
      </c>
      <c r="Y193" s="4" t="str">
        <f t="shared" si="86"/>
        <v/>
      </c>
      <c r="Z193" s="4" t="str">
        <f>IF(G193&lt;&gt;"", IFERROR(VLOOKUP(I193, 'Listado de Telas'!$B$3:$F$129, 5, FALSE), "No encontrado"), "")</f>
        <v/>
      </c>
      <c r="AA193" s="4" t="str">
        <f t="shared" ca="1" si="87"/>
        <v/>
      </c>
      <c r="AB193" s="4" t="str">
        <f t="shared" ca="1" si="62"/>
        <v/>
      </c>
      <c r="AC193" s="4" t="str">
        <f t="shared" ca="1" si="63"/>
        <v/>
      </c>
      <c r="AD193" s="4" t="str">
        <f t="shared" ca="1" si="64"/>
        <v/>
      </c>
      <c r="AE193" s="4" t="str">
        <f t="shared" si="65"/>
        <v/>
      </c>
      <c r="AF193" s="4" t="str">
        <f t="shared" ca="1" si="66"/>
        <v/>
      </c>
      <c r="AG193" s="4" t="str">
        <f t="shared" ca="1" si="67"/>
        <v/>
      </c>
      <c r="AH193" s="4" t="str">
        <f t="shared" ca="1" si="68"/>
        <v/>
      </c>
      <c r="AI193" s="4" t="str">
        <f t="shared" si="88"/>
        <v/>
      </c>
      <c r="AJ193" s="4" t="str">
        <f t="shared" ca="1" si="69"/>
        <v/>
      </c>
      <c r="AK193" s="4" t="str">
        <f t="array" ref="AK193">IF('Informacion del Cliente'!T205="SI",3,IF('Informacion del Cliente'!K205="Outside",2,IF('Informacion del Cliente'!K205="Inside",1,"")))</f>
        <v/>
      </c>
      <c r="AL193" s="140" t="str">
        <f t="shared" ca="1" si="70"/>
        <v/>
      </c>
      <c r="AM193" s="4" t="s">
        <v>132</v>
      </c>
      <c r="AN193" s="4" t="str">
        <f t="array" ref="AN193">IF(O193&lt;&gt;"",(IF(L193&lt;&gt;"",IF('Informacion del Cliente'!$F$10:$G$10="Residencial",VLOOKUP(G193,Productos!$F$19:$G$24,2,FALSE),IF('Informacion del Cliente'!$F$10:$G$10="Comercial",VLOOKUP(G193,Productos!$F$19:$G$24,3,FALSE),"")))),"")</f>
        <v/>
      </c>
      <c r="AO193" s="4" t="str">
        <f t="array" aca="1" ref="AO193" ca="1">IF(O193&lt;&gt;"",(IF(L193&lt;&gt;"",IF(VLOOKUP('Informacion del Cliente'!$F$10:$G$10,INDIRECT("'"&amp;G193&amp;"'!L5:N6"),2,FALSE)="NA","",VLOOKUP('Informacion del Cliente'!$F$10:$G$10,INDIRECT("'"&amp;G193&amp;"'!L5:N6"),2,FALSE)))),"")</f>
        <v/>
      </c>
      <c r="AP193" s="4" t="str">
        <f t="array" aca="1" ref="AP193" ca="1">IF(OR(J193="Privacy",J193="Blackout"),IF('Informacion del Cliente'!$F$10:$G$10="Residencial",IF(L193&lt;&gt;"",VLOOKUP(J193,INDIRECT("'"&amp;G193&amp;"'!L16:O18"),2,FALSE),""),IF('Informacion del Cliente'!$F$10:$G$10="Comercial",IF(L193&lt;&gt;"",VLOOKUP(J193,INDIRECT("'"&amp;G193&amp;"'!L16:O18"),3,FALSE),""))),"")</f>
        <v/>
      </c>
      <c r="AQ193" s="4" t="str">
        <f t="shared" ca="1" si="89"/>
        <v>0</v>
      </c>
      <c r="AR193" s="4" t="str">
        <f t="array" aca="1" ref="AR193" ca="1">IF('Informacion del Cliente'!$F$10:$G$10="Residencial",IF(L193&lt;&gt;"",VLOOKUP(J193,INDIRECT("'"&amp;G193&amp;"'!L16:O18"),2,FALSE),""),IF('Informacion del Cliente'!$F$10:$G$10="Comercial",IF(L193&lt;&gt;"",VLOOKUP(J193,INDIRECT("'"&amp;G193&amp;"'!L16:O18"),3,FALSE),"")))</f>
        <v/>
      </c>
      <c r="AS193" s="4" t="str">
        <f t="shared" ca="1" si="90"/>
        <v/>
      </c>
      <c r="AT193" s="4" t="str">
        <f t="shared" ca="1" si="91"/>
        <v/>
      </c>
      <c r="AU193" s="4" t="str">
        <f t="shared" ca="1" si="92"/>
        <v/>
      </c>
      <c r="AV193" s="4" t="str">
        <f t="array" aca="1" ref="AV193" ca="1">IF(G193&lt;&gt;"",(IF(OR(VLOOKUP(O193, INDIRECT("'" &amp; G193 &amp; "'!F23:N25"),3, FALSE)&lt;&gt;"",VLOOKUP(O193, INDIRECT("'" &amp; G193 &amp; "'!F23:N25"),3, FALSE)&lt;&gt;"NA"),(L193-VLOOKUP(O193, INDIRECT("'" &amp; G193 &amp; "'!F23:N25"),3, FALSE)),"")),"")</f>
        <v/>
      </c>
      <c r="AW193" s="4" t="str">
        <f t="shared" ca="1" si="71"/>
        <v/>
      </c>
      <c r="AX193" s="4" t="str">
        <f t="shared" ca="1" si="72"/>
        <v/>
      </c>
      <c r="AY193" s="4" t="str">
        <f t="shared" ca="1" si="73"/>
        <v/>
      </c>
      <c r="AZ193" s="4" t="str">
        <f t="array" aca="1" ref="AZ193" ca="1">IF(O193&lt;&gt;"",IF(VLOOKUP(O193,INDIRECT("'"&amp;G193&amp;"'!F23:K25"),5,FALSE)="NA","NA",L193-VLOOKUP(O193,INDIRECT("'"&amp;G193&amp;"'!F23:K25"),5,FALSE)),"")</f>
        <v/>
      </c>
      <c r="BA193" s="4" t="str">
        <f>IF('Informacion del Cliente'!U205&lt;&gt;"",'Informacion del Cliente'!U205,"")</f>
        <v/>
      </c>
      <c r="BB193" s="4" t="str">
        <f t="array" aca="1" ref="BB193" ca="1">IF(O193&lt;&gt;"",VLOOKUP(O193, INDIRECT("'" &amp; G193 &amp; "'!F23:K25"),6, FALSE),"")</f>
        <v/>
      </c>
      <c r="BC193" s="4" t="str">
        <f t="shared" si="74"/>
        <v/>
      </c>
      <c r="BD193" s="4" t="str">
        <f t="shared" ca="1" si="75"/>
        <v/>
      </c>
      <c r="BE193" s="4" t="str">
        <f t="shared" si="76"/>
        <v/>
      </c>
      <c r="BF193" s="4" t="str">
        <f t="shared" si="77"/>
        <v/>
      </c>
      <c r="BG193" s="4" t="str">
        <f t="shared" si="78"/>
        <v/>
      </c>
      <c r="BJ193" s="4" t="str">
        <f t="shared" ca="1" si="79"/>
        <v/>
      </c>
      <c r="BK193" s="4" t="str">
        <f t="shared" si="80"/>
        <v/>
      </c>
      <c r="BL193" s="4" t="str">
        <f t="shared" ca="1" si="81"/>
        <v/>
      </c>
      <c r="BM193" s="4" t="str">
        <f t="shared" ca="1" si="82"/>
        <v/>
      </c>
    </row>
    <row r="194" spans="1:65" x14ac:dyDescent="0.3">
      <c r="A194" s="4" t="str">
        <f>IF(L194&lt;&gt;"",'Informacion del Cliente'!D206,"")</f>
        <v/>
      </c>
      <c r="B194" s="4" t="str">
        <f>IF(O194&lt;&gt;"",'Informacion del Cliente'!$F$5,"")</f>
        <v/>
      </c>
      <c r="C194" s="4" t="str">
        <f>IF(O194&lt;&gt;"",'Informacion del Cliente'!$F$8,"")</f>
        <v/>
      </c>
      <c r="D194" s="4" t="str">
        <f>IF(O194&lt;&gt;"",'Informacion del Cliente'!$F$7,"")</f>
        <v/>
      </c>
      <c r="E194" s="4" t="str">
        <f>IF(O194&lt;&gt;"",'Informacion del Cliente'!$F$9,"")</f>
        <v/>
      </c>
      <c r="F194" s="4" t="str">
        <f>IF(G194&lt;&gt;"",'Informacion del Cliente'!$F$10:$G$10,"")</f>
        <v/>
      </c>
      <c r="G194" s="4" t="str">
        <f>IF('Informacion del Cliente'!E206&lt;&gt;"",VLOOKUP('Informacion del Cliente'!E206,Productos!$F$6:$G$11,2,FALSE),"")</f>
        <v/>
      </c>
      <c r="H194" s="4" t="str">
        <f>IF('Informacion del Cliente'!G206&lt;&gt;"",'Informacion del Cliente'!G206,"")</f>
        <v/>
      </c>
      <c r="I194" s="4" t="str">
        <f>IF('Informacion del Cliente'!F206&lt;&gt;"",'Informacion del Cliente'!F206,"")</f>
        <v/>
      </c>
      <c r="J194" s="4" t="str">
        <f>IF('Informacion del Cliente'!J206&lt;&gt;"",'Informacion del Cliente'!J206,"")</f>
        <v/>
      </c>
      <c r="K194" s="4" t="str">
        <f>IF('Informacion del Cliente'!N206&lt;&gt;"",'Informacion del Cliente'!N206,"")</f>
        <v/>
      </c>
      <c r="L194" s="4" t="str">
        <f>IF(AND(N194&lt;&gt;"",N194="Inside"),'Informacion del Cliente'!H206-VLOOKUP(N194,Productos!$F$15:$G$16,2,FALSE),IF(N194="Outside",'Informacion del Cliente'!H206,""))</f>
        <v/>
      </c>
      <c r="M194" s="4" t="str">
        <f>IF('Informacion del Cliente'!I206&lt;&gt;"",'Informacion del Cliente'!I206,"")</f>
        <v/>
      </c>
      <c r="N194" s="4" t="str">
        <f>IF('Informacion del Cliente'!K206&lt;&gt;"",'Informacion del Cliente'!K206,"")</f>
        <v/>
      </c>
      <c r="O194" s="4" t="str">
        <f>IF('Informacion del Cliente'!L206&lt;&gt;"",'Informacion del Cliente'!L206,"")</f>
        <v/>
      </c>
      <c r="P194" s="4" t="str">
        <f>IF('Informacion del Cliente'!M206&lt;&gt;"",'Informacion del Cliente'!M206,"")</f>
        <v/>
      </c>
      <c r="Q194" s="4" t="str">
        <f>IF('Informacion del Cliente'!P206&lt;&gt;"",'Informacion del Cliente'!P206,"")</f>
        <v/>
      </c>
      <c r="R194" s="4" t="str">
        <f>IF('Informacion del Cliente'!Q206&lt;&gt;"",'Informacion del Cliente'!Q206,"")</f>
        <v/>
      </c>
      <c r="S194" s="4" t="str">
        <f t="shared" ca="1" si="83"/>
        <v/>
      </c>
      <c r="U194" s="4" t="str">
        <f>IF('Informacion del Cliente'!O206&lt;&gt;"",'Informacion del Cliente'!O206,"")</f>
        <v/>
      </c>
      <c r="V194" s="4" t="str">
        <f>IF('Informacion del Cliente'!R206&lt;&gt;"",'Informacion del Cliente'!R206,"")</f>
        <v/>
      </c>
      <c r="W194" s="4" t="str">
        <f t="shared" ca="1" si="84"/>
        <v/>
      </c>
      <c r="X194" s="4" t="str">
        <f t="shared" si="85"/>
        <v/>
      </c>
      <c r="Y194" s="4" t="str">
        <f t="shared" si="86"/>
        <v/>
      </c>
      <c r="Z194" s="4" t="str">
        <f>IF(G194&lt;&gt;"", IFERROR(VLOOKUP(I194, 'Listado de Telas'!$B$3:$F$129, 5, FALSE), "No encontrado"), "")</f>
        <v/>
      </c>
      <c r="AA194" s="4" t="str">
        <f t="shared" ca="1" si="87"/>
        <v/>
      </c>
      <c r="AB194" s="4" t="str">
        <f t="shared" ref="AB194:AB257" ca="1" si="93">IF(L194&lt;&gt;"",VLOOKUP(J194, INDIRECT("'" &amp; G194 &amp; "'!F10:J12"),2, FALSE),"")</f>
        <v/>
      </c>
      <c r="AC194" s="4" t="str">
        <f t="shared" ref="AC194:AC257" ca="1" si="94">IF(M194&lt;&gt;"",VLOOKUP(J194, INDIRECT("'" &amp; G194 &amp; "'!F10:J12"), 3, FALSE),"")</f>
        <v/>
      </c>
      <c r="AD194" s="4" t="str">
        <f t="shared" ref="AD194:AD257" ca="1" si="95">IF(OR(J194="Privacy",J194="Blackout"),L194+VLOOKUP(J194, INDIRECT("'" &amp; G194 &amp; "'!F16:J18"), 4, FALSE),"")</f>
        <v/>
      </c>
      <c r="AE194" s="4" t="str">
        <f t="shared" ref="AE194:AE257" si="96">IF(OR(J194="Privacy",J194="Blackout"),AA194,"")</f>
        <v/>
      </c>
      <c r="AF194" s="4" t="str">
        <f t="shared" ref="AF194:AF257" ca="1" si="97">IF(OR(J194="Privacy",J194="Blackout"),VLOOKUP(J194, INDIRECT("'" &amp; G194 &amp; "'!F10:J12"),4, FALSE),"")</f>
        <v/>
      </c>
      <c r="AG194" s="4" t="str">
        <f t="shared" ref="AG194:AG257" ca="1" si="98">IF(L194&lt;&gt;"",L194+VLOOKUP("Inside", INDIRECT("'" &amp; G194 &amp; "'!F45:I46"),2, FALSE),"")</f>
        <v/>
      </c>
      <c r="AH194" s="4" t="str">
        <f t="shared" ref="AH194:AH257" ca="1" si="99">IF(M194&lt;&gt;"",VLOOKUP("Inside", INDIRECT("'" &amp; G194 &amp; "'!F45:I46"),3, FALSE),"")</f>
        <v/>
      </c>
      <c r="AI194" s="4" t="str">
        <f t="shared" si="88"/>
        <v/>
      </c>
      <c r="AJ194" s="4" t="str">
        <f t="shared" ref="AJ194:AJ257" ca="1" si="100">IF(L194&lt;&gt;"",VLOOKUP(N194, INDIRECT("'" &amp; G194 &amp; "'!F45:I46"),4, FALSE),"")</f>
        <v/>
      </c>
      <c r="AK194" s="4" t="str">
        <f t="array" ref="AK194">IF('Informacion del Cliente'!T206="SI",3,IF('Informacion del Cliente'!K206="Outside",2,IF('Informacion del Cliente'!K206="Inside",1,"")))</f>
        <v/>
      </c>
      <c r="AL194" s="140" t="str">
        <f t="shared" ref="AL194:AL257" ca="1" si="101">IF(M194&lt;&gt;"",INT((M194-VLOOKUP(J194, INDIRECT("'" &amp; G194 &amp; "'!F16:J18"),5, FALSE))/INDIRECT("'" &amp; G194 &amp; "'!L10")) +  INDIRECT("'" &amp; G194 &amp; "'!N10"),"")</f>
        <v/>
      </c>
      <c r="AM194" s="4" t="s">
        <v>132</v>
      </c>
      <c r="AN194" s="4" t="str">
        <f t="array" ref="AN194">IF(O194&lt;&gt;"",(IF(L194&lt;&gt;"",IF('Informacion del Cliente'!$F$10:$G$10="Residencial",VLOOKUP(G194,Productos!$F$19:$G$24,2,FALSE),IF('Informacion del Cliente'!$F$10:$G$10="Comercial",VLOOKUP(G194,Productos!$F$19:$G$24,3,FALSE),"")))),"")</f>
        <v/>
      </c>
      <c r="AO194" s="4" t="str">
        <f t="array" aca="1" ref="AO194" ca="1">IF(O194&lt;&gt;"",(IF(L194&lt;&gt;"",IF(VLOOKUP('Informacion del Cliente'!$F$10:$G$10,INDIRECT("'"&amp;G194&amp;"'!L5:N6"),2,FALSE)="NA","",VLOOKUP('Informacion del Cliente'!$F$10:$G$10,INDIRECT("'"&amp;G194&amp;"'!L5:N6"),2,FALSE)))),"")</f>
        <v/>
      </c>
      <c r="AP194" s="4" t="str">
        <f t="array" aca="1" ref="AP194" ca="1">IF(OR(J194="Privacy",J194="Blackout"),IF('Informacion del Cliente'!$F$10:$G$10="Residencial",IF(L194&lt;&gt;"",VLOOKUP(J194,INDIRECT("'"&amp;G194&amp;"'!L16:O18"),2,FALSE),""),IF('Informacion del Cliente'!$F$10:$G$10="Comercial",IF(L194&lt;&gt;"",VLOOKUP(J194,INDIRECT("'"&amp;G194&amp;"'!L16:O18"),3,FALSE),""))),"")</f>
        <v/>
      </c>
      <c r="AQ194" s="4" t="str">
        <f t="shared" ca="1" si="89"/>
        <v>0</v>
      </c>
      <c r="AR194" s="4" t="str">
        <f t="array" aca="1" ref="AR194" ca="1">IF('Informacion del Cliente'!$F$10:$G$10="Residencial",IF(L194&lt;&gt;"",VLOOKUP(J194,INDIRECT("'"&amp;G194&amp;"'!L16:O18"),2,FALSE),""),IF('Informacion del Cliente'!$F$10:$G$10="Comercial",IF(L194&lt;&gt;"",VLOOKUP(J194,INDIRECT("'"&amp;G194&amp;"'!L16:O18"),3,FALSE),"")))</f>
        <v/>
      </c>
      <c r="AS194" s="4" t="str">
        <f t="shared" ca="1" si="90"/>
        <v/>
      </c>
      <c r="AT194" s="4" t="str">
        <f t="shared" ca="1" si="91"/>
        <v/>
      </c>
      <c r="AU194" s="4" t="str">
        <f t="shared" ca="1" si="92"/>
        <v/>
      </c>
      <c r="AV194" s="4" t="str">
        <f t="array" aca="1" ref="AV194" ca="1">IF(G194&lt;&gt;"",(IF(OR(VLOOKUP(O194, INDIRECT("'" &amp; G194 &amp; "'!F23:N25"),3, FALSE)&lt;&gt;"",VLOOKUP(O194, INDIRECT("'" &amp; G194 &amp; "'!F23:N25"),3, FALSE)&lt;&gt;"NA"),(L194-VLOOKUP(O194, INDIRECT("'" &amp; G194 &amp; "'!F23:N25"),3, FALSE)),"")),"")</f>
        <v/>
      </c>
      <c r="AW194" s="4" t="str">
        <f t="shared" ref="AW194:AW257" ca="1" si="102">IF(OR(AV194="",AV194="NA"),"",VLOOKUP(O194, INDIRECT("'" &amp; G194 &amp; "'!F29:K31"),3, FALSE))</f>
        <v/>
      </c>
      <c r="AX194" s="4" t="str">
        <f t="shared" ref="AX194:AX257" ca="1" si="103">IF(G194&lt;&gt;"",(IF(AND(VLOOKUP(O194, INDIRECT("'" &amp; G194 &amp; "'!F23:N25"),4, FALSE)&lt;&gt;"",VLOOKUP(O194, INDIRECT("'" &amp; G194 &amp; "'!F23:N25"),4, FALSE)&lt;&gt;"NA"),(L194-VLOOKUP(O194, INDIRECT("'" &amp; G194 &amp; "'!F23:N25"),4, FALSE)),"0")),"")</f>
        <v/>
      </c>
      <c r="AY194" s="4" t="str">
        <f t="shared" ref="AY194:AY257" ca="1" si="104">IF(OR(AX194="",AX194="NA"),"",VLOOKUP(O194, INDIRECT("'" &amp; G194 &amp; "'!F29:K31"),4, FALSE))</f>
        <v/>
      </c>
      <c r="AZ194" s="4" t="str">
        <f t="array" aca="1" ref="AZ194" ca="1">IF(O194&lt;&gt;"",IF(VLOOKUP(O194,INDIRECT("'"&amp;G194&amp;"'!F23:K25"),5,FALSE)="NA","NA",L194-VLOOKUP(O194,INDIRECT("'"&amp;G194&amp;"'!F23:K25"),5,FALSE)),"")</f>
        <v/>
      </c>
      <c r="BA194" s="4" t="str">
        <f>IF('Informacion del Cliente'!U206&lt;&gt;"",'Informacion del Cliente'!U206,"")</f>
        <v/>
      </c>
      <c r="BB194" s="4" t="str">
        <f t="array" aca="1" ref="BB194" ca="1">IF(O194&lt;&gt;"",VLOOKUP(O194, INDIRECT("'" &amp; G194 &amp; "'!F23:K25"),6, FALSE),"")</f>
        <v/>
      </c>
      <c r="BC194" s="4" t="str">
        <f t="shared" ref="BC194:BC257" si="105">L194</f>
        <v/>
      </c>
      <c r="BD194" s="4" t="str">
        <f t="shared" ref="BD194:BD257" ca="1" si="106">IF(O194&lt;&gt;"",VLOOKUP(O194, INDIRECT("'" &amp; G194 &amp; "'!F23:L25"),7, FALSE),"")</f>
        <v/>
      </c>
      <c r="BE194" s="4" t="str">
        <f t="shared" ref="BE194:BE257" si="107">H194</f>
        <v/>
      </c>
      <c r="BF194" s="4" t="str">
        <f t="shared" ref="BF194:BF257" si="108">I194</f>
        <v/>
      </c>
      <c r="BG194" s="4" t="str">
        <f t="shared" ref="BG194:BG257" si="109">IF(AND(N194&lt;&gt;"",N194="Inside"),"SI",IF(N194="Outside","NO",""))</f>
        <v/>
      </c>
      <c r="BJ194" s="4" t="str">
        <f t="shared" ref="BJ194:BJ257" ca="1" si="110">IF(N194&lt;&gt;"",IF(N194="Inside",VLOOKUP(O194, INDIRECT("'" &amp; G194 &amp; "'!F35:I37"),2, FALSE),VLOOKUP(O194, INDIRECT("'" &amp; G194 &amp; "'!F40:I42"),2, FALSE)),"")</f>
        <v/>
      </c>
      <c r="BK194" s="4" t="str">
        <f t="shared" ref="BK194:BK257" si="111">IF(AND(L194&lt;&gt;"",L194&lt;&gt;0),IF(L194&lt;=50,3,IF(AND(L194&gt;50,L194&lt;=70),4,IF(AND(L194&gt;70,L194&lt;=90),6,IF(AND(L194&gt;90,L194&lt;=108),8)))),"")</f>
        <v/>
      </c>
      <c r="BL194" s="4" t="str">
        <f t="shared" ref="BL194:BL257" ca="1" si="112">IF(N194&lt;&gt;"",IF(N194="Inside",VLOOKUP(O194, INDIRECT("'" &amp; G194 &amp; "'!F35:I37"),3, FALSE),VLOOKUP(O194, INDIRECT("'" &amp; G194 &amp; "'!F40:I42"),3, FALSE)),"")</f>
        <v/>
      </c>
      <c r="BM194" s="4" t="str">
        <f t="shared" ref="BM194:BM257" ca="1" si="113">IF(N194&lt;&gt;"",IF(N194="Inside",VLOOKUP(O194, INDIRECT("'" &amp; G194 &amp; "'!F35:I37"),4, FALSE),VLOOKUP(O194, INDIRECT("'" &amp; G194 &amp; "'!F40:I42"),4, FALSE)),"")</f>
        <v/>
      </c>
    </row>
    <row r="195" spans="1:65" x14ac:dyDescent="0.3">
      <c r="A195" s="4" t="str">
        <f>IF(L195&lt;&gt;"",'Informacion del Cliente'!D207,"")</f>
        <v/>
      </c>
      <c r="B195" s="4" t="str">
        <f>IF(O195&lt;&gt;"",'Informacion del Cliente'!$F$5,"")</f>
        <v/>
      </c>
      <c r="C195" s="4" t="str">
        <f>IF(O195&lt;&gt;"",'Informacion del Cliente'!$F$8,"")</f>
        <v/>
      </c>
      <c r="D195" s="4" t="str">
        <f>IF(O195&lt;&gt;"",'Informacion del Cliente'!$F$7,"")</f>
        <v/>
      </c>
      <c r="E195" s="4" t="str">
        <f>IF(O195&lt;&gt;"",'Informacion del Cliente'!$F$9,"")</f>
        <v/>
      </c>
      <c r="F195" s="4" t="str">
        <f>IF(G195&lt;&gt;"",'Informacion del Cliente'!$F$10:$G$10,"")</f>
        <v/>
      </c>
      <c r="G195" s="4" t="str">
        <f>IF('Informacion del Cliente'!E207&lt;&gt;"",VLOOKUP('Informacion del Cliente'!E207,Productos!$F$6:$G$11,2,FALSE),"")</f>
        <v/>
      </c>
      <c r="H195" s="4" t="str">
        <f>IF('Informacion del Cliente'!G207&lt;&gt;"",'Informacion del Cliente'!G207,"")</f>
        <v/>
      </c>
      <c r="I195" s="4" t="str">
        <f>IF('Informacion del Cliente'!F207&lt;&gt;"",'Informacion del Cliente'!F207,"")</f>
        <v/>
      </c>
      <c r="J195" s="4" t="str">
        <f>IF('Informacion del Cliente'!J207&lt;&gt;"",'Informacion del Cliente'!J207,"")</f>
        <v/>
      </c>
      <c r="K195" s="4" t="str">
        <f>IF('Informacion del Cliente'!N207&lt;&gt;"",'Informacion del Cliente'!N207,"")</f>
        <v/>
      </c>
      <c r="L195" s="4" t="str">
        <f>IF(AND(N195&lt;&gt;"",N195="Inside"),'Informacion del Cliente'!H207-VLOOKUP(N195,Productos!$F$15:$G$16,2,FALSE),IF(N195="Outside",'Informacion del Cliente'!H207,""))</f>
        <v/>
      </c>
      <c r="M195" s="4" t="str">
        <f>IF('Informacion del Cliente'!I207&lt;&gt;"",'Informacion del Cliente'!I207,"")</f>
        <v/>
      </c>
      <c r="N195" s="4" t="str">
        <f>IF('Informacion del Cliente'!K207&lt;&gt;"",'Informacion del Cliente'!K207,"")</f>
        <v/>
      </c>
      <c r="O195" s="4" t="str">
        <f>IF('Informacion del Cliente'!L207&lt;&gt;"",'Informacion del Cliente'!L207,"")</f>
        <v/>
      </c>
      <c r="P195" s="4" t="str">
        <f>IF('Informacion del Cliente'!M207&lt;&gt;"",'Informacion del Cliente'!M207,"")</f>
        <v/>
      </c>
      <c r="Q195" s="4" t="str">
        <f>IF('Informacion del Cliente'!P207&lt;&gt;"",'Informacion del Cliente'!P207,"")</f>
        <v/>
      </c>
      <c r="R195" s="4" t="str">
        <f>IF('Informacion del Cliente'!Q207&lt;&gt;"",'Informacion del Cliente'!Q207,"")</f>
        <v/>
      </c>
      <c r="S195" s="4" t="str">
        <f t="shared" ref="S195:S258" ca="1" si="114">IF(O195="CCO",IF(VLOOKUP(O195,INDIRECT("'"&amp;G195&amp; "'!F23:N25"),8,FALSE)="NA","NA", ROUND((M195*2)*VLOOKUP(O195,INDIRECT("'"&amp;G195&amp; "'!F23:N25"),8,FALSE),0)),"")</f>
        <v/>
      </c>
      <c r="U195" s="4" t="str">
        <f>IF('Informacion del Cliente'!O207&lt;&gt;"",'Informacion del Cliente'!O207,"")</f>
        <v/>
      </c>
      <c r="V195" s="4" t="str">
        <f>IF('Informacion del Cliente'!R207&lt;&gt;"",'Informacion del Cliente'!R207,"")</f>
        <v/>
      </c>
      <c r="W195" s="4" t="str">
        <f t="shared" ref="W195:W258" ca="1" si="115">IF(L195&lt;&gt;"",L195+VLOOKUP(J195, INDIRECT("'" &amp; G195 &amp; "'!F16:I18"), 2, FALSE),"")</f>
        <v/>
      </c>
      <c r="X195" s="4" t="str">
        <f t="shared" ref="X195:X258" si="116">IF(Y195="SI",((W195-Z195)/2) + 1, "")</f>
        <v/>
      </c>
      <c r="Y195" s="4" t="str">
        <f t="shared" ref="Y195:Y258" si="117">IF(AND(G195&lt;&gt;"",Z195&lt;&gt;"No encontrado"),IF(L195&gt;=Z195,"SI","NO"),"")</f>
        <v/>
      </c>
      <c r="Z195" s="4" t="str">
        <f>IF(G195&lt;&gt;"", IFERROR(VLOOKUP(I195, 'Listado de Telas'!$B$3:$F$129, 5, FALSE), "No encontrado"), "")</f>
        <v/>
      </c>
      <c r="AA195" s="4" t="str">
        <f t="shared" ref="AA195:AA258" ca="1" si="118">IF(M195&lt;&gt;"",M195+VLOOKUP(J195, INDIRECT("'" &amp; G195 &amp; "'!F16:I18"), 3, FALSE)+INDIRECT("'" &amp; G195 &amp; "'!I5")+AQ195,"")</f>
        <v/>
      </c>
      <c r="AB195" s="4" t="str">
        <f t="shared" ca="1" si="93"/>
        <v/>
      </c>
      <c r="AC195" s="4" t="str">
        <f t="shared" ca="1" si="94"/>
        <v/>
      </c>
      <c r="AD195" s="4" t="str">
        <f t="shared" ca="1" si="95"/>
        <v/>
      </c>
      <c r="AE195" s="4" t="str">
        <f t="shared" si="96"/>
        <v/>
      </c>
      <c r="AF195" s="4" t="str">
        <f t="shared" ca="1" si="97"/>
        <v/>
      </c>
      <c r="AG195" s="4" t="str">
        <f t="shared" ca="1" si="98"/>
        <v/>
      </c>
      <c r="AH195" s="4" t="str">
        <f t="shared" ca="1" si="99"/>
        <v/>
      </c>
      <c r="AI195" s="4" t="str">
        <f t="shared" ref="AI195:AI258" si="119">IF(L195&lt;&gt;"",L195-0.5,"")</f>
        <v/>
      </c>
      <c r="AJ195" s="4" t="str">
        <f t="shared" ca="1" si="100"/>
        <v/>
      </c>
      <c r="AK195" s="4" t="str">
        <f t="array" ref="AK195">IF('Informacion del Cliente'!T207="SI",3,IF('Informacion del Cliente'!K207="Outside",2,IF('Informacion del Cliente'!K207="Inside",1,"")))</f>
        <v/>
      </c>
      <c r="AL195" s="140" t="str">
        <f t="shared" ca="1" si="101"/>
        <v/>
      </c>
      <c r="AM195" s="4" t="s">
        <v>132</v>
      </c>
      <c r="AN195" s="4" t="str">
        <f t="array" ref="AN195">IF(O195&lt;&gt;"",(IF(L195&lt;&gt;"",IF('Informacion del Cliente'!$F$10:$G$10="Residencial",VLOOKUP(G195,Productos!$F$19:$G$24,2,FALSE),IF('Informacion del Cliente'!$F$10:$G$10="Comercial",VLOOKUP(G195,Productos!$F$19:$G$24,3,FALSE),"")))),"")</f>
        <v/>
      </c>
      <c r="AO195" s="4" t="str">
        <f t="array" aca="1" ref="AO195" ca="1">IF(O195&lt;&gt;"",(IF(L195&lt;&gt;"",IF(VLOOKUP('Informacion del Cliente'!$F$10:$G$10,INDIRECT("'"&amp;G195&amp;"'!L5:N6"),2,FALSE)="NA","",VLOOKUP('Informacion del Cliente'!$F$10:$G$10,INDIRECT("'"&amp;G195&amp;"'!L5:N6"),2,FALSE)))),"")</f>
        <v/>
      </c>
      <c r="AP195" s="4" t="str">
        <f t="array" aca="1" ref="AP195" ca="1">IF(OR(J195="Privacy",J195="Blackout"),IF('Informacion del Cliente'!$F$10:$G$10="Residencial",IF(L195&lt;&gt;"",VLOOKUP(J195,INDIRECT("'"&amp;G195&amp;"'!L16:O18"),2,FALSE),""),IF('Informacion del Cliente'!$F$10:$G$10="Comercial",IF(L195&lt;&gt;"",VLOOKUP(J195,INDIRECT("'"&amp;G195&amp;"'!L16:O18"),3,FALSE),""))),"")</f>
        <v/>
      </c>
      <c r="AQ195" s="4" t="str">
        <f t="shared" ref="AQ195:AQ258" ca="1" si="120">IF(AP195&lt;&gt;"",IF(AR195="NA","0",AR195*AL195),"0")</f>
        <v>0</v>
      </c>
      <c r="AR195" s="4" t="str">
        <f t="array" aca="1" ref="AR195" ca="1">IF('Informacion del Cliente'!$F$10:$G$10="Residencial",IF(L195&lt;&gt;"",VLOOKUP(J195,INDIRECT("'"&amp;G195&amp;"'!L16:O18"),2,FALSE),""),IF('Informacion del Cliente'!$F$10:$G$10="Comercial",IF(L195&lt;&gt;"",VLOOKUP(J195,INDIRECT("'"&amp;G195&amp;"'!L16:O18"),3,FALSE),"")))</f>
        <v/>
      </c>
      <c r="AS195" s="4" t="str">
        <f t="shared" ref="AS195:AS258" ca="1" si="121">IF(AR195&lt;&gt;"",IF(AR195="NA","0",AR195*AL195),"")</f>
        <v/>
      </c>
      <c r="AT195" s="4" t="str">
        <f t="shared" ref="AT195:AT258" ca="1" si="122">IF(G195&lt;&gt;"",(IF(AND(VLOOKUP(O195, INDIRECT("'" &amp; G195 &amp; "'!F23:N25"),2, FALSE)&lt;&gt;"",VLOOKUP(O195, INDIRECT("'" &amp; G195 &amp; "'!F23:N25"),2, FALSE)&lt;&gt;"NA"),(L195-VLOOKUP(O195, INDIRECT("'" &amp; G195 &amp; "'!F23:N25"),2, FALSE)),"")),"")</f>
        <v/>
      </c>
      <c r="AU195" s="4" t="str">
        <f t="shared" ref="AU195:AU258" ca="1" si="123">IF(AT195&lt;&gt;"",AL195,"")</f>
        <v/>
      </c>
      <c r="AV195" s="4" t="str">
        <f t="array" aca="1" ref="AV195" ca="1">IF(G195&lt;&gt;"",(IF(OR(VLOOKUP(O195, INDIRECT("'" &amp; G195 &amp; "'!F23:N25"),3, FALSE)&lt;&gt;"",VLOOKUP(O195, INDIRECT("'" &amp; G195 &amp; "'!F23:N25"),3, FALSE)&lt;&gt;"NA"),(L195-VLOOKUP(O195, INDIRECT("'" &amp; G195 &amp; "'!F23:N25"),3, FALSE)),"")),"")</f>
        <v/>
      </c>
      <c r="AW195" s="4" t="str">
        <f t="shared" ca="1" si="102"/>
        <v/>
      </c>
      <c r="AX195" s="4" t="str">
        <f t="shared" ca="1" si="103"/>
        <v/>
      </c>
      <c r="AY195" s="4" t="str">
        <f t="shared" ca="1" si="104"/>
        <v/>
      </c>
      <c r="AZ195" s="4" t="str">
        <f t="array" aca="1" ref="AZ195" ca="1">IF(O195&lt;&gt;"",IF(VLOOKUP(O195,INDIRECT("'"&amp;G195&amp;"'!F23:K25"),5,FALSE)="NA","NA",L195-VLOOKUP(O195,INDIRECT("'"&amp;G195&amp;"'!F23:K25"),5,FALSE)),"")</f>
        <v/>
      </c>
      <c r="BA195" s="4" t="str">
        <f>IF('Informacion del Cliente'!U207&lt;&gt;"",'Informacion del Cliente'!U207,"")</f>
        <v/>
      </c>
      <c r="BB195" s="4" t="str">
        <f t="array" aca="1" ref="BB195" ca="1">IF(O195&lt;&gt;"",VLOOKUP(O195, INDIRECT("'" &amp; G195 &amp; "'!F23:K25"),6, FALSE),"")</f>
        <v/>
      </c>
      <c r="BC195" s="4" t="str">
        <f t="shared" si="105"/>
        <v/>
      </c>
      <c r="BD195" s="4" t="str">
        <f t="shared" ca="1" si="106"/>
        <v/>
      </c>
      <c r="BE195" s="4" t="str">
        <f t="shared" si="107"/>
        <v/>
      </c>
      <c r="BF195" s="4" t="str">
        <f t="shared" si="108"/>
        <v/>
      </c>
      <c r="BG195" s="4" t="str">
        <f t="shared" si="109"/>
        <v/>
      </c>
      <c r="BJ195" s="4" t="str">
        <f t="shared" ca="1" si="110"/>
        <v/>
      </c>
      <c r="BK195" s="4" t="str">
        <f t="shared" si="111"/>
        <v/>
      </c>
      <c r="BL195" s="4" t="str">
        <f t="shared" ca="1" si="112"/>
        <v/>
      </c>
      <c r="BM195" s="4" t="str">
        <f t="shared" ca="1" si="113"/>
        <v/>
      </c>
    </row>
    <row r="196" spans="1:65" x14ac:dyDescent="0.3">
      <c r="A196" s="4" t="str">
        <f>IF(L196&lt;&gt;"",'Informacion del Cliente'!D208,"")</f>
        <v/>
      </c>
      <c r="B196" s="4" t="str">
        <f>IF(O196&lt;&gt;"",'Informacion del Cliente'!$F$5,"")</f>
        <v/>
      </c>
      <c r="C196" s="4" t="str">
        <f>IF(O196&lt;&gt;"",'Informacion del Cliente'!$F$8,"")</f>
        <v/>
      </c>
      <c r="D196" s="4" t="str">
        <f>IF(O196&lt;&gt;"",'Informacion del Cliente'!$F$7,"")</f>
        <v/>
      </c>
      <c r="E196" s="4" t="str">
        <f>IF(O196&lt;&gt;"",'Informacion del Cliente'!$F$9,"")</f>
        <v/>
      </c>
      <c r="F196" s="4" t="str">
        <f>IF(G196&lt;&gt;"",'Informacion del Cliente'!$F$10:$G$10,"")</f>
        <v/>
      </c>
      <c r="G196" s="4" t="str">
        <f>IF('Informacion del Cliente'!E208&lt;&gt;"",VLOOKUP('Informacion del Cliente'!E208,Productos!$F$6:$G$11,2,FALSE),"")</f>
        <v/>
      </c>
      <c r="H196" s="4" t="str">
        <f>IF('Informacion del Cliente'!G208&lt;&gt;"",'Informacion del Cliente'!G208,"")</f>
        <v/>
      </c>
      <c r="I196" s="4" t="str">
        <f>IF('Informacion del Cliente'!F208&lt;&gt;"",'Informacion del Cliente'!F208,"")</f>
        <v/>
      </c>
      <c r="J196" s="4" t="str">
        <f>IF('Informacion del Cliente'!J208&lt;&gt;"",'Informacion del Cliente'!J208,"")</f>
        <v/>
      </c>
      <c r="K196" s="4" t="str">
        <f>IF('Informacion del Cliente'!N208&lt;&gt;"",'Informacion del Cliente'!N208,"")</f>
        <v/>
      </c>
      <c r="L196" s="4" t="str">
        <f>IF(AND(N196&lt;&gt;"",N196="Inside"),'Informacion del Cliente'!H208-VLOOKUP(N196,Productos!$F$15:$G$16,2,FALSE),IF(N196="Outside",'Informacion del Cliente'!H208,""))</f>
        <v/>
      </c>
      <c r="M196" s="4" t="str">
        <f>IF('Informacion del Cliente'!I208&lt;&gt;"",'Informacion del Cliente'!I208,"")</f>
        <v/>
      </c>
      <c r="N196" s="4" t="str">
        <f>IF('Informacion del Cliente'!K208&lt;&gt;"",'Informacion del Cliente'!K208,"")</f>
        <v/>
      </c>
      <c r="O196" s="4" t="str">
        <f>IF('Informacion del Cliente'!L208&lt;&gt;"",'Informacion del Cliente'!L208,"")</f>
        <v/>
      </c>
      <c r="P196" s="4" t="str">
        <f>IF('Informacion del Cliente'!M208&lt;&gt;"",'Informacion del Cliente'!M208,"")</f>
        <v/>
      </c>
      <c r="Q196" s="4" t="str">
        <f>IF('Informacion del Cliente'!P208&lt;&gt;"",'Informacion del Cliente'!P208,"")</f>
        <v/>
      </c>
      <c r="R196" s="4" t="str">
        <f>IF('Informacion del Cliente'!Q208&lt;&gt;"",'Informacion del Cliente'!Q208,"")</f>
        <v/>
      </c>
      <c r="S196" s="4" t="str">
        <f t="shared" ca="1" si="114"/>
        <v/>
      </c>
      <c r="U196" s="4" t="str">
        <f>IF('Informacion del Cliente'!O208&lt;&gt;"",'Informacion del Cliente'!O208,"")</f>
        <v/>
      </c>
      <c r="V196" s="4" t="str">
        <f>IF('Informacion del Cliente'!R208&lt;&gt;"",'Informacion del Cliente'!R208,"")</f>
        <v/>
      </c>
      <c r="W196" s="4" t="str">
        <f t="shared" ca="1" si="115"/>
        <v/>
      </c>
      <c r="X196" s="4" t="str">
        <f t="shared" si="116"/>
        <v/>
      </c>
      <c r="Y196" s="4" t="str">
        <f t="shared" si="117"/>
        <v/>
      </c>
      <c r="Z196" s="4" t="str">
        <f>IF(G196&lt;&gt;"", IFERROR(VLOOKUP(I196, 'Listado de Telas'!$B$3:$F$129, 5, FALSE), "No encontrado"), "")</f>
        <v/>
      </c>
      <c r="AA196" s="4" t="str">
        <f t="shared" ca="1" si="118"/>
        <v/>
      </c>
      <c r="AB196" s="4" t="str">
        <f t="shared" ca="1" si="93"/>
        <v/>
      </c>
      <c r="AC196" s="4" t="str">
        <f t="shared" ca="1" si="94"/>
        <v/>
      </c>
      <c r="AD196" s="4" t="str">
        <f t="shared" ca="1" si="95"/>
        <v/>
      </c>
      <c r="AE196" s="4" t="str">
        <f t="shared" si="96"/>
        <v/>
      </c>
      <c r="AF196" s="4" t="str">
        <f t="shared" ca="1" si="97"/>
        <v/>
      </c>
      <c r="AG196" s="4" t="str">
        <f t="shared" ca="1" si="98"/>
        <v/>
      </c>
      <c r="AH196" s="4" t="str">
        <f t="shared" ca="1" si="99"/>
        <v/>
      </c>
      <c r="AI196" s="4" t="str">
        <f t="shared" si="119"/>
        <v/>
      </c>
      <c r="AJ196" s="4" t="str">
        <f t="shared" ca="1" si="100"/>
        <v/>
      </c>
      <c r="AK196" s="4" t="str">
        <f t="array" ref="AK196">IF('Informacion del Cliente'!T208="SI",3,IF('Informacion del Cliente'!K208="Outside",2,IF('Informacion del Cliente'!K208="Inside",1,"")))</f>
        <v/>
      </c>
      <c r="AL196" s="140" t="str">
        <f t="shared" ca="1" si="101"/>
        <v/>
      </c>
      <c r="AM196" s="4" t="s">
        <v>132</v>
      </c>
      <c r="AN196" s="4" t="str">
        <f t="array" ref="AN196">IF(O196&lt;&gt;"",(IF(L196&lt;&gt;"",IF('Informacion del Cliente'!$F$10:$G$10="Residencial",VLOOKUP(G196,Productos!$F$19:$G$24,2,FALSE),IF('Informacion del Cliente'!$F$10:$G$10="Comercial",VLOOKUP(G196,Productos!$F$19:$G$24,3,FALSE),"")))),"")</f>
        <v/>
      </c>
      <c r="AO196" s="4" t="str">
        <f t="array" aca="1" ref="AO196" ca="1">IF(O196&lt;&gt;"",(IF(L196&lt;&gt;"",IF(VLOOKUP('Informacion del Cliente'!$F$10:$G$10,INDIRECT("'"&amp;G196&amp;"'!L5:N6"),2,FALSE)="NA","",VLOOKUP('Informacion del Cliente'!$F$10:$G$10,INDIRECT("'"&amp;G196&amp;"'!L5:N6"),2,FALSE)))),"")</f>
        <v/>
      </c>
      <c r="AP196" s="4" t="str">
        <f t="array" aca="1" ref="AP196" ca="1">IF(OR(J196="Privacy",J196="Blackout"),IF('Informacion del Cliente'!$F$10:$G$10="Residencial",IF(L196&lt;&gt;"",VLOOKUP(J196,INDIRECT("'"&amp;G196&amp;"'!L16:O18"),2,FALSE),""),IF('Informacion del Cliente'!$F$10:$G$10="Comercial",IF(L196&lt;&gt;"",VLOOKUP(J196,INDIRECT("'"&amp;G196&amp;"'!L16:O18"),3,FALSE),""))),"")</f>
        <v/>
      </c>
      <c r="AQ196" s="4" t="str">
        <f t="shared" ca="1" si="120"/>
        <v>0</v>
      </c>
      <c r="AR196" s="4" t="str">
        <f t="array" aca="1" ref="AR196" ca="1">IF('Informacion del Cliente'!$F$10:$G$10="Residencial",IF(L196&lt;&gt;"",VLOOKUP(J196,INDIRECT("'"&amp;G196&amp;"'!L16:O18"),2,FALSE),""),IF('Informacion del Cliente'!$F$10:$G$10="Comercial",IF(L196&lt;&gt;"",VLOOKUP(J196,INDIRECT("'"&amp;G196&amp;"'!L16:O18"),3,FALSE),"")))</f>
        <v/>
      </c>
      <c r="AS196" s="4" t="str">
        <f t="shared" ca="1" si="121"/>
        <v/>
      </c>
      <c r="AT196" s="4" t="str">
        <f t="shared" ca="1" si="122"/>
        <v/>
      </c>
      <c r="AU196" s="4" t="str">
        <f t="shared" ca="1" si="123"/>
        <v/>
      </c>
      <c r="AV196" s="4" t="str">
        <f t="array" aca="1" ref="AV196" ca="1">IF(G196&lt;&gt;"",(IF(OR(VLOOKUP(O196, INDIRECT("'" &amp; G196 &amp; "'!F23:N25"),3, FALSE)&lt;&gt;"",VLOOKUP(O196, INDIRECT("'" &amp; G196 &amp; "'!F23:N25"),3, FALSE)&lt;&gt;"NA"),(L196-VLOOKUP(O196, INDIRECT("'" &amp; G196 &amp; "'!F23:N25"),3, FALSE)),"")),"")</f>
        <v/>
      </c>
      <c r="AW196" s="4" t="str">
        <f t="shared" ca="1" si="102"/>
        <v/>
      </c>
      <c r="AX196" s="4" t="str">
        <f t="shared" ca="1" si="103"/>
        <v/>
      </c>
      <c r="AY196" s="4" t="str">
        <f t="shared" ca="1" si="104"/>
        <v/>
      </c>
      <c r="AZ196" s="4" t="str">
        <f t="array" aca="1" ref="AZ196" ca="1">IF(O196&lt;&gt;"",IF(VLOOKUP(O196,INDIRECT("'"&amp;G196&amp;"'!F23:K25"),5,FALSE)="NA","NA",L196-VLOOKUP(O196,INDIRECT("'"&amp;G196&amp;"'!F23:K25"),5,FALSE)),"")</f>
        <v/>
      </c>
      <c r="BA196" s="4" t="str">
        <f>IF('Informacion del Cliente'!U208&lt;&gt;"",'Informacion del Cliente'!U208,"")</f>
        <v/>
      </c>
      <c r="BB196" s="4" t="str">
        <f t="array" aca="1" ref="BB196" ca="1">IF(O196&lt;&gt;"",VLOOKUP(O196, INDIRECT("'" &amp; G196 &amp; "'!F23:K25"),6, FALSE),"")</f>
        <v/>
      </c>
      <c r="BC196" s="4" t="str">
        <f t="shared" si="105"/>
        <v/>
      </c>
      <c r="BD196" s="4" t="str">
        <f t="shared" ca="1" si="106"/>
        <v/>
      </c>
      <c r="BE196" s="4" t="str">
        <f t="shared" si="107"/>
        <v/>
      </c>
      <c r="BF196" s="4" t="str">
        <f t="shared" si="108"/>
        <v/>
      </c>
      <c r="BG196" s="4" t="str">
        <f t="shared" si="109"/>
        <v/>
      </c>
      <c r="BJ196" s="4" t="str">
        <f t="shared" ca="1" si="110"/>
        <v/>
      </c>
      <c r="BK196" s="4" t="str">
        <f t="shared" si="111"/>
        <v/>
      </c>
      <c r="BL196" s="4" t="str">
        <f t="shared" ca="1" si="112"/>
        <v/>
      </c>
      <c r="BM196" s="4" t="str">
        <f t="shared" ca="1" si="113"/>
        <v/>
      </c>
    </row>
    <row r="197" spans="1:65" x14ac:dyDescent="0.3">
      <c r="A197" s="4" t="str">
        <f>IF(L197&lt;&gt;"",'Informacion del Cliente'!D209,"")</f>
        <v/>
      </c>
      <c r="B197" s="4" t="str">
        <f>IF(O197&lt;&gt;"",'Informacion del Cliente'!$F$5,"")</f>
        <v/>
      </c>
      <c r="C197" s="4" t="str">
        <f>IF(O197&lt;&gt;"",'Informacion del Cliente'!$F$8,"")</f>
        <v/>
      </c>
      <c r="D197" s="4" t="str">
        <f>IF(O197&lt;&gt;"",'Informacion del Cliente'!$F$7,"")</f>
        <v/>
      </c>
      <c r="E197" s="4" t="str">
        <f>IF(O197&lt;&gt;"",'Informacion del Cliente'!$F$9,"")</f>
        <v/>
      </c>
      <c r="F197" s="4" t="str">
        <f>IF(G197&lt;&gt;"",'Informacion del Cliente'!$F$10:$G$10,"")</f>
        <v/>
      </c>
      <c r="G197" s="4" t="str">
        <f>IF('Informacion del Cliente'!E209&lt;&gt;"",VLOOKUP('Informacion del Cliente'!E209,Productos!$F$6:$G$11,2,FALSE),"")</f>
        <v/>
      </c>
      <c r="H197" s="4" t="str">
        <f>IF('Informacion del Cliente'!G209&lt;&gt;"",'Informacion del Cliente'!G209,"")</f>
        <v/>
      </c>
      <c r="I197" s="4" t="str">
        <f>IF('Informacion del Cliente'!F209&lt;&gt;"",'Informacion del Cliente'!F209,"")</f>
        <v/>
      </c>
      <c r="J197" s="4" t="str">
        <f>IF('Informacion del Cliente'!J209&lt;&gt;"",'Informacion del Cliente'!J209,"")</f>
        <v/>
      </c>
      <c r="K197" s="4" t="str">
        <f>IF('Informacion del Cliente'!N209&lt;&gt;"",'Informacion del Cliente'!N209,"")</f>
        <v/>
      </c>
      <c r="L197" s="4" t="str">
        <f>IF(AND(N197&lt;&gt;"",N197="Inside"),'Informacion del Cliente'!H209-VLOOKUP(N197,Productos!$F$15:$G$16,2,FALSE),IF(N197="Outside",'Informacion del Cliente'!H209,""))</f>
        <v/>
      </c>
      <c r="M197" s="4" t="str">
        <f>IF('Informacion del Cliente'!I209&lt;&gt;"",'Informacion del Cliente'!I209,"")</f>
        <v/>
      </c>
      <c r="N197" s="4" t="str">
        <f>IF('Informacion del Cliente'!K209&lt;&gt;"",'Informacion del Cliente'!K209,"")</f>
        <v/>
      </c>
      <c r="O197" s="4" t="str">
        <f>IF('Informacion del Cliente'!L209&lt;&gt;"",'Informacion del Cliente'!L209,"")</f>
        <v/>
      </c>
      <c r="P197" s="4" t="str">
        <f>IF('Informacion del Cliente'!M209&lt;&gt;"",'Informacion del Cliente'!M209,"")</f>
        <v/>
      </c>
      <c r="Q197" s="4" t="str">
        <f>IF('Informacion del Cliente'!P209&lt;&gt;"",'Informacion del Cliente'!P209,"")</f>
        <v/>
      </c>
      <c r="R197" s="4" t="str">
        <f>IF('Informacion del Cliente'!Q209&lt;&gt;"",'Informacion del Cliente'!Q209,"")</f>
        <v/>
      </c>
      <c r="S197" s="4" t="str">
        <f t="shared" ca="1" si="114"/>
        <v/>
      </c>
      <c r="U197" s="4" t="str">
        <f>IF('Informacion del Cliente'!O209&lt;&gt;"",'Informacion del Cliente'!O209,"")</f>
        <v/>
      </c>
      <c r="V197" s="4" t="str">
        <f>IF('Informacion del Cliente'!R209&lt;&gt;"",'Informacion del Cliente'!R209,"")</f>
        <v/>
      </c>
      <c r="W197" s="4" t="str">
        <f t="shared" ca="1" si="115"/>
        <v/>
      </c>
      <c r="X197" s="4" t="str">
        <f t="shared" si="116"/>
        <v/>
      </c>
      <c r="Y197" s="4" t="str">
        <f t="shared" si="117"/>
        <v/>
      </c>
      <c r="Z197" s="4" t="str">
        <f>IF(G197&lt;&gt;"", IFERROR(VLOOKUP(I197, 'Listado de Telas'!$B$3:$F$129, 5, FALSE), "No encontrado"), "")</f>
        <v/>
      </c>
      <c r="AA197" s="4" t="str">
        <f t="shared" ca="1" si="118"/>
        <v/>
      </c>
      <c r="AB197" s="4" t="str">
        <f t="shared" ca="1" si="93"/>
        <v/>
      </c>
      <c r="AC197" s="4" t="str">
        <f t="shared" ca="1" si="94"/>
        <v/>
      </c>
      <c r="AD197" s="4" t="str">
        <f t="shared" ca="1" si="95"/>
        <v/>
      </c>
      <c r="AE197" s="4" t="str">
        <f t="shared" si="96"/>
        <v/>
      </c>
      <c r="AF197" s="4" t="str">
        <f t="shared" ca="1" si="97"/>
        <v/>
      </c>
      <c r="AG197" s="4" t="str">
        <f t="shared" ca="1" si="98"/>
        <v/>
      </c>
      <c r="AH197" s="4" t="str">
        <f t="shared" ca="1" si="99"/>
        <v/>
      </c>
      <c r="AI197" s="4" t="str">
        <f t="shared" si="119"/>
        <v/>
      </c>
      <c r="AJ197" s="4" t="str">
        <f t="shared" ca="1" si="100"/>
        <v/>
      </c>
      <c r="AK197" s="4" t="str">
        <f t="array" ref="AK197">IF('Informacion del Cliente'!T209="SI",3,IF('Informacion del Cliente'!K209="Outside",2,IF('Informacion del Cliente'!K209="Inside",1,"")))</f>
        <v/>
      </c>
      <c r="AL197" s="140" t="str">
        <f t="shared" ca="1" si="101"/>
        <v/>
      </c>
      <c r="AM197" s="4" t="s">
        <v>132</v>
      </c>
      <c r="AN197" s="4" t="str">
        <f t="array" ref="AN197">IF(O197&lt;&gt;"",(IF(L197&lt;&gt;"",IF('Informacion del Cliente'!$F$10:$G$10="Residencial",VLOOKUP(G197,Productos!$F$19:$G$24,2,FALSE),IF('Informacion del Cliente'!$F$10:$G$10="Comercial",VLOOKUP(G197,Productos!$F$19:$G$24,3,FALSE),"")))),"")</f>
        <v/>
      </c>
      <c r="AO197" s="4" t="str">
        <f t="array" aca="1" ref="AO197" ca="1">IF(O197&lt;&gt;"",(IF(L197&lt;&gt;"",IF(VLOOKUP('Informacion del Cliente'!$F$10:$G$10,INDIRECT("'"&amp;G197&amp;"'!L5:N6"),2,FALSE)="NA","",VLOOKUP('Informacion del Cliente'!$F$10:$G$10,INDIRECT("'"&amp;G197&amp;"'!L5:N6"),2,FALSE)))),"")</f>
        <v/>
      </c>
      <c r="AP197" s="4" t="str">
        <f t="array" aca="1" ref="AP197" ca="1">IF(OR(J197="Privacy",J197="Blackout"),IF('Informacion del Cliente'!$F$10:$G$10="Residencial",IF(L197&lt;&gt;"",VLOOKUP(J197,INDIRECT("'"&amp;G197&amp;"'!L16:O18"),2,FALSE),""),IF('Informacion del Cliente'!$F$10:$G$10="Comercial",IF(L197&lt;&gt;"",VLOOKUP(J197,INDIRECT("'"&amp;G197&amp;"'!L16:O18"),3,FALSE),""))),"")</f>
        <v/>
      </c>
      <c r="AQ197" s="4" t="str">
        <f t="shared" ca="1" si="120"/>
        <v>0</v>
      </c>
      <c r="AR197" s="4" t="str">
        <f t="array" aca="1" ref="AR197" ca="1">IF('Informacion del Cliente'!$F$10:$G$10="Residencial",IF(L197&lt;&gt;"",VLOOKUP(J197,INDIRECT("'"&amp;G197&amp;"'!L16:O18"),2,FALSE),""),IF('Informacion del Cliente'!$F$10:$G$10="Comercial",IF(L197&lt;&gt;"",VLOOKUP(J197,INDIRECT("'"&amp;G197&amp;"'!L16:O18"),3,FALSE),"")))</f>
        <v/>
      </c>
      <c r="AS197" s="4" t="str">
        <f t="shared" ca="1" si="121"/>
        <v/>
      </c>
      <c r="AT197" s="4" t="str">
        <f t="shared" ca="1" si="122"/>
        <v/>
      </c>
      <c r="AU197" s="4" t="str">
        <f t="shared" ca="1" si="123"/>
        <v/>
      </c>
      <c r="AV197" s="4" t="str">
        <f t="array" aca="1" ref="AV197" ca="1">IF(G197&lt;&gt;"",(IF(OR(VLOOKUP(O197, INDIRECT("'" &amp; G197 &amp; "'!F23:N25"),3, FALSE)&lt;&gt;"",VLOOKUP(O197, INDIRECT("'" &amp; G197 &amp; "'!F23:N25"),3, FALSE)&lt;&gt;"NA"),(L197-VLOOKUP(O197, INDIRECT("'" &amp; G197 &amp; "'!F23:N25"),3, FALSE)),"")),"")</f>
        <v/>
      </c>
      <c r="AW197" s="4" t="str">
        <f t="shared" ca="1" si="102"/>
        <v/>
      </c>
      <c r="AX197" s="4" t="str">
        <f t="shared" ca="1" si="103"/>
        <v/>
      </c>
      <c r="AY197" s="4" t="str">
        <f t="shared" ca="1" si="104"/>
        <v/>
      </c>
      <c r="AZ197" s="4" t="str">
        <f t="array" aca="1" ref="AZ197" ca="1">IF(O197&lt;&gt;"",IF(VLOOKUP(O197,INDIRECT("'"&amp;G197&amp;"'!F23:K25"),5,FALSE)="NA","NA",L197-VLOOKUP(O197,INDIRECT("'"&amp;G197&amp;"'!F23:K25"),5,FALSE)),"")</f>
        <v/>
      </c>
      <c r="BA197" s="4" t="str">
        <f>IF('Informacion del Cliente'!U209&lt;&gt;"",'Informacion del Cliente'!U209,"")</f>
        <v/>
      </c>
      <c r="BB197" s="4" t="str">
        <f t="array" aca="1" ref="BB197" ca="1">IF(O197&lt;&gt;"",VLOOKUP(O197, INDIRECT("'" &amp; G197 &amp; "'!F23:K25"),6, FALSE),"")</f>
        <v/>
      </c>
      <c r="BC197" s="4" t="str">
        <f t="shared" si="105"/>
        <v/>
      </c>
      <c r="BD197" s="4" t="str">
        <f t="shared" ca="1" si="106"/>
        <v/>
      </c>
      <c r="BE197" s="4" t="str">
        <f t="shared" si="107"/>
        <v/>
      </c>
      <c r="BF197" s="4" t="str">
        <f t="shared" si="108"/>
        <v/>
      </c>
      <c r="BG197" s="4" t="str">
        <f t="shared" si="109"/>
        <v/>
      </c>
      <c r="BJ197" s="4" t="str">
        <f t="shared" ca="1" si="110"/>
        <v/>
      </c>
      <c r="BK197" s="4" t="str">
        <f t="shared" si="111"/>
        <v/>
      </c>
      <c r="BL197" s="4" t="str">
        <f t="shared" ca="1" si="112"/>
        <v/>
      </c>
      <c r="BM197" s="4" t="str">
        <f t="shared" ca="1" si="113"/>
        <v/>
      </c>
    </row>
    <row r="198" spans="1:65" x14ac:dyDescent="0.3">
      <c r="A198" s="4" t="str">
        <f>IF(L198&lt;&gt;"",'Informacion del Cliente'!D210,"")</f>
        <v/>
      </c>
      <c r="B198" s="4" t="str">
        <f>IF(O198&lt;&gt;"",'Informacion del Cliente'!$F$5,"")</f>
        <v/>
      </c>
      <c r="C198" s="4" t="str">
        <f>IF(O198&lt;&gt;"",'Informacion del Cliente'!$F$8,"")</f>
        <v/>
      </c>
      <c r="D198" s="4" t="str">
        <f>IF(O198&lt;&gt;"",'Informacion del Cliente'!$F$7,"")</f>
        <v/>
      </c>
      <c r="E198" s="4" t="str">
        <f>IF(O198&lt;&gt;"",'Informacion del Cliente'!$F$9,"")</f>
        <v/>
      </c>
      <c r="F198" s="4" t="str">
        <f>IF(G198&lt;&gt;"",'Informacion del Cliente'!$F$10:$G$10,"")</f>
        <v/>
      </c>
      <c r="G198" s="4" t="str">
        <f>IF('Informacion del Cliente'!E210&lt;&gt;"",VLOOKUP('Informacion del Cliente'!E210,Productos!$F$6:$G$11,2,FALSE),"")</f>
        <v/>
      </c>
      <c r="H198" s="4" t="str">
        <f>IF('Informacion del Cliente'!G210&lt;&gt;"",'Informacion del Cliente'!G210,"")</f>
        <v/>
      </c>
      <c r="I198" s="4" t="str">
        <f>IF('Informacion del Cliente'!F210&lt;&gt;"",'Informacion del Cliente'!F210,"")</f>
        <v/>
      </c>
      <c r="J198" s="4" t="str">
        <f>IF('Informacion del Cliente'!J210&lt;&gt;"",'Informacion del Cliente'!J210,"")</f>
        <v/>
      </c>
      <c r="K198" s="4" t="str">
        <f>IF('Informacion del Cliente'!N210&lt;&gt;"",'Informacion del Cliente'!N210,"")</f>
        <v/>
      </c>
      <c r="L198" s="4" t="str">
        <f>IF(AND(N198&lt;&gt;"",N198="Inside"),'Informacion del Cliente'!H210-VLOOKUP(N198,Productos!$F$15:$G$16,2,FALSE),IF(N198="Outside",'Informacion del Cliente'!H210,""))</f>
        <v/>
      </c>
      <c r="M198" s="4" t="str">
        <f>IF('Informacion del Cliente'!I210&lt;&gt;"",'Informacion del Cliente'!I210,"")</f>
        <v/>
      </c>
      <c r="N198" s="4" t="str">
        <f>IF('Informacion del Cliente'!K210&lt;&gt;"",'Informacion del Cliente'!K210,"")</f>
        <v/>
      </c>
      <c r="O198" s="4" t="str">
        <f>IF('Informacion del Cliente'!L210&lt;&gt;"",'Informacion del Cliente'!L210,"")</f>
        <v/>
      </c>
      <c r="P198" s="4" t="str">
        <f>IF('Informacion del Cliente'!M210&lt;&gt;"",'Informacion del Cliente'!M210,"")</f>
        <v/>
      </c>
      <c r="Q198" s="4" t="str">
        <f>IF('Informacion del Cliente'!P210&lt;&gt;"",'Informacion del Cliente'!P210,"")</f>
        <v/>
      </c>
      <c r="R198" s="4" t="str">
        <f>IF('Informacion del Cliente'!Q210&lt;&gt;"",'Informacion del Cliente'!Q210,"")</f>
        <v/>
      </c>
      <c r="S198" s="4" t="str">
        <f t="shared" ca="1" si="114"/>
        <v/>
      </c>
      <c r="U198" s="4" t="str">
        <f>IF('Informacion del Cliente'!O210&lt;&gt;"",'Informacion del Cliente'!O210,"")</f>
        <v/>
      </c>
      <c r="V198" s="4" t="str">
        <f>IF('Informacion del Cliente'!R210&lt;&gt;"",'Informacion del Cliente'!R210,"")</f>
        <v/>
      </c>
      <c r="W198" s="4" t="str">
        <f t="shared" ca="1" si="115"/>
        <v/>
      </c>
      <c r="X198" s="4" t="str">
        <f t="shared" si="116"/>
        <v/>
      </c>
      <c r="Y198" s="4" t="str">
        <f t="shared" si="117"/>
        <v/>
      </c>
      <c r="Z198" s="4" t="str">
        <f>IF(G198&lt;&gt;"", IFERROR(VLOOKUP(I198, 'Listado de Telas'!$B$3:$F$129, 5, FALSE), "No encontrado"), "")</f>
        <v/>
      </c>
      <c r="AA198" s="4" t="str">
        <f t="shared" ca="1" si="118"/>
        <v/>
      </c>
      <c r="AB198" s="4" t="str">
        <f t="shared" ca="1" si="93"/>
        <v/>
      </c>
      <c r="AC198" s="4" t="str">
        <f t="shared" ca="1" si="94"/>
        <v/>
      </c>
      <c r="AD198" s="4" t="str">
        <f t="shared" ca="1" si="95"/>
        <v/>
      </c>
      <c r="AE198" s="4" t="str">
        <f t="shared" si="96"/>
        <v/>
      </c>
      <c r="AF198" s="4" t="str">
        <f t="shared" ca="1" si="97"/>
        <v/>
      </c>
      <c r="AG198" s="4" t="str">
        <f t="shared" ca="1" si="98"/>
        <v/>
      </c>
      <c r="AH198" s="4" t="str">
        <f t="shared" ca="1" si="99"/>
        <v/>
      </c>
      <c r="AI198" s="4" t="str">
        <f t="shared" si="119"/>
        <v/>
      </c>
      <c r="AJ198" s="4" t="str">
        <f t="shared" ca="1" si="100"/>
        <v/>
      </c>
      <c r="AK198" s="4" t="str">
        <f t="array" ref="AK198">IF('Informacion del Cliente'!T210="SI",3,IF('Informacion del Cliente'!K210="Outside",2,IF('Informacion del Cliente'!K210="Inside",1,"")))</f>
        <v/>
      </c>
      <c r="AL198" s="140" t="str">
        <f t="shared" ca="1" si="101"/>
        <v/>
      </c>
      <c r="AM198" s="4" t="s">
        <v>132</v>
      </c>
      <c r="AN198" s="4" t="str">
        <f t="array" ref="AN198">IF(O198&lt;&gt;"",(IF(L198&lt;&gt;"",IF('Informacion del Cliente'!$F$10:$G$10="Residencial",VLOOKUP(G198,Productos!$F$19:$G$24,2,FALSE),IF('Informacion del Cliente'!$F$10:$G$10="Comercial",VLOOKUP(G198,Productos!$F$19:$G$24,3,FALSE),"")))),"")</f>
        <v/>
      </c>
      <c r="AO198" s="4" t="str">
        <f t="array" aca="1" ref="AO198" ca="1">IF(O198&lt;&gt;"",(IF(L198&lt;&gt;"",IF(VLOOKUP('Informacion del Cliente'!$F$10:$G$10,INDIRECT("'"&amp;G198&amp;"'!L5:N6"),2,FALSE)="NA","",VLOOKUP('Informacion del Cliente'!$F$10:$G$10,INDIRECT("'"&amp;G198&amp;"'!L5:N6"),2,FALSE)))),"")</f>
        <v/>
      </c>
      <c r="AP198" s="4" t="str">
        <f t="array" aca="1" ref="AP198" ca="1">IF(OR(J198="Privacy",J198="Blackout"),IF('Informacion del Cliente'!$F$10:$G$10="Residencial",IF(L198&lt;&gt;"",VLOOKUP(J198,INDIRECT("'"&amp;G198&amp;"'!L16:O18"),2,FALSE),""),IF('Informacion del Cliente'!$F$10:$G$10="Comercial",IF(L198&lt;&gt;"",VLOOKUP(J198,INDIRECT("'"&amp;G198&amp;"'!L16:O18"),3,FALSE),""))),"")</f>
        <v/>
      </c>
      <c r="AQ198" s="4" t="str">
        <f t="shared" ca="1" si="120"/>
        <v>0</v>
      </c>
      <c r="AR198" s="4" t="str">
        <f t="array" aca="1" ref="AR198" ca="1">IF('Informacion del Cliente'!$F$10:$G$10="Residencial",IF(L198&lt;&gt;"",VLOOKUP(J198,INDIRECT("'"&amp;G198&amp;"'!L16:O18"),2,FALSE),""),IF('Informacion del Cliente'!$F$10:$G$10="Comercial",IF(L198&lt;&gt;"",VLOOKUP(J198,INDIRECT("'"&amp;G198&amp;"'!L16:O18"),3,FALSE),"")))</f>
        <v/>
      </c>
      <c r="AS198" s="4" t="str">
        <f t="shared" ca="1" si="121"/>
        <v/>
      </c>
      <c r="AT198" s="4" t="str">
        <f t="shared" ca="1" si="122"/>
        <v/>
      </c>
      <c r="AU198" s="4" t="str">
        <f t="shared" ca="1" si="123"/>
        <v/>
      </c>
      <c r="AV198" s="4" t="str">
        <f t="array" aca="1" ref="AV198" ca="1">IF(G198&lt;&gt;"",(IF(OR(VLOOKUP(O198, INDIRECT("'" &amp; G198 &amp; "'!F23:N25"),3, FALSE)&lt;&gt;"",VLOOKUP(O198, INDIRECT("'" &amp; G198 &amp; "'!F23:N25"),3, FALSE)&lt;&gt;"NA"),(L198-VLOOKUP(O198, INDIRECT("'" &amp; G198 &amp; "'!F23:N25"),3, FALSE)),"")),"")</f>
        <v/>
      </c>
      <c r="AW198" s="4" t="str">
        <f t="shared" ca="1" si="102"/>
        <v/>
      </c>
      <c r="AX198" s="4" t="str">
        <f t="shared" ca="1" si="103"/>
        <v/>
      </c>
      <c r="AY198" s="4" t="str">
        <f t="shared" ca="1" si="104"/>
        <v/>
      </c>
      <c r="AZ198" s="4" t="str">
        <f t="array" aca="1" ref="AZ198" ca="1">IF(O198&lt;&gt;"",IF(VLOOKUP(O198,INDIRECT("'"&amp;G198&amp;"'!F23:K25"),5,FALSE)="NA","NA",L198-VLOOKUP(O198,INDIRECT("'"&amp;G198&amp;"'!F23:K25"),5,FALSE)),"")</f>
        <v/>
      </c>
      <c r="BA198" s="4" t="str">
        <f>IF('Informacion del Cliente'!U210&lt;&gt;"",'Informacion del Cliente'!U210,"")</f>
        <v/>
      </c>
      <c r="BB198" s="4" t="str">
        <f t="array" aca="1" ref="BB198" ca="1">IF(O198&lt;&gt;"",VLOOKUP(O198, INDIRECT("'" &amp; G198 &amp; "'!F23:K25"),6, FALSE),"")</f>
        <v/>
      </c>
      <c r="BC198" s="4" t="str">
        <f t="shared" si="105"/>
        <v/>
      </c>
      <c r="BD198" s="4" t="str">
        <f t="shared" ca="1" si="106"/>
        <v/>
      </c>
      <c r="BE198" s="4" t="str">
        <f t="shared" si="107"/>
        <v/>
      </c>
      <c r="BF198" s="4" t="str">
        <f t="shared" si="108"/>
        <v/>
      </c>
      <c r="BG198" s="4" t="str">
        <f t="shared" si="109"/>
        <v/>
      </c>
      <c r="BJ198" s="4" t="str">
        <f t="shared" ca="1" si="110"/>
        <v/>
      </c>
      <c r="BK198" s="4" t="str">
        <f t="shared" si="111"/>
        <v/>
      </c>
      <c r="BL198" s="4" t="str">
        <f t="shared" ca="1" si="112"/>
        <v/>
      </c>
      <c r="BM198" s="4" t="str">
        <f t="shared" ca="1" si="113"/>
        <v/>
      </c>
    </row>
    <row r="199" spans="1:65" x14ac:dyDescent="0.3">
      <c r="A199" s="4" t="str">
        <f>IF(L199&lt;&gt;"",'Informacion del Cliente'!D211,"")</f>
        <v/>
      </c>
      <c r="B199" s="4" t="str">
        <f>IF(O199&lt;&gt;"",'Informacion del Cliente'!$F$5,"")</f>
        <v/>
      </c>
      <c r="C199" s="4" t="str">
        <f>IF(O199&lt;&gt;"",'Informacion del Cliente'!$F$8,"")</f>
        <v/>
      </c>
      <c r="D199" s="4" t="str">
        <f>IF(O199&lt;&gt;"",'Informacion del Cliente'!$F$7,"")</f>
        <v/>
      </c>
      <c r="E199" s="4" t="str">
        <f>IF(O199&lt;&gt;"",'Informacion del Cliente'!$F$9,"")</f>
        <v/>
      </c>
      <c r="F199" s="4" t="str">
        <f>IF(G199&lt;&gt;"",'Informacion del Cliente'!$F$10:$G$10,"")</f>
        <v/>
      </c>
      <c r="G199" s="4" t="str">
        <f>IF('Informacion del Cliente'!E211&lt;&gt;"",VLOOKUP('Informacion del Cliente'!E211,Productos!$F$6:$G$11,2,FALSE),"")</f>
        <v/>
      </c>
      <c r="H199" s="4" t="str">
        <f>IF('Informacion del Cliente'!G211&lt;&gt;"",'Informacion del Cliente'!G211,"")</f>
        <v/>
      </c>
      <c r="I199" s="4" t="str">
        <f>IF('Informacion del Cliente'!F211&lt;&gt;"",'Informacion del Cliente'!F211,"")</f>
        <v/>
      </c>
      <c r="J199" s="4" t="str">
        <f>IF('Informacion del Cliente'!J211&lt;&gt;"",'Informacion del Cliente'!J211,"")</f>
        <v/>
      </c>
      <c r="K199" s="4" t="str">
        <f>IF('Informacion del Cliente'!N211&lt;&gt;"",'Informacion del Cliente'!N211,"")</f>
        <v/>
      </c>
      <c r="L199" s="4" t="str">
        <f>IF(AND(N199&lt;&gt;"",N199="Inside"),'Informacion del Cliente'!H211-VLOOKUP(N199,Productos!$F$15:$G$16,2,FALSE),IF(N199="Outside",'Informacion del Cliente'!H211,""))</f>
        <v/>
      </c>
      <c r="M199" s="4" t="str">
        <f>IF('Informacion del Cliente'!I211&lt;&gt;"",'Informacion del Cliente'!I211,"")</f>
        <v/>
      </c>
      <c r="N199" s="4" t="str">
        <f>IF('Informacion del Cliente'!K211&lt;&gt;"",'Informacion del Cliente'!K211,"")</f>
        <v/>
      </c>
      <c r="O199" s="4" t="str">
        <f>IF('Informacion del Cliente'!L211&lt;&gt;"",'Informacion del Cliente'!L211,"")</f>
        <v/>
      </c>
      <c r="P199" s="4" t="str">
        <f>IF('Informacion del Cliente'!M211&lt;&gt;"",'Informacion del Cliente'!M211,"")</f>
        <v/>
      </c>
      <c r="Q199" s="4" t="str">
        <f>IF('Informacion del Cliente'!P211&lt;&gt;"",'Informacion del Cliente'!P211,"")</f>
        <v/>
      </c>
      <c r="R199" s="4" t="str">
        <f>IF('Informacion del Cliente'!Q211&lt;&gt;"",'Informacion del Cliente'!Q211,"")</f>
        <v/>
      </c>
      <c r="S199" s="4" t="str">
        <f t="shared" ca="1" si="114"/>
        <v/>
      </c>
      <c r="U199" s="4" t="str">
        <f>IF('Informacion del Cliente'!O211&lt;&gt;"",'Informacion del Cliente'!O211,"")</f>
        <v/>
      </c>
      <c r="V199" s="4" t="str">
        <f>IF('Informacion del Cliente'!R211&lt;&gt;"",'Informacion del Cliente'!R211,"")</f>
        <v/>
      </c>
      <c r="W199" s="4" t="str">
        <f t="shared" ca="1" si="115"/>
        <v/>
      </c>
      <c r="X199" s="4" t="str">
        <f t="shared" si="116"/>
        <v/>
      </c>
      <c r="Y199" s="4" t="str">
        <f t="shared" si="117"/>
        <v/>
      </c>
      <c r="Z199" s="4" t="str">
        <f>IF(G199&lt;&gt;"", IFERROR(VLOOKUP(I199, 'Listado de Telas'!$B$3:$F$129, 5, FALSE), "No encontrado"), "")</f>
        <v/>
      </c>
      <c r="AA199" s="4" t="str">
        <f t="shared" ca="1" si="118"/>
        <v/>
      </c>
      <c r="AB199" s="4" t="str">
        <f t="shared" ca="1" si="93"/>
        <v/>
      </c>
      <c r="AC199" s="4" t="str">
        <f t="shared" ca="1" si="94"/>
        <v/>
      </c>
      <c r="AD199" s="4" t="str">
        <f t="shared" ca="1" si="95"/>
        <v/>
      </c>
      <c r="AE199" s="4" t="str">
        <f t="shared" si="96"/>
        <v/>
      </c>
      <c r="AF199" s="4" t="str">
        <f t="shared" ca="1" si="97"/>
        <v/>
      </c>
      <c r="AG199" s="4" t="str">
        <f t="shared" ca="1" si="98"/>
        <v/>
      </c>
      <c r="AH199" s="4" t="str">
        <f t="shared" ca="1" si="99"/>
        <v/>
      </c>
      <c r="AI199" s="4" t="str">
        <f t="shared" si="119"/>
        <v/>
      </c>
      <c r="AJ199" s="4" t="str">
        <f t="shared" ca="1" si="100"/>
        <v/>
      </c>
      <c r="AK199" s="4" t="str">
        <f t="array" ref="AK199">IF('Informacion del Cliente'!T211="SI",3,IF('Informacion del Cliente'!K211="Outside",2,IF('Informacion del Cliente'!K211="Inside",1,"")))</f>
        <v/>
      </c>
      <c r="AL199" s="140" t="str">
        <f t="shared" ca="1" si="101"/>
        <v/>
      </c>
      <c r="AM199" s="4" t="s">
        <v>132</v>
      </c>
      <c r="AN199" s="4" t="str">
        <f t="array" ref="AN199">IF(O199&lt;&gt;"",(IF(L199&lt;&gt;"",IF('Informacion del Cliente'!$F$10:$G$10="Residencial",VLOOKUP(G199,Productos!$F$19:$G$24,2,FALSE),IF('Informacion del Cliente'!$F$10:$G$10="Comercial",VLOOKUP(G199,Productos!$F$19:$G$24,3,FALSE),"")))),"")</f>
        <v/>
      </c>
      <c r="AO199" s="4" t="str">
        <f t="array" aca="1" ref="AO199" ca="1">IF(O199&lt;&gt;"",(IF(L199&lt;&gt;"",IF(VLOOKUP('Informacion del Cliente'!$F$10:$G$10,INDIRECT("'"&amp;G199&amp;"'!L5:N6"),2,FALSE)="NA","",VLOOKUP('Informacion del Cliente'!$F$10:$G$10,INDIRECT("'"&amp;G199&amp;"'!L5:N6"),2,FALSE)))),"")</f>
        <v/>
      </c>
      <c r="AP199" s="4" t="str">
        <f t="array" aca="1" ref="AP199" ca="1">IF(OR(J199="Privacy",J199="Blackout"),IF('Informacion del Cliente'!$F$10:$G$10="Residencial",IF(L199&lt;&gt;"",VLOOKUP(J199,INDIRECT("'"&amp;G199&amp;"'!L16:O18"),2,FALSE),""),IF('Informacion del Cliente'!$F$10:$G$10="Comercial",IF(L199&lt;&gt;"",VLOOKUP(J199,INDIRECT("'"&amp;G199&amp;"'!L16:O18"),3,FALSE),""))),"")</f>
        <v/>
      </c>
      <c r="AQ199" s="4" t="str">
        <f t="shared" ca="1" si="120"/>
        <v>0</v>
      </c>
      <c r="AR199" s="4" t="str">
        <f t="array" aca="1" ref="AR199" ca="1">IF('Informacion del Cliente'!$F$10:$G$10="Residencial",IF(L199&lt;&gt;"",VLOOKUP(J199,INDIRECT("'"&amp;G199&amp;"'!L16:O18"),2,FALSE),""),IF('Informacion del Cliente'!$F$10:$G$10="Comercial",IF(L199&lt;&gt;"",VLOOKUP(J199,INDIRECT("'"&amp;G199&amp;"'!L16:O18"),3,FALSE),"")))</f>
        <v/>
      </c>
      <c r="AS199" s="4" t="str">
        <f t="shared" ca="1" si="121"/>
        <v/>
      </c>
      <c r="AT199" s="4" t="str">
        <f t="shared" ca="1" si="122"/>
        <v/>
      </c>
      <c r="AU199" s="4" t="str">
        <f t="shared" ca="1" si="123"/>
        <v/>
      </c>
      <c r="AV199" s="4" t="str">
        <f t="array" aca="1" ref="AV199" ca="1">IF(G199&lt;&gt;"",(IF(OR(VLOOKUP(O199, INDIRECT("'" &amp; G199 &amp; "'!F23:N25"),3, FALSE)&lt;&gt;"",VLOOKUP(O199, INDIRECT("'" &amp; G199 &amp; "'!F23:N25"),3, FALSE)&lt;&gt;"NA"),(L199-VLOOKUP(O199, INDIRECT("'" &amp; G199 &amp; "'!F23:N25"),3, FALSE)),"")),"")</f>
        <v/>
      </c>
      <c r="AW199" s="4" t="str">
        <f t="shared" ca="1" si="102"/>
        <v/>
      </c>
      <c r="AX199" s="4" t="str">
        <f t="shared" ca="1" si="103"/>
        <v/>
      </c>
      <c r="AY199" s="4" t="str">
        <f t="shared" ca="1" si="104"/>
        <v/>
      </c>
      <c r="AZ199" s="4" t="str">
        <f t="array" aca="1" ref="AZ199" ca="1">IF(O199&lt;&gt;"",IF(VLOOKUP(O199,INDIRECT("'"&amp;G199&amp;"'!F23:K25"),5,FALSE)="NA","NA",L199-VLOOKUP(O199,INDIRECT("'"&amp;G199&amp;"'!F23:K25"),5,FALSE)),"")</f>
        <v/>
      </c>
      <c r="BA199" s="4" t="str">
        <f>IF('Informacion del Cliente'!U211&lt;&gt;"",'Informacion del Cliente'!U211,"")</f>
        <v/>
      </c>
      <c r="BB199" s="4" t="str">
        <f t="array" aca="1" ref="BB199" ca="1">IF(O199&lt;&gt;"",VLOOKUP(O199, INDIRECT("'" &amp; G199 &amp; "'!F23:K25"),6, FALSE),"")</f>
        <v/>
      </c>
      <c r="BC199" s="4" t="str">
        <f t="shared" si="105"/>
        <v/>
      </c>
      <c r="BD199" s="4" t="str">
        <f t="shared" ca="1" si="106"/>
        <v/>
      </c>
      <c r="BE199" s="4" t="str">
        <f t="shared" si="107"/>
        <v/>
      </c>
      <c r="BF199" s="4" t="str">
        <f t="shared" si="108"/>
        <v/>
      </c>
      <c r="BG199" s="4" t="str">
        <f t="shared" si="109"/>
        <v/>
      </c>
      <c r="BJ199" s="4" t="str">
        <f t="shared" ca="1" si="110"/>
        <v/>
      </c>
      <c r="BK199" s="4" t="str">
        <f t="shared" si="111"/>
        <v/>
      </c>
      <c r="BL199" s="4" t="str">
        <f t="shared" ca="1" si="112"/>
        <v/>
      </c>
      <c r="BM199" s="4" t="str">
        <f t="shared" ca="1" si="113"/>
        <v/>
      </c>
    </row>
    <row r="200" spans="1:65" x14ac:dyDescent="0.3">
      <c r="A200" s="4" t="str">
        <f>IF(L200&lt;&gt;"",'Informacion del Cliente'!D212,"")</f>
        <v/>
      </c>
      <c r="B200" s="4" t="str">
        <f>IF(O200&lt;&gt;"",'Informacion del Cliente'!$F$5,"")</f>
        <v/>
      </c>
      <c r="C200" s="4" t="str">
        <f>IF(O200&lt;&gt;"",'Informacion del Cliente'!$F$8,"")</f>
        <v/>
      </c>
      <c r="D200" s="4" t="str">
        <f>IF(O200&lt;&gt;"",'Informacion del Cliente'!$F$7,"")</f>
        <v/>
      </c>
      <c r="E200" s="4" t="str">
        <f>IF(O200&lt;&gt;"",'Informacion del Cliente'!$F$9,"")</f>
        <v/>
      </c>
      <c r="F200" s="4" t="str">
        <f>IF(G200&lt;&gt;"",'Informacion del Cliente'!$F$10:$G$10,"")</f>
        <v/>
      </c>
      <c r="G200" s="4" t="str">
        <f>IF('Informacion del Cliente'!E212&lt;&gt;"",VLOOKUP('Informacion del Cliente'!E212,Productos!$F$6:$G$11,2,FALSE),"")</f>
        <v/>
      </c>
      <c r="H200" s="4" t="str">
        <f>IF('Informacion del Cliente'!G212&lt;&gt;"",'Informacion del Cliente'!G212,"")</f>
        <v/>
      </c>
      <c r="I200" s="4" t="str">
        <f>IF('Informacion del Cliente'!F212&lt;&gt;"",'Informacion del Cliente'!F212,"")</f>
        <v/>
      </c>
      <c r="J200" s="4" t="str">
        <f>IF('Informacion del Cliente'!J212&lt;&gt;"",'Informacion del Cliente'!J212,"")</f>
        <v/>
      </c>
      <c r="K200" s="4" t="str">
        <f>IF('Informacion del Cliente'!N212&lt;&gt;"",'Informacion del Cliente'!N212,"")</f>
        <v/>
      </c>
      <c r="L200" s="4" t="str">
        <f>IF(AND(N200&lt;&gt;"",N200="Inside"),'Informacion del Cliente'!H212-VLOOKUP(N200,Productos!$F$15:$G$16,2,FALSE),IF(N200="Outside",'Informacion del Cliente'!H212,""))</f>
        <v/>
      </c>
      <c r="M200" s="4" t="str">
        <f>IF('Informacion del Cliente'!I212&lt;&gt;"",'Informacion del Cliente'!I212,"")</f>
        <v/>
      </c>
      <c r="N200" s="4" t="str">
        <f>IF('Informacion del Cliente'!K212&lt;&gt;"",'Informacion del Cliente'!K212,"")</f>
        <v/>
      </c>
      <c r="O200" s="4" t="str">
        <f>IF('Informacion del Cliente'!L212&lt;&gt;"",'Informacion del Cliente'!L212,"")</f>
        <v/>
      </c>
      <c r="P200" s="4" t="str">
        <f>IF('Informacion del Cliente'!M212&lt;&gt;"",'Informacion del Cliente'!M212,"")</f>
        <v/>
      </c>
      <c r="Q200" s="4" t="str">
        <f>IF('Informacion del Cliente'!P212&lt;&gt;"",'Informacion del Cliente'!P212,"")</f>
        <v/>
      </c>
      <c r="R200" s="4" t="str">
        <f>IF('Informacion del Cliente'!Q212&lt;&gt;"",'Informacion del Cliente'!Q212,"")</f>
        <v/>
      </c>
      <c r="S200" s="4" t="str">
        <f t="shared" ca="1" si="114"/>
        <v/>
      </c>
      <c r="U200" s="4" t="str">
        <f>IF('Informacion del Cliente'!O212&lt;&gt;"",'Informacion del Cliente'!O212,"")</f>
        <v/>
      </c>
      <c r="V200" s="4" t="str">
        <f>IF('Informacion del Cliente'!R212&lt;&gt;"",'Informacion del Cliente'!R212,"")</f>
        <v/>
      </c>
      <c r="W200" s="4" t="str">
        <f t="shared" ca="1" si="115"/>
        <v/>
      </c>
      <c r="X200" s="4" t="str">
        <f t="shared" si="116"/>
        <v/>
      </c>
      <c r="Y200" s="4" t="str">
        <f t="shared" si="117"/>
        <v/>
      </c>
      <c r="Z200" s="4" t="str">
        <f>IF(G200&lt;&gt;"", IFERROR(VLOOKUP(I200, 'Listado de Telas'!$B$3:$F$129, 5, FALSE), "No encontrado"), "")</f>
        <v/>
      </c>
      <c r="AA200" s="4" t="str">
        <f t="shared" ca="1" si="118"/>
        <v/>
      </c>
      <c r="AB200" s="4" t="str">
        <f t="shared" ca="1" si="93"/>
        <v/>
      </c>
      <c r="AC200" s="4" t="str">
        <f t="shared" ca="1" si="94"/>
        <v/>
      </c>
      <c r="AD200" s="4" t="str">
        <f t="shared" ca="1" si="95"/>
        <v/>
      </c>
      <c r="AE200" s="4" t="str">
        <f t="shared" si="96"/>
        <v/>
      </c>
      <c r="AF200" s="4" t="str">
        <f t="shared" ca="1" si="97"/>
        <v/>
      </c>
      <c r="AG200" s="4" t="str">
        <f t="shared" ca="1" si="98"/>
        <v/>
      </c>
      <c r="AH200" s="4" t="str">
        <f t="shared" ca="1" si="99"/>
        <v/>
      </c>
      <c r="AI200" s="4" t="str">
        <f t="shared" si="119"/>
        <v/>
      </c>
      <c r="AJ200" s="4" t="str">
        <f t="shared" ca="1" si="100"/>
        <v/>
      </c>
      <c r="AK200" s="4" t="str">
        <f t="array" ref="AK200">IF('Informacion del Cliente'!T212="SI",3,IF('Informacion del Cliente'!K212="Outside",2,IF('Informacion del Cliente'!K212="Inside",1,"")))</f>
        <v/>
      </c>
      <c r="AL200" s="140" t="str">
        <f t="shared" ca="1" si="101"/>
        <v/>
      </c>
      <c r="AM200" s="4" t="s">
        <v>132</v>
      </c>
      <c r="AN200" s="4" t="str">
        <f t="array" ref="AN200">IF(O200&lt;&gt;"",(IF(L200&lt;&gt;"",IF('Informacion del Cliente'!$F$10:$G$10="Residencial",VLOOKUP(G200,Productos!$F$19:$G$24,2,FALSE),IF('Informacion del Cliente'!$F$10:$G$10="Comercial",VLOOKUP(G200,Productos!$F$19:$G$24,3,FALSE),"")))),"")</f>
        <v/>
      </c>
      <c r="AO200" s="4" t="str">
        <f t="array" aca="1" ref="AO200" ca="1">IF(O200&lt;&gt;"",(IF(L200&lt;&gt;"",IF(VLOOKUP('Informacion del Cliente'!$F$10:$G$10,INDIRECT("'"&amp;G200&amp;"'!L5:N6"),2,FALSE)="NA","",VLOOKUP('Informacion del Cliente'!$F$10:$G$10,INDIRECT("'"&amp;G200&amp;"'!L5:N6"),2,FALSE)))),"")</f>
        <v/>
      </c>
      <c r="AP200" s="4" t="str">
        <f t="array" aca="1" ref="AP200" ca="1">IF(OR(J200="Privacy",J200="Blackout"),IF('Informacion del Cliente'!$F$10:$G$10="Residencial",IF(L200&lt;&gt;"",VLOOKUP(J200,INDIRECT("'"&amp;G200&amp;"'!L16:O18"),2,FALSE),""),IF('Informacion del Cliente'!$F$10:$G$10="Comercial",IF(L200&lt;&gt;"",VLOOKUP(J200,INDIRECT("'"&amp;G200&amp;"'!L16:O18"),3,FALSE),""))),"")</f>
        <v/>
      </c>
      <c r="AQ200" s="4" t="str">
        <f t="shared" ca="1" si="120"/>
        <v>0</v>
      </c>
      <c r="AR200" s="4" t="str">
        <f t="array" aca="1" ref="AR200" ca="1">IF('Informacion del Cliente'!$F$10:$G$10="Residencial",IF(L200&lt;&gt;"",VLOOKUP(J200,INDIRECT("'"&amp;G200&amp;"'!L16:O18"),2,FALSE),""),IF('Informacion del Cliente'!$F$10:$G$10="Comercial",IF(L200&lt;&gt;"",VLOOKUP(J200,INDIRECT("'"&amp;G200&amp;"'!L16:O18"),3,FALSE),"")))</f>
        <v/>
      </c>
      <c r="AS200" s="4" t="str">
        <f t="shared" ca="1" si="121"/>
        <v/>
      </c>
      <c r="AT200" s="4" t="str">
        <f t="shared" ca="1" si="122"/>
        <v/>
      </c>
      <c r="AU200" s="4" t="str">
        <f t="shared" ca="1" si="123"/>
        <v/>
      </c>
      <c r="AV200" s="4" t="str">
        <f t="array" aca="1" ref="AV200" ca="1">IF(G200&lt;&gt;"",(IF(OR(VLOOKUP(O200, INDIRECT("'" &amp; G200 &amp; "'!F23:N25"),3, FALSE)&lt;&gt;"",VLOOKUP(O200, INDIRECT("'" &amp; G200 &amp; "'!F23:N25"),3, FALSE)&lt;&gt;"NA"),(L200-VLOOKUP(O200, INDIRECT("'" &amp; G200 &amp; "'!F23:N25"),3, FALSE)),"")),"")</f>
        <v/>
      </c>
      <c r="AW200" s="4" t="str">
        <f t="shared" ca="1" si="102"/>
        <v/>
      </c>
      <c r="AX200" s="4" t="str">
        <f t="shared" ca="1" si="103"/>
        <v/>
      </c>
      <c r="AY200" s="4" t="str">
        <f t="shared" ca="1" si="104"/>
        <v/>
      </c>
      <c r="AZ200" s="4" t="str">
        <f t="array" aca="1" ref="AZ200" ca="1">IF(O200&lt;&gt;"",IF(VLOOKUP(O200,INDIRECT("'"&amp;G200&amp;"'!F23:K25"),5,FALSE)="NA","NA",L200-VLOOKUP(O200,INDIRECT("'"&amp;G200&amp;"'!F23:K25"),5,FALSE)),"")</f>
        <v/>
      </c>
      <c r="BA200" s="4" t="str">
        <f>IF('Informacion del Cliente'!U212&lt;&gt;"",'Informacion del Cliente'!U212,"")</f>
        <v/>
      </c>
      <c r="BB200" s="4" t="str">
        <f t="array" aca="1" ref="BB200" ca="1">IF(O200&lt;&gt;"",VLOOKUP(O200, INDIRECT("'" &amp; G200 &amp; "'!F23:K25"),6, FALSE),"")</f>
        <v/>
      </c>
      <c r="BC200" s="4" t="str">
        <f t="shared" si="105"/>
        <v/>
      </c>
      <c r="BD200" s="4" t="str">
        <f t="shared" ca="1" si="106"/>
        <v/>
      </c>
      <c r="BE200" s="4" t="str">
        <f t="shared" si="107"/>
        <v/>
      </c>
      <c r="BF200" s="4" t="str">
        <f t="shared" si="108"/>
        <v/>
      </c>
      <c r="BG200" s="4" t="str">
        <f t="shared" si="109"/>
        <v/>
      </c>
      <c r="BJ200" s="4" t="str">
        <f t="shared" ca="1" si="110"/>
        <v/>
      </c>
      <c r="BK200" s="4" t="str">
        <f t="shared" si="111"/>
        <v/>
      </c>
      <c r="BL200" s="4" t="str">
        <f t="shared" ca="1" si="112"/>
        <v/>
      </c>
      <c r="BM200" s="4" t="str">
        <f t="shared" ca="1" si="113"/>
        <v/>
      </c>
    </row>
    <row r="201" spans="1:65" x14ac:dyDescent="0.3">
      <c r="A201" s="4" t="str">
        <f>IF(L201&lt;&gt;"",'Informacion del Cliente'!D213,"")</f>
        <v/>
      </c>
      <c r="B201" s="4" t="str">
        <f>IF(O201&lt;&gt;"",'Informacion del Cliente'!$F$5,"")</f>
        <v/>
      </c>
      <c r="C201" s="4" t="str">
        <f>IF(O201&lt;&gt;"",'Informacion del Cliente'!$F$8,"")</f>
        <v/>
      </c>
      <c r="D201" s="4" t="str">
        <f>IF(O201&lt;&gt;"",'Informacion del Cliente'!$F$7,"")</f>
        <v/>
      </c>
      <c r="E201" s="4" t="str">
        <f>IF(O201&lt;&gt;"",'Informacion del Cliente'!$F$9,"")</f>
        <v/>
      </c>
      <c r="F201" s="4" t="str">
        <f>IF(G201&lt;&gt;"",'Informacion del Cliente'!$F$10:$G$10,"")</f>
        <v/>
      </c>
      <c r="G201" s="4" t="str">
        <f>IF('Informacion del Cliente'!E213&lt;&gt;"",VLOOKUP('Informacion del Cliente'!E213,Productos!$F$6:$G$11,2,FALSE),"")</f>
        <v/>
      </c>
      <c r="H201" s="4" t="str">
        <f>IF('Informacion del Cliente'!G213&lt;&gt;"",'Informacion del Cliente'!G213,"")</f>
        <v/>
      </c>
      <c r="I201" s="4" t="str">
        <f>IF('Informacion del Cliente'!F213&lt;&gt;"",'Informacion del Cliente'!F213,"")</f>
        <v/>
      </c>
      <c r="J201" s="4" t="str">
        <f>IF('Informacion del Cliente'!J213&lt;&gt;"",'Informacion del Cliente'!J213,"")</f>
        <v/>
      </c>
      <c r="K201" s="4" t="str">
        <f>IF('Informacion del Cliente'!N213&lt;&gt;"",'Informacion del Cliente'!N213,"")</f>
        <v/>
      </c>
      <c r="L201" s="4" t="str">
        <f>IF(AND(N201&lt;&gt;"",N201="Inside"),'Informacion del Cliente'!H213-VLOOKUP(N201,Productos!$F$15:$G$16,2,FALSE),IF(N201="Outside",'Informacion del Cliente'!H213,""))</f>
        <v/>
      </c>
      <c r="M201" s="4" t="str">
        <f>IF('Informacion del Cliente'!I213&lt;&gt;"",'Informacion del Cliente'!I213,"")</f>
        <v/>
      </c>
      <c r="N201" s="4" t="str">
        <f>IF('Informacion del Cliente'!K213&lt;&gt;"",'Informacion del Cliente'!K213,"")</f>
        <v/>
      </c>
      <c r="O201" s="4" t="str">
        <f>IF('Informacion del Cliente'!L213&lt;&gt;"",'Informacion del Cliente'!L213,"")</f>
        <v/>
      </c>
      <c r="P201" s="4" t="str">
        <f>IF('Informacion del Cliente'!M213&lt;&gt;"",'Informacion del Cliente'!M213,"")</f>
        <v/>
      </c>
      <c r="Q201" s="4" t="str">
        <f>IF('Informacion del Cliente'!P213&lt;&gt;"",'Informacion del Cliente'!P213,"")</f>
        <v/>
      </c>
      <c r="R201" s="4" t="str">
        <f>IF('Informacion del Cliente'!Q213&lt;&gt;"",'Informacion del Cliente'!Q213,"")</f>
        <v/>
      </c>
      <c r="S201" s="4" t="str">
        <f t="shared" ca="1" si="114"/>
        <v/>
      </c>
      <c r="U201" s="4" t="str">
        <f>IF('Informacion del Cliente'!O213&lt;&gt;"",'Informacion del Cliente'!O213,"")</f>
        <v/>
      </c>
      <c r="V201" s="4" t="str">
        <f>IF('Informacion del Cliente'!R213&lt;&gt;"",'Informacion del Cliente'!R213,"")</f>
        <v/>
      </c>
      <c r="W201" s="4" t="str">
        <f t="shared" ca="1" si="115"/>
        <v/>
      </c>
      <c r="X201" s="4" t="str">
        <f t="shared" si="116"/>
        <v/>
      </c>
      <c r="Y201" s="4" t="str">
        <f t="shared" si="117"/>
        <v/>
      </c>
      <c r="Z201" s="4" t="str">
        <f>IF(G201&lt;&gt;"", IFERROR(VLOOKUP(I201, 'Listado de Telas'!$B$3:$F$129, 5, FALSE), "No encontrado"), "")</f>
        <v/>
      </c>
      <c r="AA201" s="4" t="str">
        <f t="shared" ca="1" si="118"/>
        <v/>
      </c>
      <c r="AB201" s="4" t="str">
        <f t="shared" ca="1" si="93"/>
        <v/>
      </c>
      <c r="AC201" s="4" t="str">
        <f t="shared" ca="1" si="94"/>
        <v/>
      </c>
      <c r="AD201" s="4" t="str">
        <f t="shared" ca="1" si="95"/>
        <v/>
      </c>
      <c r="AE201" s="4" t="str">
        <f t="shared" si="96"/>
        <v/>
      </c>
      <c r="AF201" s="4" t="str">
        <f t="shared" ca="1" si="97"/>
        <v/>
      </c>
      <c r="AG201" s="4" t="str">
        <f t="shared" ca="1" si="98"/>
        <v/>
      </c>
      <c r="AH201" s="4" t="str">
        <f t="shared" ca="1" si="99"/>
        <v/>
      </c>
      <c r="AI201" s="4" t="str">
        <f t="shared" si="119"/>
        <v/>
      </c>
      <c r="AJ201" s="4" t="str">
        <f t="shared" ca="1" si="100"/>
        <v/>
      </c>
      <c r="AK201" s="4" t="str">
        <f t="array" ref="AK201">IF('Informacion del Cliente'!T213="SI",3,IF('Informacion del Cliente'!K213="Outside",2,IF('Informacion del Cliente'!K213="Inside",1,"")))</f>
        <v/>
      </c>
      <c r="AL201" s="140" t="str">
        <f t="shared" ca="1" si="101"/>
        <v/>
      </c>
      <c r="AM201" s="4" t="s">
        <v>132</v>
      </c>
      <c r="AN201" s="4" t="str">
        <f t="array" ref="AN201">IF(O201&lt;&gt;"",(IF(L201&lt;&gt;"",IF('Informacion del Cliente'!$F$10:$G$10="Residencial",VLOOKUP(G201,Productos!$F$19:$G$24,2,FALSE),IF('Informacion del Cliente'!$F$10:$G$10="Comercial",VLOOKUP(G201,Productos!$F$19:$G$24,3,FALSE),"")))),"")</f>
        <v/>
      </c>
      <c r="AO201" s="4" t="str">
        <f t="array" aca="1" ref="AO201" ca="1">IF(O201&lt;&gt;"",(IF(L201&lt;&gt;"",IF(VLOOKUP('Informacion del Cliente'!$F$10:$G$10,INDIRECT("'"&amp;G201&amp;"'!L5:N6"),2,FALSE)="NA","",VLOOKUP('Informacion del Cliente'!$F$10:$G$10,INDIRECT("'"&amp;G201&amp;"'!L5:N6"),2,FALSE)))),"")</f>
        <v/>
      </c>
      <c r="AP201" s="4" t="str">
        <f t="array" aca="1" ref="AP201" ca="1">IF(OR(J201="Privacy",J201="Blackout"),IF('Informacion del Cliente'!$F$10:$G$10="Residencial",IF(L201&lt;&gt;"",VLOOKUP(J201,INDIRECT("'"&amp;G201&amp;"'!L16:O18"),2,FALSE),""),IF('Informacion del Cliente'!$F$10:$G$10="Comercial",IF(L201&lt;&gt;"",VLOOKUP(J201,INDIRECT("'"&amp;G201&amp;"'!L16:O18"),3,FALSE),""))),"")</f>
        <v/>
      </c>
      <c r="AQ201" s="4" t="str">
        <f t="shared" ca="1" si="120"/>
        <v>0</v>
      </c>
      <c r="AR201" s="4" t="str">
        <f t="array" aca="1" ref="AR201" ca="1">IF('Informacion del Cliente'!$F$10:$G$10="Residencial",IF(L201&lt;&gt;"",VLOOKUP(J201,INDIRECT("'"&amp;G201&amp;"'!L16:O18"),2,FALSE),""),IF('Informacion del Cliente'!$F$10:$G$10="Comercial",IF(L201&lt;&gt;"",VLOOKUP(J201,INDIRECT("'"&amp;G201&amp;"'!L16:O18"),3,FALSE),"")))</f>
        <v/>
      </c>
      <c r="AS201" s="4" t="str">
        <f t="shared" ca="1" si="121"/>
        <v/>
      </c>
      <c r="AT201" s="4" t="str">
        <f t="shared" ca="1" si="122"/>
        <v/>
      </c>
      <c r="AU201" s="4" t="str">
        <f t="shared" ca="1" si="123"/>
        <v/>
      </c>
      <c r="AV201" s="4" t="str">
        <f t="array" aca="1" ref="AV201" ca="1">IF(G201&lt;&gt;"",(IF(OR(VLOOKUP(O201, INDIRECT("'" &amp; G201 &amp; "'!F23:N25"),3, FALSE)&lt;&gt;"",VLOOKUP(O201, INDIRECT("'" &amp; G201 &amp; "'!F23:N25"),3, FALSE)&lt;&gt;"NA"),(L201-VLOOKUP(O201, INDIRECT("'" &amp; G201 &amp; "'!F23:N25"),3, FALSE)),"")),"")</f>
        <v/>
      </c>
      <c r="AW201" s="4" t="str">
        <f t="shared" ca="1" si="102"/>
        <v/>
      </c>
      <c r="AX201" s="4" t="str">
        <f t="shared" ca="1" si="103"/>
        <v/>
      </c>
      <c r="AY201" s="4" t="str">
        <f t="shared" ca="1" si="104"/>
        <v/>
      </c>
      <c r="AZ201" s="4" t="str">
        <f t="array" aca="1" ref="AZ201" ca="1">IF(O201&lt;&gt;"",IF(VLOOKUP(O201,INDIRECT("'"&amp;G201&amp;"'!F23:K25"),5,FALSE)="NA","NA",L201-VLOOKUP(O201,INDIRECT("'"&amp;G201&amp;"'!F23:K25"),5,FALSE)),"")</f>
        <v/>
      </c>
      <c r="BA201" s="4" t="str">
        <f>IF('Informacion del Cliente'!U213&lt;&gt;"",'Informacion del Cliente'!U213,"")</f>
        <v/>
      </c>
      <c r="BB201" s="4" t="str">
        <f t="array" aca="1" ref="BB201" ca="1">IF(O201&lt;&gt;"",VLOOKUP(O201, INDIRECT("'" &amp; G201 &amp; "'!F23:K25"),6, FALSE),"")</f>
        <v/>
      </c>
      <c r="BC201" s="4" t="str">
        <f t="shared" si="105"/>
        <v/>
      </c>
      <c r="BD201" s="4" t="str">
        <f t="shared" ca="1" si="106"/>
        <v/>
      </c>
      <c r="BE201" s="4" t="str">
        <f t="shared" si="107"/>
        <v/>
      </c>
      <c r="BF201" s="4" t="str">
        <f t="shared" si="108"/>
        <v/>
      </c>
      <c r="BG201" s="4" t="str">
        <f t="shared" si="109"/>
        <v/>
      </c>
      <c r="BJ201" s="4" t="str">
        <f t="shared" ca="1" si="110"/>
        <v/>
      </c>
      <c r="BK201" s="4" t="str">
        <f t="shared" si="111"/>
        <v/>
      </c>
      <c r="BL201" s="4" t="str">
        <f t="shared" ca="1" si="112"/>
        <v/>
      </c>
      <c r="BM201" s="4" t="str">
        <f t="shared" ca="1" si="113"/>
        <v/>
      </c>
    </row>
    <row r="202" spans="1:65" x14ac:dyDescent="0.3">
      <c r="A202" s="4" t="str">
        <f>IF(L202&lt;&gt;"",'Informacion del Cliente'!D214,"")</f>
        <v/>
      </c>
      <c r="B202" s="4" t="str">
        <f>IF(O202&lt;&gt;"",'Informacion del Cliente'!$F$5,"")</f>
        <v/>
      </c>
      <c r="C202" s="4" t="str">
        <f>IF(O202&lt;&gt;"",'Informacion del Cliente'!$F$8,"")</f>
        <v/>
      </c>
      <c r="D202" s="4" t="str">
        <f>IF(O202&lt;&gt;"",'Informacion del Cliente'!$F$7,"")</f>
        <v/>
      </c>
      <c r="E202" s="4" t="str">
        <f>IF(O202&lt;&gt;"",'Informacion del Cliente'!$F$9,"")</f>
        <v/>
      </c>
      <c r="F202" s="4" t="str">
        <f>IF(G202&lt;&gt;"",'Informacion del Cliente'!$F$10:$G$10,"")</f>
        <v/>
      </c>
      <c r="G202" s="4" t="str">
        <f>IF('Informacion del Cliente'!E214&lt;&gt;"",VLOOKUP('Informacion del Cliente'!E214,Productos!$F$6:$G$11,2,FALSE),"")</f>
        <v/>
      </c>
      <c r="H202" s="4" t="str">
        <f>IF('Informacion del Cliente'!G214&lt;&gt;"",'Informacion del Cliente'!G214,"")</f>
        <v/>
      </c>
      <c r="I202" s="4" t="str">
        <f>IF('Informacion del Cliente'!F214&lt;&gt;"",'Informacion del Cliente'!F214,"")</f>
        <v/>
      </c>
      <c r="J202" s="4" t="str">
        <f>IF('Informacion del Cliente'!J214&lt;&gt;"",'Informacion del Cliente'!J214,"")</f>
        <v/>
      </c>
      <c r="K202" s="4" t="str">
        <f>IF('Informacion del Cliente'!N214&lt;&gt;"",'Informacion del Cliente'!N214,"")</f>
        <v/>
      </c>
      <c r="L202" s="4" t="str">
        <f>IF(AND(N202&lt;&gt;"",N202="Inside"),'Informacion del Cliente'!H214-VLOOKUP(N202,Productos!$F$15:$G$16,2,FALSE),IF(N202="Outside",'Informacion del Cliente'!H214,""))</f>
        <v/>
      </c>
      <c r="M202" s="4" t="str">
        <f>IF('Informacion del Cliente'!I214&lt;&gt;"",'Informacion del Cliente'!I214,"")</f>
        <v/>
      </c>
      <c r="N202" s="4" t="str">
        <f>IF('Informacion del Cliente'!K214&lt;&gt;"",'Informacion del Cliente'!K214,"")</f>
        <v/>
      </c>
      <c r="O202" s="4" t="str">
        <f>IF('Informacion del Cliente'!L214&lt;&gt;"",'Informacion del Cliente'!L214,"")</f>
        <v/>
      </c>
      <c r="P202" s="4" t="str">
        <f>IF('Informacion del Cliente'!M214&lt;&gt;"",'Informacion del Cliente'!M214,"")</f>
        <v/>
      </c>
      <c r="Q202" s="4" t="str">
        <f>IF('Informacion del Cliente'!P214&lt;&gt;"",'Informacion del Cliente'!P214,"")</f>
        <v/>
      </c>
      <c r="R202" s="4" t="str">
        <f>IF('Informacion del Cliente'!Q214&lt;&gt;"",'Informacion del Cliente'!Q214,"")</f>
        <v/>
      </c>
      <c r="S202" s="4" t="str">
        <f t="shared" ca="1" si="114"/>
        <v/>
      </c>
      <c r="U202" s="4" t="str">
        <f>IF('Informacion del Cliente'!O214&lt;&gt;"",'Informacion del Cliente'!O214,"")</f>
        <v/>
      </c>
      <c r="V202" s="4" t="str">
        <f>IF('Informacion del Cliente'!R214&lt;&gt;"",'Informacion del Cliente'!R214,"")</f>
        <v/>
      </c>
      <c r="W202" s="4" t="str">
        <f t="shared" ca="1" si="115"/>
        <v/>
      </c>
      <c r="X202" s="4" t="str">
        <f t="shared" si="116"/>
        <v/>
      </c>
      <c r="Y202" s="4" t="str">
        <f t="shared" si="117"/>
        <v/>
      </c>
      <c r="Z202" s="4" t="str">
        <f>IF(G202&lt;&gt;"", IFERROR(VLOOKUP(I202, 'Listado de Telas'!$B$3:$F$129, 5, FALSE), "No encontrado"), "")</f>
        <v/>
      </c>
      <c r="AA202" s="4" t="str">
        <f t="shared" ca="1" si="118"/>
        <v/>
      </c>
      <c r="AB202" s="4" t="str">
        <f t="shared" ca="1" si="93"/>
        <v/>
      </c>
      <c r="AC202" s="4" t="str">
        <f t="shared" ca="1" si="94"/>
        <v/>
      </c>
      <c r="AD202" s="4" t="str">
        <f t="shared" ca="1" si="95"/>
        <v/>
      </c>
      <c r="AE202" s="4" t="str">
        <f t="shared" si="96"/>
        <v/>
      </c>
      <c r="AF202" s="4" t="str">
        <f t="shared" ca="1" si="97"/>
        <v/>
      </c>
      <c r="AG202" s="4" t="str">
        <f t="shared" ca="1" si="98"/>
        <v/>
      </c>
      <c r="AH202" s="4" t="str">
        <f t="shared" ca="1" si="99"/>
        <v/>
      </c>
      <c r="AI202" s="4" t="str">
        <f t="shared" si="119"/>
        <v/>
      </c>
      <c r="AJ202" s="4" t="str">
        <f t="shared" ca="1" si="100"/>
        <v/>
      </c>
      <c r="AK202" s="4" t="str">
        <f t="array" ref="AK202">IF('Informacion del Cliente'!T214="SI",3,IF('Informacion del Cliente'!K214="Outside",2,IF('Informacion del Cliente'!K214="Inside",1,"")))</f>
        <v/>
      </c>
      <c r="AL202" s="140" t="str">
        <f t="shared" ca="1" si="101"/>
        <v/>
      </c>
      <c r="AM202" s="4" t="s">
        <v>132</v>
      </c>
      <c r="AN202" s="4" t="str">
        <f t="array" ref="AN202">IF(O202&lt;&gt;"",(IF(L202&lt;&gt;"",IF('Informacion del Cliente'!$F$10:$G$10="Residencial",VLOOKUP(G202,Productos!$F$19:$G$24,2,FALSE),IF('Informacion del Cliente'!$F$10:$G$10="Comercial",VLOOKUP(G202,Productos!$F$19:$G$24,3,FALSE),"")))),"")</f>
        <v/>
      </c>
      <c r="AO202" s="4" t="str">
        <f t="array" aca="1" ref="AO202" ca="1">IF(O202&lt;&gt;"",(IF(L202&lt;&gt;"",IF(VLOOKUP('Informacion del Cliente'!$F$10:$G$10,INDIRECT("'"&amp;G202&amp;"'!L5:N6"),2,FALSE)="NA","",VLOOKUP('Informacion del Cliente'!$F$10:$G$10,INDIRECT("'"&amp;G202&amp;"'!L5:N6"),2,FALSE)))),"")</f>
        <v/>
      </c>
      <c r="AP202" s="4" t="str">
        <f t="array" aca="1" ref="AP202" ca="1">IF(OR(J202="Privacy",J202="Blackout"),IF('Informacion del Cliente'!$F$10:$G$10="Residencial",IF(L202&lt;&gt;"",VLOOKUP(J202,INDIRECT("'"&amp;G202&amp;"'!L16:O18"),2,FALSE),""),IF('Informacion del Cliente'!$F$10:$G$10="Comercial",IF(L202&lt;&gt;"",VLOOKUP(J202,INDIRECT("'"&amp;G202&amp;"'!L16:O18"),3,FALSE),""))),"")</f>
        <v/>
      </c>
      <c r="AQ202" s="4" t="str">
        <f t="shared" ca="1" si="120"/>
        <v>0</v>
      </c>
      <c r="AR202" s="4" t="str">
        <f t="array" aca="1" ref="AR202" ca="1">IF('Informacion del Cliente'!$F$10:$G$10="Residencial",IF(L202&lt;&gt;"",VLOOKUP(J202,INDIRECT("'"&amp;G202&amp;"'!L16:O18"),2,FALSE),""),IF('Informacion del Cliente'!$F$10:$G$10="Comercial",IF(L202&lt;&gt;"",VLOOKUP(J202,INDIRECT("'"&amp;G202&amp;"'!L16:O18"),3,FALSE),"")))</f>
        <v/>
      </c>
      <c r="AS202" s="4" t="str">
        <f t="shared" ca="1" si="121"/>
        <v/>
      </c>
      <c r="AT202" s="4" t="str">
        <f t="shared" ca="1" si="122"/>
        <v/>
      </c>
      <c r="AU202" s="4" t="str">
        <f t="shared" ca="1" si="123"/>
        <v/>
      </c>
      <c r="AV202" s="4" t="str">
        <f t="array" aca="1" ref="AV202" ca="1">IF(G202&lt;&gt;"",(IF(OR(VLOOKUP(O202, INDIRECT("'" &amp; G202 &amp; "'!F23:N25"),3, FALSE)&lt;&gt;"",VLOOKUP(O202, INDIRECT("'" &amp; G202 &amp; "'!F23:N25"),3, FALSE)&lt;&gt;"NA"),(L202-VLOOKUP(O202, INDIRECT("'" &amp; G202 &amp; "'!F23:N25"),3, FALSE)),"")),"")</f>
        <v/>
      </c>
      <c r="AW202" s="4" t="str">
        <f t="shared" ca="1" si="102"/>
        <v/>
      </c>
      <c r="AX202" s="4" t="str">
        <f t="shared" ca="1" si="103"/>
        <v/>
      </c>
      <c r="AY202" s="4" t="str">
        <f t="shared" ca="1" si="104"/>
        <v/>
      </c>
      <c r="AZ202" s="4" t="str">
        <f t="array" aca="1" ref="AZ202" ca="1">IF(O202&lt;&gt;"",IF(VLOOKUP(O202,INDIRECT("'"&amp;G202&amp;"'!F23:K25"),5,FALSE)="NA","NA",L202-VLOOKUP(O202,INDIRECT("'"&amp;G202&amp;"'!F23:K25"),5,FALSE)),"")</f>
        <v/>
      </c>
      <c r="BA202" s="4" t="str">
        <f>IF('Informacion del Cliente'!U214&lt;&gt;"",'Informacion del Cliente'!U214,"")</f>
        <v/>
      </c>
      <c r="BB202" s="4" t="str">
        <f t="array" aca="1" ref="BB202" ca="1">IF(O202&lt;&gt;"",VLOOKUP(O202, INDIRECT("'" &amp; G202 &amp; "'!F23:K25"),6, FALSE),"")</f>
        <v/>
      </c>
      <c r="BC202" s="4" t="str">
        <f t="shared" si="105"/>
        <v/>
      </c>
      <c r="BD202" s="4" t="str">
        <f t="shared" ca="1" si="106"/>
        <v/>
      </c>
      <c r="BE202" s="4" t="str">
        <f t="shared" si="107"/>
        <v/>
      </c>
      <c r="BF202" s="4" t="str">
        <f t="shared" si="108"/>
        <v/>
      </c>
      <c r="BG202" s="4" t="str">
        <f t="shared" si="109"/>
        <v/>
      </c>
      <c r="BJ202" s="4" t="str">
        <f t="shared" ca="1" si="110"/>
        <v/>
      </c>
      <c r="BK202" s="4" t="str">
        <f t="shared" si="111"/>
        <v/>
      </c>
      <c r="BL202" s="4" t="str">
        <f t="shared" ca="1" si="112"/>
        <v/>
      </c>
      <c r="BM202" s="4" t="str">
        <f t="shared" ca="1" si="113"/>
        <v/>
      </c>
    </row>
    <row r="203" spans="1:65" x14ac:dyDescent="0.3">
      <c r="A203" s="4" t="str">
        <f>IF(L203&lt;&gt;"",'Informacion del Cliente'!D215,"")</f>
        <v/>
      </c>
      <c r="B203" s="4" t="str">
        <f>IF(O203&lt;&gt;"",'Informacion del Cliente'!$F$5,"")</f>
        <v/>
      </c>
      <c r="C203" s="4" t="str">
        <f>IF(O203&lt;&gt;"",'Informacion del Cliente'!$F$8,"")</f>
        <v/>
      </c>
      <c r="D203" s="4" t="str">
        <f>IF(O203&lt;&gt;"",'Informacion del Cliente'!$F$7,"")</f>
        <v/>
      </c>
      <c r="E203" s="4" t="str">
        <f>IF(O203&lt;&gt;"",'Informacion del Cliente'!$F$9,"")</f>
        <v/>
      </c>
      <c r="F203" s="4" t="str">
        <f>IF(G203&lt;&gt;"",'Informacion del Cliente'!$F$10:$G$10,"")</f>
        <v/>
      </c>
      <c r="G203" s="4" t="str">
        <f>IF('Informacion del Cliente'!E215&lt;&gt;"",VLOOKUP('Informacion del Cliente'!E215,Productos!$F$6:$G$11,2,FALSE),"")</f>
        <v/>
      </c>
      <c r="H203" s="4" t="str">
        <f>IF('Informacion del Cliente'!G215&lt;&gt;"",'Informacion del Cliente'!G215,"")</f>
        <v/>
      </c>
      <c r="I203" s="4" t="str">
        <f>IF('Informacion del Cliente'!F215&lt;&gt;"",'Informacion del Cliente'!F215,"")</f>
        <v/>
      </c>
      <c r="J203" s="4" t="str">
        <f>IF('Informacion del Cliente'!J215&lt;&gt;"",'Informacion del Cliente'!J215,"")</f>
        <v/>
      </c>
      <c r="K203" s="4" t="str">
        <f>IF('Informacion del Cliente'!N215&lt;&gt;"",'Informacion del Cliente'!N215,"")</f>
        <v/>
      </c>
      <c r="L203" s="4" t="str">
        <f>IF(AND(N203&lt;&gt;"",N203="Inside"),'Informacion del Cliente'!H215-VLOOKUP(N203,Productos!$F$15:$G$16,2,FALSE),IF(N203="Outside",'Informacion del Cliente'!H215,""))</f>
        <v/>
      </c>
      <c r="M203" s="4" t="str">
        <f>IF('Informacion del Cliente'!I215&lt;&gt;"",'Informacion del Cliente'!I215,"")</f>
        <v/>
      </c>
      <c r="N203" s="4" t="str">
        <f>IF('Informacion del Cliente'!K215&lt;&gt;"",'Informacion del Cliente'!K215,"")</f>
        <v/>
      </c>
      <c r="O203" s="4" t="str">
        <f>IF('Informacion del Cliente'!L215&lt;&gt;"",'Informacion del Cliente'!L215,"")</f>
        <v/>
      </c>
      <c r="P203" s="4" t="str">
        <f>IF('Informacion del Cliente'!M215&lt;&gt;"",'Informacion del Cliente'!M215,"")</f>
        <v/>
      </c>
      <c r="Q203" s="4" t="str">
        <f>IF('Informacion del Cliente'!P215&lt;&gt;"",'Informacion del Cliente'!P215,"")</f>
        <v/>
      </c>
      <c r="R203" s="4" t="str">
        <f>IF('Informacion del Cliente'!Q215&lt;&gt;"",'Informacion del Cliente'!Q215,"")</f>
        <v/>
      </c>
      <c r="S203" s="4" t="str">
        <f t="shared" ca="1" si="114"/>
        <v/>
      </c>
      <c r="U203" s="4" t="str">
        <f>IF('Informacion del Cliente'!O215&lt;&gt;"",'Informacion del Cliente'!O215,"")</f>
        <v/>
      </c>
      <c r="V203" s="4" t="str">
        <f>IF('Informacion del Cliente'!R215&lt;&gt;"",'Informacion del Cliente'!R215,"")</f>
        <v/>
      </c>
      <c r="W203" s="4" t="str">
        <f t="shared" ca="1" si="115"/>
        <v/>
      </c>
      <c r="X203" s="4" t="str">
        <f t="shared" si="116"/>
        <v/>
      </c>
      <c r="Y203" s="4" t="str">
        <f t="shared" si="117"/>
        <v/>
      </c>
      <c r="Z203" s="4" t="str">
        <f>IF(G203&lt;&gt;"", IFERROR(VLOOKUP(I203, 'Listado de Telas'!$B$3:$F$129, 5, FALSE), "No encontrado"), "")</f>
        <v/>
      </c>
      <c r="AA203" s="4" t="str">
        <f t="shared" ca="1" si="118"/>
        <v/>
      </c>
      <c r="AB203" s="4" t="str">
        <f t="shared" ca="1" si="93"/>
        <v/>
      </c>
      <c r="AC203" s="4" t="str">
        <f t="shared" ca="1" si="94"/>
        <v/>
      </c>
      <c r="AD203" s="4" t="str">
        <f t="shared" ca="1" si="95"/>
        <v/>
      </c>
      <c r="AE203" s="4" t="str">
        <f t="shared" si="96"/>
        <v/>
      </c>
      <c r="AF203" s="4" t="str">
        <f t="shared" ca="1" si="97"/>
        <v/>
      </c>
      <c r="AG203" s="4" t="str">
        <f t="shared" ca="1" si="98"/>
        <v/>
      </c>
      <c r="AH203" s="4" t="str">
        <f t="shared" ca="1" si="99"/>
        <v/>
      </c>
      <c r="AI203" s="4" t="str">
        <f t="shared" si="119"/>
        <v/>
      </c>
      <c r="AJ203" s="4" t="str">
        <f t="shared" ca="1" si="100"/>
        <v/>
      </c>
      <c r="AK203" s="4" t="str">
        <f t="array" ref="AK203">IF('Informacion del Cliente'!T215="SI",3,IF('Informacion del Cliente'!K215="Outside",2,IF('Informacion del Cliente'!K215="Inside",1,"")))</f>
        <v/>
      </c>
      <c r="AL203" s="140" t="str">
        <f t="shared" ca="1" si="101"/>
        <v/>
      </c>
      <c r="AM203" s="4" t="s">
        <v>132</v>
      </c>
      <c r="AN203" s="4" t="str">
        <f t="array" ref="AN203">IF(O203&lt;&gt;"",(IF(L203&lt;&gt;"",IF('Informacion del Cliente'!$F$10:$G$10="Residencial",VLOOKUP(G203,Productos!$F$19:$G$24,2,FALSE),IF('Informacion del Cliente'!$F$10:$G$10="Comercial",VLOOKUP(G203,Productos!$F$19:$G$24,3,FALSE),"")))),"")</f>
        <v/>
      </c>
      <c r="AO203" s="4" t="str">
        <f t="array" aca="1" ref="AO203" ca="1">IF(O203&lt;&gt;"",(IF(L203&lt;&gt;"",IF(VLOOKUP('Informacion del Cliente'!$F$10:$G$10,INDIRECT("'"&amp;G203&amp;"'!L5:N6"),2,FALSE)="NA","",VLOOKUP('Informacion del Cliente'!$F$10:$G$10,INDIRECT("'"&amp;G203&amp;"'!L5:N6"),2,FALSE)))),"")</f>
        <v/>
      </c>
      <c r="AP203" s="4" t="str">
        <f t="array" aca="1" ref="AP203" ca="1">IF(OR(J203="Privacy",J203="Blackout"),IF('Informacion del Cliente'!$F$10:$G$10="Residencial",IF(L203&lt;&gt;"",VLOOKUP(J203,INDIRECT("'"&amp;G203&amp;"'!L16:O18"),2,FALSE),""),IF('Informacion del Cliente'!$F$10:$G$10="Comercial",IF(L203&lt;&gt;"",VLOOKUP(J203,INDIRECT("'"&amp;G203&amp;"'!L16:O18"),3,FALSE),""))),"")</f>
        <v/>
      </c>
      <c r="AQ203" s="4" t="str">
        <f t="shared" ca="1" si="120"/>
        <v>0</v>
      </c>
      <c r="AR203" s="4" t="str">
        <f t="array" aca="1" ref="AR203" ca="1">IF('Informacion del Cliente'!$F$10:$G$10="Residencial",IF(L203&lt;&gt;"",VLOOKUP(J203,INDIRECT("'"&amp;G203&amp;"'!L16:O18"),2,FALSE),""),IF('Informacion del Cliente'!$F$10:$G$10="Comercial",IF(L203&lt;&gt;"",VLOOKUP(J203,INDIRECT("'"&amp;G203&amp;"'!L16:O18"),3,FALSE),"")))</f>
        <v/>
      </c>
      <c r="AS203" s="4" t="str">
        <f t="shared" ca="1" si="121"/>
        <v/>
      </c>
      <c r="AT203" s="4" t="str">
        <f t="shared" ca="1" si="122"/>
        <v/>
      </c>
      <c r="AU203" s="4" t="str">
        <f t="shared" ca="1" si="123"/>
        <v/>
      </c>
      <c r="AV203" s="4" t="str">
        <f t="array" aca="1" ref="AV203" ca="1">IF(G203&lt;&gt;"",(IF(OR(VLOOKUP(O203, INDIRECT("'" &amp; G203 &amp; "'!F23:N25"),3, FALSE)&lt;&gt;"",VLOOKUP(O203, INDIRECT("'" &amp; G203 &amp; "'!F23:N25"),3, FALSE)&lt;&gt;"NA"),(L203-VLOOKUP(O203, INDIRECT("'" &amp; G203 &amp; "'!F23:N25"),3, FALSE)),"")),"")</f>
        <v/>
      </c>
      <c r="AW203" s="4" t="str">
        <f t="shared" ca="1" si="102"/>
        <v/>
      </c>
      <c r="AX203" s="4" t="str">
        <f t="shared" ca="1" si="103"/>
        <v/>
      </c>
      <c r="AY203" s="4" t="str">
        <f t="shared" ca="1" si="104"/>
        <v/>
      </c>
      <c r="AZ203" s="4" t="str">
        <f t="array" aca="1" ref="AZ203" ca="1">IF(O203&lt;&gt;"",IF(VLOOKUP(O203,INDIRECT("'"&amp;G203&amp;"'!F23:K25"),5,FALSE)="NA","NA",L203-VLOOKUP(O203,INDIRECT("'"&amp;G203&amp;"'!F23:K25"),5,FALSE)),"")</f>
        <v/>
      </c>
      <c r="BA203" s="4" t="str">
        <f>IF('Informacion del Cliente'!U215&lt;&gt;"",'Informacion del Cliente'!U215,"")</f>
        <v/>
      </c>
      <c r="BB203" s="4" t="str">
        <f t="array" aca="1" ref="BB203" ca="1">IF(O203&lt;&gt;"",VLOOKUP(O203, INDIRECT("'" &amp; G203 &amp; "'!F23:K25"),6, FALSE),"")</f>
        <v/>
      </c>
      <c r="BC203" s="4" t="str">
        <f t="shared" si="105"/>
        <v/>
      </c>
      <c r="BD203" s="4" t="str">
        <f t="shared" ca="1" si="106"/>
        <v/>
      </c>
      <c r="BE203" s="4" t="str">
        <f t="shared" si="107"/>
        <v/>
      </c>
      <c r="BF203" s="4" t="str">
        <f t="shared" si="108"/>
        <v/>
      </c>
      <c r="BG203" s="4" t="str">
        <f t="shared" si="109"/>
        <v/>
      </c>
      <c r="BJ203" s="4" t="str">
        <f t="shared" ca="1" si="110"/>
        <v/>
      </c>
      <c r="BK203" s="4" t="str">
        <f t="shared" si="111"/>
        <v/>
      </c>
      <c r="BL203" s="4" t="str">
        <f t="shared" ca="1" si="112"/>
        <v/>
      </c>
      <c r="BM203" s="4" t="str">
        <f t="shared" ca="1" si="113"/>
        <v/>
      </c>
    </row>
    <row r="204" spans="1:65" x14ac:dyDescent="0.3">
      <c r="A204" s="4" t="str">
        <f>IF(L204&lt;&gt;"",'Informacion del Cliente'!D216,"")</f>
        <v/>
      </c>
      <c r="B204" s="4" t="str">
        <f>IF(O204&lt;&gt;"",'Informacion del Cliente'!$F$5,"")</f>
        <v/>
      </c>
      <c r="C204" s="4" t="str">
        <f>IF(O204&lt;&gt;"",'Informacion del Cliente'!$F$8,"")</f>
        <v/>
      </c>
      <c r="D204" s="4" t="str">
        <f>IF(O204&lt;&gt;"",'Informacion del Cliente'!$F$7,"")</f>
        <v/>
      </c>
      <c r="E204" s="4" t="str">
        <f>IF(O204&lt;&gt;"",'Informacion del Cliente'!$F$9,"")</f>
        <v/>
      </c>
      <c r="F204" s="4" t="str">
        <f>IF(G204&lt;&gt;"",'Informacion del Cliente'!$F$10:$G$10,"")</f>
        <v/>
      </c>
      <c r="G204" s="4" t="str">
        <f>IF('Informacion del Cliente'!E216&lt;&gt;"",VLOOKUP('Informacion del Cliente'!E216,Productos!$F$6:$G$11,2,FALSE),"")</f>
        <v/>
      </c>
      <c r="H204" s="4" t="str">
        <f>IF('Informacion del Cliente'!G216&lt;&gt;"",'Informacion del Cliente'!G216,"")</f>
        <v/>
      </c>
      <c r="I204" s="4" t="str">
        <f>IF('Informacion del Cliente'!F216&lt;&gt;"",'Informacion del Cliente'!F216,"")</f>
        <v/>
      </c>
      <c r="J204" s="4" t="str">
        <f>IF('Informacion del Cliente'!J216&lt;&gt;"",'Informacion del Cliente'!J216,"")</f>
        <v/>
      </c>
      <c r="K204" s="4" t="str">
        <f>IF('Informacion del Cliente'!N216&lt;&gt;"",'Informacion del Cliente'!N216,"")</f>
        <v/>
      </c>
      <c r="L204" s="4" t="str">
        <f>IF(AND(N204&lt;&gt;"",N204="Inside"),'Informacion del Cliente'!H216-VLOOKUP(N204,Productos!$F$15:$G$16,2,FALSE),IF(N204="Outside",'Informacion del Cliente'!H216,""))</f>
        <v/>
      </c>
      <c r="M204" s="4" t="str">
        <f>IF('Informacion del Cliente'!I216&lt;&gt;"",'Informacion del Cliente'!I216,"")</f>
        <v/>
      </c>
      <c r="N204" s="4" t="str">
        <f>IF('Informacion del Cliente'!K216&lt;&gt;"",'Informacion del Cliente'!K216,"")</f>
        <v/>
      </c>
      <c r="O204" s="4" t="str">
        <f>IF('Informacion del Cliente'!L216&lt;&gt;"",'Informacion del Cliente'!L216,"")</f>
        <v/>
      </c>
      <c r="P204" s="4" t="str">
        <f>IF('Informacion del Cliente'!M216&lt;&gt;"",'Informacion del Cliente'!M216,"")</f>
        <v/>
      </c>
      <c r="Q204" s="4" t="str">
        <f>IF('Informacion del Cliente'!P216&lt;&gt;"",'Informacion del Cliente'!P216,"")</f>
        <v/>
      </c>
      <c r="R204" s="4" t="str">
        <f>IF('Informacion del Cliente'!Q216&lt;&gt;"",'Informacion del Cliente'!Q216,"")</f>
        <v/>
      </c>
      <c r="S204" s="4" t="str">
        <f t="shared" ca="1" si="114"/>
        <v/>
      </c>
      <c r="U204" s="4" t="str">
        <f>IF('Informacion del Cliente'!O216&lt;&gt;"",'Informacion del Cliente'!O216,"")</f>
        <v/>
      </c>
      <c r="V204" s="4" t="str">
        <f>IF('Informacion del Cliente'!R216&lt;&gt;"",'Informacion del Cliente'!R216,"")</f>
        <v/>
      </c>
      <c r="W204" s="4" t="str">
        <f t="shared" ca="1" si="115"/>
        <v/>
      </c>
      <c r="X204" s="4" t="str">
        <f t="shared" si="116"/>
        <v/>
      </c>
      <c r="Y204" s="4" t="str">
        <f t="shared" si="117"/>
        <v/>
      </c>
      <c r="Z204" s="4" t="str">
        <f>IF(G204&lt;&gt;"", IFERROR(VLOOKUP(I204, 'Listado de Telas'!$B$3:$F$129, 5, FALSE), "No encontrado"), "")</f>
        <v/>
      </c>
      <c r="AA204" s="4" t="str">
        <f t="shared" ca="1" si="118"/>
        <v/>
      </c>
      <c r="AB204" s="4" t="str">
        <f t="shared" ca="1" si="93"/>
        <v/>
      </c>
      <c r="AC204" s="4" t="str">
        <f t="shared" ca="1" si="94"/>
        <v/>
      </c>
      <c r="AD204" s="4" t="str">
        <f t="shared" ca="1" si="95"/>
        <v/>
      </c>
      <c r="AE204" s="4" t="str">
        <f t="shared" si="96"/>
        <v/>
      </c>
      <c r="AF204" s="4" t="str">
        <f t="shared" ca="1" si="97"/>
        <v/>
      </c>
      <c r="AG204" s="4" t="str">
        <f t="shared" ca="1" si="98"/>
        <v/>
      </c>
      <c r="AH204" s="4" t="str">
        <f t="shared" ca="1" si="99"/>
        <v/>
      </c>
      <c r="AI204" s="4" t="str">
        <f t="shared" si="119"/>
        <v/>
      </c>
      <c r="AJ204" s="4" t="str">
        <f t="shared" ca="1" si="100"/>
        <v/>
      </c>
      <c r="AK204" s="4" t="str">
        <f t="array" ref="AK204">IF('Informacion del Cliente'!T216="SI",3,IF('Informacion del Cliente'!K216="Outside",2,IF('Informacion del Cliente'!K216="Inside",1,"")))</f>
        <v/>
      </c>
      <c r="AL204" s="140" t="str">
        <f t="shared" ca="1" si="101"/>
        <v/>
      </c>
      <c r="AM204" s="4" t="s">
        <v>132</v>
      </c>
      <c r="AN204" s="4" t="str">
        <f t="array" ref="AN204">IF(O204&lt;&gt;"",(IF(L204&lt;&gt;"",IF('Informacion del Cliente'!$F$10:$G$10="Residencial",VLOOKUP(G204,Productos!$F$19:$G$24,2,FALSE),IF('Informacion del Cliente'!$F$10:$G$10="Comercial",VLOOKUP(G204,Productos!$F$19:$G$24,3,FALSE),"")))),"")</f>
        <v/>
      </c>
      <c r="AO204" s="4" t="str">
        <f t="array" aca="1" ref="AO204" ca="1">IF(O204&lt;&gt;"",(IF(L204&lt;&gt;"",IF(VLOOKUP('Informacion del Cliente'!$F$10:$G$10,INDIRECT("'"&amp;G204&amp;"'!L5:N6"),2,FALSE)="NA","",VLOOKUP('Informacion del Cliente'!$F$10:$G$10,INDIRECT("'"&amp;G204&amp;"'!L5:N6"),2,FALSE)))),"")</f>
        <v/>
      </c>
      <c r="AP204" s="4" t="str">
        <f t="array" aca="1" ref="AP204" ca="1">IF(OR(J204="Privacy",J204="Blackout"),IF('Informacion del Cliente'!$F$10:$G$10="Residencial",IF(L204&lt;&gt;"",VLOOKUP(J204,INDIRECT("'"&amp;G204&amp;"'!L16:O18"),2,FALSE),""),IF('Informacion del Cliente'!$F$10:$G$10="Comercial",IF(L204&lt;&gt;"",VLOOKUP(J204,INDIRECT("'"&amp;G204&amp;"'!L16:O18"),3,FALSE),""))),"")</f>
        <v/>
      </c>
      <c r="AQ204" s="4" t="str">
        <f t="shared" ca="1" si="120"/>
        <v>0</v>
      </c>
      <c r="AR204" s="4" t="str">
        <f t="array" aca="1" ref="AR204" ca="1">IF('Informacion del Cliente'!$F$10:$G$10="Residencial",IF(L204&lt;&gt;"",VLOOKUP(J204,INDIRECT("'"&amp;G204&amp;"'!L16:O18"),2,FALSE),""),IF('Informacion del Cliente'!$F$10:$G$10="Comercial",IF(L204&lt;&gt;"",VLOOKUP(J204,INDIRECT("'"&amp;G204&amp;"'!L16:O18"),3,FALSE),"")))</f>
        <v/>
      </c>
      <c r="AS204" s="4" t="str">
        <f t="shared" ca="1" si="121"/>
        <v/>
      </c>
      <c r="AT204" s="4" t="str">
        <f t="shared" ca="1" si="122"/>
        <v/>
      </c>
      <c r="AU204" s="4" t="str">
        <f t="shared" ca="1" si="123"/>
        <v/>
      </c>
      <c r="AV204" s="4" t="str">
        <f t="array" aca="1" ref="AV204" ca="1">IF(G204&lt;&gt;"",(IF(OR(VLOOKUP(O204, INDIRECT("'" &amp; G204 &amp; "'!F23:N25"),3, FALSE)&lt;&gt;"",VLOOKUP(O204, INDIRECT("'" &amp; G204 &amp; "'!F23:N25"),3, FALSE)&lt;&gt;"NA"),(L204-VLOOKUP(O204, INDIRECT("'" &amp; G204 &amp; "'!F23:N25"),3, FALSE)),"")),"")</f>
        <v/>
      </c>
      <c r="AW204" s="4" t="str">
        <f t="shared" ca="1" si="102"/>
        <v/>
      </c>
      <c r="AX204" s="4" t="str">
        <f t="shared" ca="1" si="103"/>
        <v/>
      </c>
      <c r="AY204" s="4" t="str">
        <f t="shared" ca="1" si="104"/>
        <v/>
      </c>
      <c r="AZ204" s="4" t="str">
        <f t="array" aca="1" ref="AZ204" ca="1">IF(O204&lt;&gt;"",IF(VLOOKUP(O204,INDIRECT("'"&amp;G204&amp;"'!F23:K25"),5,FALSE)="NA","NA",L204-VLOOKUP(O204,INDIRECT("'"&amp;G204&amp;"'!F23:K25"),5,FALSE)),"")</f>
        <v/>
      </c>
      <c r="BA204" s="4" t="str">
        <f>IF('Informacion del Cliente'!U216&lt;&gt;"",'Informacion del Cliente'!U216,"")</f>
        <v/>
      </c>
      <c r="BB204" s="4" t="str">
        <f t="array" aca="1" ref="BB204" ca="1">IF(O204&lt;&gt;"",VLOOKUP(O204, INDIRECT("'" &amp; G204 &amp; "'!F23:K25"),6, FALSE),"")</f>
        <v/>
      </c>
      <c r="BC204" s="4" t="str">
        <f t="shared" si="105"/>
        <v/>
      </c>
      <c r="BD204" s="4" t="str">
        <f t="shared" ca="1" si="106"/>
        <v/>
      </c>
      <c r="BE204" s="4" t="str">
        <f t="shared" si="107"/>
        <v/>
      </c>
      <c r="BF204" s="4" t="str">
        <f t="shared" si="108"/>
        <v/>
      </c>
      <c r="BG204" s="4" t="str">
        <f t="shared" si="109"/>
        <v/>
      </c>
      <c r="BJ204" s="4" t="str">
        <f t="shared" ca="1" si="110"/>
        <v/>
      </c>
      <c r="BK204" s="4" t="str">
        <f t="shared" si="111"/>
        <v/>
      </c>
      <c r="BL204" s="4" t="str">
        <f t="shared" ca="1" si="112"/>
        <v/>
      </c>
      <c r="BM204" s="4" t="str">
        <f t="shared" ca="1" si="113"/>
        <v/>
      </c>
    </row>
    <row r="205" spans="1:65" x14ac:dyDescent="0.3">
      <c r="A205" s="4" t="str">
        <f>IF(L205&lt;&gt;"",'Informacion del Cliente'!D217,"")</f>
        <v/>
      </c>
      <c r="B205" s="4" t="str">
        <f>IF(O205&lt;&gt;"",'Informacion del Cliente'!$F$5,"")</f>
        <v/>
      </c>
      <c r="C205" s="4" t="str">
        <f>IF(O205&lt;&gt;"",'Informacion del Cliente'!$F$8,"")</f>
        <v/>
      </c>
      <c r="D205" s="4" t="str">
        <f>IF(O205&lt;&gt;"",'Informacion del Cliente'!$F$7,"")</f>
        <v/>
      </c>
      <c r="E205" s="4" t="str">
        <f>IF(O205&lt;&gt;"",'Informacion del Cliente'!$F$9,"")</f>
        <v/>
      </c>
      <c r="F205" s="4" t="str">
        <f>IF(G205&lt;&gt;"",'Informacion del Cliente'!$F$10:$G$10,"")</f>
        <v/>
      </c>
      <c r="G205" s="4" t="str">
        <f>IF('Informacion del Cliente'!E217&lt;&gt;"",VLOOKUP('Informacion del Cliente'!E217,Productos!$F$6:$G$11,2,FALSE),"")</f>
        <v/>
      </c>
      <c r="H205" s="4" t="str">
        <f>IF('Informacion del Cliente'!G217&lt;&gt;"",'Informacion del Cliente'!G217,"")</f>
        <v/>
      </c>
      <c r="I205" s="4" t="str">
        <f>IF('Informacion del Cliente'!F217&lt;&gt;"",'Informacion del Cliente'!F217,"")</f>
        <v/>
      </c>
      <c r="J205" s="4" t="str">
        <f>IF('Informacion del Cliente'!J217&lt;&gt;"",'Informacion del Cliente'!J217,"")</f>
        <v/>
      </c>
      <c r="K205" s="4" t="str">
        <f>IF('Informacion del Cliente'!N217&lt;&gt;"",'Informacion del Cliente'!N217,"")</f>
        <v/>
      </c>
      <c r="L205" s="4" t="str">
        <f>IF(AND(N205&lt;&gt;"",N205="Inside"),'Informacion del Cliente'!H217-VLOOKUP(N205,Productos!$F$15:$G$16,2,FALSE),IF(N205="Outside",'Informacion del Cliente'!H217,""))</f>
        <v/>
      </c>
      <c r="M205" s="4" t="str">
        <f>IF('Informacion del Cliente'!I217&lt;&gt;"",'Informacion del Cliente'!I217,"")</f>
        <v/>
      </c>
      <c r="N205" s="4" t="str">
        <f>IF('Informacion del Cliente'!K217&lt;&gt;"",'Informacion del Cliente'!K217,"")</f>
        <v/>
      </c>
      <c r="O205" s="4" t="str">
        <f>IF('Informacion del Cliente'!L217&lt;&gt;"",'Informacion del Cliente'!L217,"")</f>
        <v/>
      </c>
      <c r="P205" s="4" t="str">
        <f>IF('Informacion del Cliente'!M217&lt;&gt;"",'Informacion del Cliente'!M217,"")</f>
        <v/>
      </c>
      <c r="Q205" s="4" t="str">
        <f>IF('Informacion del Cliente'!P217&lt;&gt;"",'Informacion del Cliente'!P217,"")</f>
        <v/>
      </c>
      <c r="R205" s="4" t="str">
        <f>IF('Informacion del Cliente'!Q217&lt;&gt;"",'Informacion del Cliente'!Q217,"")</f>
        <v/>
      </c>
      <c r="S205" s="4" t="str">
        <f t="shared" ca="1" si="114"/>
        <v/>
      </c>
      <c r="U205" s="4" t="str">
        <f>IF('Informacion del Cliente'!O217&lt;&gt;"",'Informacion del Cliente'!O217,"")</f>
        <v/>
      </c>
      <c r="V205" s="4" t="str">
        <f>IF('Informacion del Cliente'!R217&lt;&gt;"",'Informacion del Cliente'!R217,"")</f>
        <v/>
      </c>
      <c r="W205" s="4" t="str">
        <f t="shared" ca="1" si="115"/>
        <v/>
      </c>
      <c r="X205" s="4" t="str">
        <f t="shared" si="116"/>
        <v/>
      </c>
      <c r="Y205" s="4" t="str">
        <f t="shared" si="117"/>
        <v/>
      </c>
      <c r="Z205" s="4" t="str">
        <f>IF(G205&lt;&gt;"", IFERROR(VLOOKUP(I205, 'Listado de Telas'!$B$3:$F$129, 5, FALSE), "No encontrado"), "")</f>
        <v/>
      </c>
      <c r="AA205" s="4" t="str">
        <f t="shared" ca="1" si="118"/>
        <v/>
      </c>
      <c r="AB205" s="4" t="str">
        <f t="shared" ca="1" si="93"/>
        <v/>
      </c>
      <c r="AC205" s="4" t="str">
        <f t="shared" ca="1" si="94"/>
        <v/>
      </c>
      <c r="AD205" s="4" t="str">
        <f t="shared" ca="1" si="95"/>
        <v/>
      </c>
      <c r="AE205" s="4" t="str">
        <f t="shared" si="96"/>
        <v/>
      </c>
      <c r="AF205" s="4" t="str">
        <f t="shared" ca="1" si="97"/>
        <v/>
      </c>
      <c r="AG205" s="4" t="str">
        <f t="shared" ca="1" si="98"/>
        <v/>
      </c>
      <c r="AH205" s="4" t="str">
        <f t="shared" ca="1" si="99"/>
        <v/>
      </c>
      <c r="AI205" s="4" t="str">
        <f t="shared" si="119"/>
        <v/>
      </c>
      <c r="AJ205" s="4" t="str">
        <f t="shared" ca="1" si="100"/>
        <v/>
      </c>
      <c r="AK205" s="4" t="str">
        <f t="array" ref="AK205">IF('Informacion del Cliente'!T217="SI",3,IF('Informacion del Cliente'!K217="Outside",2,IF('Informacion del Cliente'!K217="Inside",1,"")))</f>
        <v/>
      </c>
      <c r="AL205" s="140" t="str">
        <f t="shared" ca="1" si="101"/>
        <v/>
      </c>
      <c r="AM205" s="4" t="s">
        <v>132</v>
      </c>
      <c r="AN205" s="4" t="str">
        <f t="array" ref="AN205">IF(O205&lt;&gt;"",(IF(L205&lt;&gt;"",IF('Informacion del Cliente'!$F$10:$G$10="Residencial",VLOOKUP(G205,Productos!$F$19:$G$24,2,FALSE),IF('Informacion del Cliente'!$F$10:$G$10="Comercial",VLOOKUP(G205,Productos!$F$19:$G$24,3,FALSE),"")))),"")</f>
        <v/>
      </c>
      <c r="AO205" s="4" t="str">
        <f t="array" aca="1" ref="AO205" ca="1">IF(O205&lt;&gt;"",(IF(L205&lt;&gt;"",IF(VLOOKUP('Informacion del Cliente'!$F$10:$G$10,INDIRECT("'"&amp;G205&amp;"'!L5:N6"),2,FALSE)="NA","",VLOOKUP('Informacion del Cliente'!$F$10:$G$10,INDIRECT("'"&amp;G205&amp;"'!L5:N6"),2,FALSE)))),"")</f>
        <v/>
      </c>
      <c r="AP205" s="4" t="str">
        <f t="array" aca="1" ref="AP205" ca="1">IF(OR(J205="Privacy",J205="Blackout"),IF('Informacion del Cliente'!$F$10:$G$10="Residencial",IF(L205&lt;&gt;"",VLOOKUP(J205,INDIRECT("'"&amp;G205&amp;"'!L16:O18"),2,FALSE),""),IF('Informacion del Cliente'!$F$10:$G$10="Comercial",IF(L205&lt;&gt;"",VLOOKUP(J205,INDIRECT("'"&amp;G205&amp;"'!L16:O18"),3,FALSE),""))),"")</f>
        <v/>
      </c>
      <c r="AQ205" s="4" t="str">
        <f t="shared" ca="1" si="120"/>
        <v>0</v>
      </c>
      <c r="AR205" s="4" t="str">
        <f t="array" aca="1" ref="AR205" ca="1">IF('Informacion del Cliente'!$F$10:$G$10="Residencial",IF(L205&lt;&gt;"",VLOOKUP(J205,INDIRECT("'"&amp;G205&amp;"'!L16:O18"),2,FALSE),""),IF('Informacion del Cliente'!$F$10:$G$10="Comercial",IF(L205&lt;&gt;"",VLOOKUP(J205,INDIRECT("'"&amp;G205&amp;"'!L16:O18"),3,FALSE),"")))</f>
        <v/>
      </c>
      <c r="AS205" s="4" t="str">
        <f t="shared" ca="1" si="121"/>
        <v/>
      </c>
      <c r="AT205" s="4" t="str">
        <f t="shared" ca="1" si="122"/>
        <v/>
      </c>
      <c r="AU205" s="4" t="str">
        <f t="shared" ca="1" si="123"/>
        <v/>
      </c>
      <c r="AV205" s="4" t="str">
        <f t="array" aca="1" ref="AV205" ca="1">IF(G205&lt;&gt;"",(IF(OR(VLOOKUP(O205, INDIRECT("'" &amp; G205 &amp; "'!F23:N25"),3, FALSE)&lt;&gt;"",VLOOKUP(O205, INDIRECT("'" &amp; G205 &amp; "'!F23:N25"),3, FALSE)&lt;&gt;"NA"),(L205-VLOOKUP(O205, INDIRECT("'" &amp; G205 &amp; "'!F23:N25"),3, FALSE)),"")),"")</f>
        <v/>
      </c>
      <c r="AW205" s="4" t="str">
        <f t="shared" ca="1" si="102"/>
        <v/>
      </c>
      <c r="AX205" s="4" t="str">
        <f t="shared" ca="1" si="103"/>
        <v/>
      </c>
      <c r="AY205" s="4" t="str">
        <f t="shared" ca="1" si="104"/>
        <v/>
      </c>
      <c r="AZ205" s="4" t="str">
        <f t="array" aca="1" ref="AZ205" ca="1">IF(O205&lt;&gt;"",IF(VLOOKUP(O205,INDIRECT("'"&amp;G205&amp;"'!F23:K25"),5,FALSE)="NA","NA",L205-VLOOKUP(O205,INDIRECT("'"&amp;G205&amp;"'!F23:K25"),5,FALSE)),"")</f>
        <v/>
      </c>
      <c r="BA205" s="4" t="str">
        <f>IF('Informacion del Cliente'!U217&lt;&gt;"",'Informacion del Cliente'!U217,"")</f>
        <v/>
      </c>
      <c r="BB205" s="4" t="str">
        <f t="array" aca="1" ref="BB205" ca="1">IF(O205&lt;&gt;"",VLOOKUP(O205, INDIRECT("'" &amp; G205 &amp; "'!F23:K25"),6, FALSE),"")</f>
        <v/>
      </c>
      <c r="BC205" s="4" t="str">
        <f t="shared" si="105"/>
        <v/>
      </c>
      <c r="BD205" s="4" t="str">
        <f t="shared" ca="1" si="106"/>
        <v/>
      </c>
      <c r="BE205" s="4" t="str">
        <f t="shared" si="107"/>
        <v/>
      </c>
      <c r="BF205" s="4" t="str">
        <f t="shared" si="108"/>
        <v/>
      </c>
      <c r="BG205" s="4" t="str">
        <f t="shared" si="109"/>
        <v/>
      </c>
      <c r="BJ205" s="4" t="str">
        <f t="shared" ca="1" si="110"/>
        <v/>
      </c>
      <c r="BK205" s="4" t="str">
        <f t="shared" si="111"/>
        <v/>
      </c>
      <c r="BL205" s="4" t="str">
        <f t="shared" ca="1" si="112"/>
        <v/>
      </c>
      <c r="BM205" s="4" t="str">
        <f t="shared" ca="1" si="113"/>
        <v/>
      </c>
    </row>
    <row r="206" spans="1:65" x14ac:dyDescent="0.3">
      <c r="A206" s="4" t="str">
        <f>IF(L206&lt;&gt;"",'Informacion del Cliente'!D218,"")</f>
        <v/>
      </c>
      <c r="B206" s="4" t="str">
        <f>IF(O206&lt;&gt;"",'Informacion del Cliente'!$F$5,"")</f>
        <v/>
      </c>
      <c r="C206" s="4" t="str">
        <f>IF(O206&lt;&gt;"",'Informacion del Cliente'!$F$8,"")</f>
        <v/>
      </c>
      <c r="D206" s="4" t="str">
        <f>IF(O206&lt;&gt;"",'Informacion del Cliente'!$F$7,"")</f>
        <v/>
      </c>
      <c r="E206" s="4" t="str">
        <f>IF(O206&lt;&gt;"",'Informacion del Cliente'!$F$9,"")</f>
        <v/>
      </c>
      <c r="F206" s="4" t="str">
        <f>IF(G206&lt;&gt;"",'Informacion del Cliente'!$F$10:$G$10,"")</f>
        <v/>
      </c>
      <c r="G206" s="4" t="str">
        <f>IF('Informacion del Cliente'!E218&lt;&gt;"",VLOOKUP('Informacion del Cliente'!E218,Productos!$F$6:$G$11,2,FALSE),"")</f>
        <v/>
      </c>
      <c r="H206" s="4" t="str">
        <f>IF('Informacion del Cliente'!G218&lt;&gt;"",'Informacion del Cliente'!G218,"")</f>
        <v/>
      </c>
      <c r="I206" s="4" t="str">
        <f>IF('Informacion del Cliente'!F218&lt;&gt;"",'Informacion del Cliente'!F218,"")</f>
        <v/>
      </c>
      <c r="J206" s="4" t="str">
        <f>IF('Informacion del Cliente'!J218&lt;&gt;"",'Informacion del Cliente'!J218,"")</f>
        <v/>
      </c>
      <c r="K206" s="4" t="str">
        <f>IF('Informacion del Cliente'!N218&lt;&gt;"",'Informacion del Cliente'!N218,"")</f>
        <v/>
      </c>
      <c r="L206" s="4" t="str">
        <f>IF(AND(N206&lt;&gt;"",N206="Inside"),'Informacion del Cliente'!H218-VLOOKUP(N206,Productos!$F$15:$G$16,2,FALSE),IF(N206="Outside",'Informacion del Cliente'!H218,""))</f>
        <v/>
      </c>
      <c r="M206" s="4" t="str">
        <f>IF('Informacion del Cliente'!I218&lt;&gt;"",'Informacion del Cliente'!I218,"")</f>
        <v/>
      </c>
      <c r="N206" s="4" t="str">
        <f>IF('Informacion del Cliente'!K218&lt;&gt;"",'Informacion del Cliente'!K218,"")</f>
        <v/>
      </c>
      <c r="O206" s="4" t="str">
        <f>IF('Informacion del Cliente'!L218&lt;&gt;"",'Informacion del Cliente'!L218,"")</f>
        <v/>
      </c>
      <c r="P206" s="4" t="str">
        <f>IF('Informacion del Cliente'!M218&lt;&gt;"",'Informacion del Cliente'!M218,"")</f>
        <v/>
      </c>
      <c r="Q206" s="4" t="str">
        <f>IF('Informacion del Cliente'!P218&lt;&gt;"",'Informacion del Cliente'!P218,"")</f>
        <v/>
      </c>
      <c r="R206" s="4" t="str">
        <f>IF('Informacion del Cliente'!Q218&lt;&gt;"",'Informacion del Cliente'!Q218,"")</f>
        <v/>
      </c>
      <c r="S206" s="4" t="str">
        <f t="shared" ca="1" si="114"/>
        <v/>
      </c>
      <c r="U206" s="4" t="str">
        <f>IF('Informacion del Cliente'!O218&lt;&gt;"",'Informacion del Cliente'!O218,"")</f>
        <v/>
      </c>
      <c r="V206" s="4" t="str">
        <f>IF('Informacion del Cliente'!R218&lt;&gt;"",'Informacion del Cliente'!R218,"")</f>
        <v/>
      </c>
      <c r="W206" s="4" t="str">
        <f t="shared" ca="1" si="115"/>
        <v/>
      </c>
      <c r="X206" s="4" t="str">
        <f t="shared" si="116"/>
        <v/>
      </c>
      <c r="Y206" s="4" t="str">
        <f t="shared" si="117"/>
        <v/>
      </c>
      <c r="Z206" s="4" t="str">
        <f>IF(G206&lt;&gt;"", IFERROR(VLOOKUP(I206, 'Listado de Telas'!$B$3:$F$129, 5, FALSE), "No encontrado"), "")</f>
        <v/>
      </c>
      <c r="AA206" s="4" t="str">
        <f t="shared" ca="1" si="118"/>
        <v/>
      </c>
      <c r="AB206" s="4" t="str">
        <f t="shared" ca="1" si="93"/>
        <v/>
      </c>
      <c r="AC206" s="4" t="str">
        <f t="shared" ca="1" si="94"/>
        <v/>
      </c>
      <c r="AD206" s="4" t="str">
        <f t="shared" ca="1" si="95"/>
        <v/>
      </c>
      <c r="AE206" s="4" t="str">
        <f t="shared" si="96"/>
        <v/>
      </c>
      <c r="AF206" s="4" t="str">
        <f t="shared" ca="1" si="97"/>
        <v/>
      </c>
      <c r="AG206" s="4" t="str">
        <f t="shared" ca="1" si="98"/>
        <v/>
      </c>
      <c r="AH206" s="4" t="str">
        <f t="shared" ca="1" si="99"/>
        <v/>
      </c>
      <c r="AI206" s="4" t="str">
        <f t="shared" si="119"/>
        <v/>
      </c>
      <c r="AJ206" s="4" t="str">
        <f t="shared" ca="1" si="100"/>
        <v/>
      </c>
      <c r="AK206" s="4" t="str">
        <f t="array" ref="AK206">IF('Informacion del Cliente'!T218="SI",3,IF('Informacion del Cliente'!K218="Outside",2,IF('Informacion del Cliente'!K218="Inside",1,"")))</f>
        <v/>
      </c>
      <c r="AL206" s="140" t="str">
        <f t="shared" ca="1" si="101"/>
        <v/>
      </c>
      <c r="AM206" s="4" t="s">
        <v>132</v>
      </c>
      <c r="AN206" s="4" t="str">
        <f t="array" ref="AN206">IF(O206&lt;&gt;"",(IF(L206&lt;&gt;"",IF('Informacion del Cliente'!$F$10:$G$10="Residencial",VLOOKUP(G206,Productos!$F$19:$G$24,2,FALSE),IF('Informacion del Cliente'!$F$10:$G$10="Comercial",VLOOKUP(G206,Productos!$F$19:$G$24,3,FALSE),"")))),"")</f>
        <v/>
      </c>
      <c r="AO206" s="4" t="str">
        <f t="array" aca="1" ref="AO206" ca="1">IF(O206&lt;&gt;"",(IF(L206&lt;&gt;"",IF(VLOOKUP('Informacion del Cliente'!$F$10:$G$10,INDIRECT("'"&amp;G206&amp;"'!L5:N6"),2,FALSE)="NA","",VLOOKUP('Informacion del Cliente'!$F$10:$G$10,INDIRECT("'"&amp;G206&amp;"'!L5:N6"),2,FALSE)))),"")</f>
        <v/>
      </c>
      <c r="AP206" s="4" t="str">
        <f t="array" aca="1" ref="AP206" ca="1">IF(OR(J206="Privacy",J206="Blackout"),IF('Informacion del Cliente'!$F$10:$G$10="Residencial",IF(L206&lt;&gt;"",VLOOKUP(J206,INDIRECT("'"&amp;G206&amp;"'!L16:O18"),2,FALSE),""),IF('Informacion del Cliente'!$F$10:$G$10="Comercial",IF(L206&lt;&gt;"",VLOOKUP(J206,INDIRECT("'"&amp;G206&amp;"'!L16:O18"),3,FALSE),""))),"")</f>
        <v/>
      </c>
      <c r="AQ206" s="4" t="str">
        <f t="shared" ca="1" si="120"/>
        <v>0</v>
      </c>
      <c r="AR206" s="4" t="str">
        <f t="array" aca="1" ref="AR206" ca="1">IF('Informacion del Cliente'!$F$10:$G$10="Residencial",IF(L206&lt;&gt;"",VLOOKUP(J206,INDIRECT("'"&amp;G206&amp;"'!L16:O18"),2,FALSE),""),IF('Informacion del Cliente'!$F$10:$G$10="Comercial",IF(L206&lt;&gt;"",VLOOKUP(J206,INDIRECT("'"&amp;G206&amp;"'!L16:O18"),3,FALSE),"")))</f>
        <v/>
      </c>
      <c r="AS206" s="4" t="str">
        <f t="shared" ca="1" si="121"/>
        <v/>
      </c>
      <c r="AT206" s="4" t="str">
        <f t="shared" ca="1" si="122"/>
        <v/>
      </c>
      <c r="AU206" s="4" t="str">
        <f t="shared" ca="1" si="123"/>
        <v/>
      </c>
      <c r="AV206" s="4" t="str">
        <f t="array" aca="1" ref="AV206" ca="1">IF(G206&lt;&gt;"",(IF(OR(VLOOKUP(O206, INDIRECT("'" &amp; G206 &amp; "'!F23:N25"),3, FALSE)&lt;&gt;"",VLOOKUP(O206, INDIRECT("'" &amp; G206 &amp; "'!F23:N25"),3, FALSE)&lt;&gt;"NA"),(L206-VLOOKUP(O206, INDIRECT("'" &amp; G206 &amp; "'!F23:N25"),3, FALSE)),"")),"")</f>
        <v/>
      </c>
      <c r="AW206" s="4" t="str">
        <f t="shared" ca="1" si="102"/>
        <v/>
      </c>
      <c r="AX206" s="4" t="str">
        <f t="shared" ca="1" si="103"/>
        <v/>
      </c>
      <c r="AY206" s="4" t="str">
        <f t="shared" ca="1" si="104"/>
        <v/>
      </c>
      <c r="AZ206" s="4" t="str">
        <f t="array" aca="1" ref="AZ206" ca="1">IF(O206&lt;&gt;"",IF(VLOOKUP(O206,INDIRECT("'"&amp;G206&amp;"'!F23:K25"),5,FALSE)="NA","NA",L206-VLOOKUP(O206,INDIRECT("'"&amp;G206&amp;"'!F23:K25"),5,FALSE)),"")</f>
        <v/>
      </c>
      <c r="BA206" s="4" t="str">
        <f>IF('Informacion del Cliente'!U218&lt;&gt;"",'Informacion del Cliente'!U218,"")</f>
        <v/>
      </c>
      <c r="BB206" s="4" t="str">
        <f t="array" aca="1" ref="BB206" ca="1">IF(O206&lt;&gt;"",VLOOKUP(O206, INDIRECT("'" &amp; G206 &amp; "'!F23:K25"),6, FALSE),"")</f>
        <v/>
      </c>
      <c r="BC206" s="4" t="str">
        <f t="shared" si="105"/>
        <v/>
      </c>
      <c r="BD206" s="4" t="str">
        <f t="shared" ca="1" si="106"/>
        <v/>
      </c>
      <c r="BE206" s="4" t="str">
        <f t="shared" si="107"/>
        <v/>
      </c>
      <c r="BF206" s="4" t="str">
        <f t="shared" si="108"/>
        <v/>
      </c>
      <c r="BG206" s="4" t="str">
        <f t="shared" si="109"/>
        <v/>
      </c>
      <c r="BJ206" s="4" t="str">
        <f t="shared" ca="1" si="110"/>
        <v/>
      </c>
      <c r="BK206" s="4" t="str">
        <f t="shared" si="111"/>
        <v/>
      </c>
      <c r="BL206" s="4" t="str">
        <f t="shared" ca="1" si="112"/>
        <v/>
      </c>
      <c r="BM206" s="4" t="str">
        <f t="shared" ca="1" si="113"/>
        <v/>
      </c>
    </row>
    <row r="207" spans="1:65" x14ac:dyDescent="0.3">
      <c r="A207" s="4" t="str">
        <f>IF(L207&lt;&gt;"",'Informacion del Cliente'!D219,"")</f>
        <v/>
      </c>
      <c r="B207" s="4" t="str">
        <f>IF(O207&lt;&gt;"",'Informacion del Cliente'!$F$5,"")</f>
        <v/>
      </c>
      <c r="C207" s="4" t="str">
        <f>IF(O207&lt;&gt;"",'Informacion del Cliente'!$F$8,"")</f>
        <v/>
      </c>
      <c r="D207" s="4" t="str">
        <f>IF(O207&lt;&gt;"",'Informacion del Cliente'!$F$7,"")</f>
        <v/>
      </c>
      <c r="E207" s="4" t="str">
        <f>IF(O207&lt;&gt;"",'Informacion del Cliente'!$F$9,"")</f>
        <v/>
      </c>
      <c r="F207" s="4" t="str">
        <f>IF(G207&lt;&gt;"",'Informacion del Cliente'!$F$10:$G$10,"")</f>
        <v/>
      </c>
      <c r="G207" s="4" t="str">
        <f>IF('Informacion del Cliente'!E219&lt;&gt;"",VLOOKUP('Informacion del Cliente'!E219,Productos!$F$6:$G$11,2,FALSE),"")</f>
        <v/>
      </c>
      <c r="H207" s="4" t="str">
        <f>IF('Informacion del Cliente'!G219&lt;&gt;"",'Informacion del Cliente'!G219,"")</f>
        <v/>
      </c>
      <c r="I207" s="4" t="str">
        <f>IF('Informacion del Cliente'!F219&lt;&gt;"",'Informacion del Cliente'!F219,"")</f>
        <v/>
      </c>
      <c r="J207" s="4" t="str">
        <f>IF('Informacion del Cliente'!J219&lt;&gt;"",'Informacion del Cliente'!J219,"")</f>
        <v/>
      </c>
      <c r="K207" s="4" t="str">
        <f>IF('Informacion del Cliente'!N219&lt;&gt;"",'Informacion del Cliente'!N219,"")</f>
        <v/>
      </c>
      <c r="L207" s="4" t="str">
        <f>IF(AND(N207&lt;&gt;"",N207="Inside"),'Informacion del Cliente'!H219-VLOOKUP(N207,Productos!$F$15:$G$16,2,FALSE),IF(N207="Outside",'Informacion del Cliente'!H219,""))</f>
        <v/>
      </c>
      <c r="M207" s="4" t="str">
        <f>IF('Informacion del Cliente'!I219&lt;&gt;"",'Informacion del Cliente'!I219,"")</f>
        <v/>
      </c>
      <c r="N207" s="4" t="str">
        <f>IF('Informacion del Cliente'!K219&lt;&gt;"",'Informacion del Cliente'!K219,"")</f>
        <v/>
      </c>
      <c r="O207" s="4" t="str">
        <f>IF('Informacion del Cliente'!L219&lt;&gt;"",'Informacion del Cliente'!L219,"")</f>
        <v/>
      </c>
      <c r="P207" s="4" t="str">
        <f>IF('Informacion del Cliente'!M219&lt;&gt;"",'Informacion del Cliente'!M219,"")</f>
        <v/>
      </c>
      <c r="Q207" s="4" t="str">
        <f>IF('Informacion del Cliente'!P219&lt;&gt;"",'Informacion del Cliente'!P219,"")</f>
        <v/>
      </c>
      <c r="R207" s="4" t="str">
        <f>IF('Informacion del Cliente'!Q219&lt;&gt;"",'Informacion del Cliente'!Q219,"")</f>
        <v/>
      </c>
      <c r="S207" s="4" t="str">
        <f t="shared" ca="1" si="114"/>
        <v/>
      </c>
      <c r="U207" s="4" t="str">
        <f>IF('Informacion del Cliente'!O219&lt;&gt;"",'Informacion del Cliente'!O219,"")</f>
        <v/>
      </c>
      <c r="V207" s="4" t="str">
        <f>IF('Informacion del Cliente'!R219&lt;&gt;"",'Informacion del Cliente'!R219,"")</f>
        <v/>
      </c>
      <c r="W207" s="4" t="str">
        <f t="shared" ca="1" si="115"/>
        <v/>
      </c>
      <c r="X207" s="4" t="str">
        <f t="shared" si="116"/>
        <v/>
      </c>
      <c r="Y207" s="4" t="str">
        <f t="shared" si="117"/>
        <v/>
      </c>
      <c r="Z207" s="4" t="str">
        <f>IF(G207&lt;&gt;"", IFERROR(VLOOKUP(I207, 'Listado de Telas'!$B$3:$F$129, 5, FALSE), "No encontrado"), "")</f>
        <v/>
      </c>
      <c r="AA207" s="4" t="str">
        <f t="shared" ca="1" si="118"/>
        <v/>
      </c>
      <c r="AB207" s="4" t="str">
        <f t="shared" ca="1" si="93"/>
        <v/>
      </c>
      <c r="AC207" s="4" t="str">
        <f t="shared" ca="1" si="94"/>
        <v/>
      </c>
      <c r="AD207" s="4" t="str">
        <f t="shared" ca="1" si="95"/>
        <v/>
      </c>
      <c r="AE207" s="4" t="str">
        <f t="shared" si="96"/>
        <v/>
      </c>
      <c r="AF207" s="4" t="str">
        <f t="shared" ca="1" si="97"/>
        <v/>
      </c>
      <c r="AG207" s="4" t="str">
        <f t="shared" ca="1" si="98"/>
        <v/>
      </c>
      <c r="AH207" s="4" t="str">
        <f t="shared" ca="1" si="99"/>
        <v/>
      </c>
      <c r="AI207" s="4" t="str">
        <f t="shared" si="119"/>
        <v/>
      </c>
      <c r="AJ207" s="4" t="str">
        <f t="shared" ca="1" si="100"/>
        <v/>
      </c>
      <c r="AK207" s="4" t="str">
        <f t="array" ref="AK207">IF('Informacion del Cliente'!T219="SI",3,IF('Informacion del Cliente'!K219="Outside",2,IF('Informacion del Cliente'!K219="Inside",1,"")))</f>
        <v/>
      </c>
      <c r="AL207" s="140" t="str">
        <f t="shared" ca="1" si="101"/>
        <v/>
      </c>
      <c r="AM207" s="4" t="s">
        <v>132</v>
      </c>
      <c r="AN207" s="4" t="str">
        <f t="array" ref="AN207">IF(O207&lt;&gt;"",(IF(L207&lt;&gt;"",IF('Informacion del Cliente'!$F$10:$G$10="Residencial",VLOOKUP(G207,Productos!$F$19:$G$24,2,FALSE),IF('Informacion del Cliente'!$F$10:$G$10="Comercial",VLOOKUP(G207,Productos!$F$19:$G$24,3,FALSE),"")))),"")</f>
        <v/>
      </c>
      <c r="AO207" s="4" t="str">
        <f t="array" aca="1" ref="AO207" ca="1">IF(O207&lt;&gt;"",(IF(L207&lt;&gt;"",IF(VLOOKUP('Informacion del Cliente'!$F$10:$G$10,INDIRECT("'"&amp;G207&amp;"'!L5:N6"),2,FALSE)="NA","",VLOOKUP('Informacion del Cliente'!$F$10:$G$10,INDIRECT("'"&amp;G207&amp;"'!L5:N6"),2,FALSE)))),"")</f>
        <v/>
      </c>
      <c r="AP207" s="4" t="str">
        <f t="array" aca="1" ref="AP207" ca="1">IF(OR(J207="Privacy",J207="Blackout"),IF('Informacion del Cliente'!$F$10:$G$10="Residencial",IF(L207&lt;&gt;"",VLOOKUP(J207,INDIRECT("'"&amp;G207&amp;"'!L16:O18"),2,FALSE),""),IF('Informacion del Cliente'!$F$10:$G$10="Comercial",IF(L207&lt;&gt;"",VLOOKUP(J207,INDIRECT("'"&amp;G207&amp;"'!L16:O18"),3,FALSE),""))),"")</f>
        <v/>
      </c>
      <c r="AQ207" s="4" t="str">
        <f t="shared" ca="1" si="120"/>
        <v>0</v>
      </c>
      <c r="AR207" s="4" t="str">
        <f t="array" aca="1" ref="AR207" ca="1">IF('Informacion del Cliente'!$F$10:$G$10="Residencial",IF(L207&lt;&gt;"",VLOOKUP(J207,INDIRECT("'"&amp;G207&amp;"'!L16:O18"),2,FALSE),""),IF('Informacion del Cliente'!$F$10:$G$10="Comercial",IF(L207&lt;&gt;"",VLOOKUP(J207,INDIRECT("'"&amp;G207&amp;"'!L16:O18"),3,FALSE),"")))</f>
        <v/>
      </c>
      <c r="AS207" s="4" t="str">
        <f t="shared" ca="1" si="121"/>
        <v/>
      </c>
      <c r="AT207" s="4" t="str">
        <f t="shared" ca="1" si="122"/>
        <v/>
      </c>
      <c r="AU207" s="4" t="str">
        <f t="shared" ca="1" si="123"/>
        <v/>
      </c>
      <c r="AV207" s="4" t="str">
        <f t="array" aca="1" ref="AV207" ca="1">IF(G207&lt;&gt;"",(IF(OR(VLOOKUP(O207, INDIRECT("'" &amp; G207 &amp; "'!F23:N25"),3, FALSE)&lt;&gt;"",VLOOKUP(O207, INDIRECT("'" &amp; G207 &amp; "'!F23:N25"),3, FALSE)&lt;&gt;"NA"),(L207-VLOOKUP(O207, INDIRECT("'" &amp; G207 &amp; "'!F23:N25"),3, FALSE)),"")),"")</f>
        <v/>
      </c>
      <c r="AW207" s="4" t="str">
        <f t="shared" ca="1" si="102"/>
        <v/>
      </c>
      <c r="AX207" s="4" t="str">
        <f t="shared" ca="1" si="103"/>
        <v/>
      </c>
      <c r="AY207" s="4" t="str">
        <f t="shared" ca="1" si="104"/>
        <v/>
      </c>
      <c r="AZ207" s="4" t="str">
        <f t="array" aca="1" ref="AZ207" ca="1">IF(O207&lt;&gt;"",IF(VLOOKUP(O207,INDIRECT("'"&amp;G207&amp;"'!F23:K25"),5,FALSE)="NA","NA",L207-VLOOKUP(O207,INDIRECT("'"&amp;G207&amp;"'!F23:K25"),5,FALSE)),"")</f>
        <v/>
      </c>
      <c r="BA207" s="4" t="str">
        <f>IF('Informacion del Cliente'!U219&lt;&gt;"",'Informacion del Cliente'!U219,"")</f>
        <v/>
      </c>
      <c r="BB207" s="4" t="str">
        <f t="array" aca="1" ref="BB207" ca="1">IF(O207&lt;&gt;"",VLOOKUP(O207, INDIRECT("'" &amp; G207 &amp; "'!F23:K25"),6, FALSE),"")</f>
        <v/>
      </c>
      <c r="BC207" s="4" t="str">
        <f t="shared" si="105"/>
        <v/>
      </c>
      <c r="BD207" s="4" t="str">
        <f t="shared" ca="1" si="106"/>
        <v/>
      </c>
      <c r="BE207" s="4" t="str">
        <f t="shared" si="107"/>
        <v/>
      </c>
      <c r="BF207" s="4" t="str">
        <f t="shared" si="108"/>
        <v/>
      </c>
      <c r="BG207" s="4" t="str">
        <f t="shared" si="109"/>
        <v/>
      </c>
      <c r="BJ207" s="4" t="str">
        <f t="shared" ca="1" si="110"/>
        <v/>
      </c>
      <c r="BK207" s="4" t="str">
        <f t="shared" si="111"/>
        <v/>
      </c>
      <c r="BL207" s="4" t="str">
        <f t="shared" ca="1" si="112"/>
        <v/>
      </c>
      <c r="BM207" s="4" t="str">
        <f t="shared" ca="1" si="113"/>
        <v/>
      </c>
    </row>
    <row r="208" spans="1:65" x14ac:dyDescent="0.3">
      <c r="A208" s="4" t="str">
        <f>IF(L208&lt;&gt;"",'Informacion del Cliente'!D220,"")</f>
        <v/>
      </c>
      <c r="B208" s="4" t="str">
        <f>IF(O208&lt;&gt;"",'Informacion del Cliente'!$F$5,"")</f>
        <v/>
      </c>
      <c r="C208" s="4" t="str">
        <f>IF(O208&lt;&gt;"",'Informacion del Cliente'!$F$8,"")</f>
        <v/>
      </c>
      <c r="D208" s="4" t="str">
        <f>IF(O208&lt;&gt;"",'Informacion del Cliente'!$F$7,"")</f>
        <v/>
      </c>
      <c r="E208" s="4" t="str">
        <f>IF(O208&lt;&gt;"",'Informacion del Cliente'!$F$9,"")</f>
        <v/>
      </c>
      <c r="F208" s="4" t="str">
        <f>IF(G208&lt;&gt;"",'Informacion del Cliente'!$F$10:$G$10,"")</f>
        <v/>
      </c>
      <c r="G208" s="4" t="str">
        <f>IF('Informacion del Cliente'!E220&lt;&gt;"",VLOOKUP('Informacion del Cliente'!E220,Productos!$F$6:$G$11,2,FALSE),"")</f>
        <v/>
      </c>
      <c r="H208" s="4" t="str">
        <f>IF('Informacion del Cliente'!G220&lt;&gt;"",'Informacion del Cliente'!G220,"")</f>
        <v/>
      </c>
      <c r="I208" s="4" t="str">
        <f>IF('Informacion del Cliente'!F220&lt;&gt;"",'Informacion del Cliente'!F220,"")</f>
        <v/>
      </c>
      <c r="J208" s="4" t="str">
        <f>IF('Informacion del Cliente'!J220&lt;&gt;"",'Informacion del Cliente'!J220,"")</f>
        <v/>
      </c>
      <c r="K208" s="4" t="str">
        <f>IF('Informacion del Cliente'!N220&lt;&gt;"",'Informacion del Cliente'!N220,"")</f>
        <v/>
      </c>
      <c r="L208" s="4" t="str">
        <f>IF(AND(N208&lt;&gt;"",N208="Inside"),'Informacion del Cliente'!H220-VLOOKUP(N208,Productos!$F$15:$G$16,2,FALSE),IF(N208="Outside",'Informacion del Cliente'!H220,""))</f>
        <v/>
      </c>
      <c r="M208" s="4" t="str">
        <f>IF('Informacion del Cliente'!I220&lt;&gt;"",'Informacion del Cliente'!I220,"")</f>
        <v/>
      </c>
      <c r="N208" s="4" t="str">
        <f>IF('Informacion del Cliente'!K220&lt;&gt;"",'Informacion del Cliente'!K220,"")</f>
        <v/>
      </c>
      <c r="O208" s="4" t="str">
        <f>IF('Informacion del Cliente'!L220&lt;&gt;"",'Informacion del Cliente'!L220,"")</f>
        <v/>
      </c>
      <c r="P208" s="4" t="str">
        <f>IF('Informacion del Cliente'!M220&lt;&gt;"",'Informacion del Cliente'!M220,"")</f>
        <v/>
      </c>
      <c r="Q208" s="4" t="str">
        <f>IF('Informacion del Cliente'!P220&lt;&gt;"",'Informacion del Cliente'!P220,"")</f>
        <v/>
      </c>
      <c r="R208" s="4" t="str">
        <f>IF('Informacion del Cliente'!Q220&lt;&gt;"",'Informacion del Cliente'!Q220,"")</f>
        <v/>
      </c>
      <c r="S208" s="4" t="str">
        <f t="shared" ca="1" si="114"/>
        <v/>
      </c>
      <c r="U208" s="4" t="str">
        <f>IF('Informacion del Cliente'!O220&lt;&gt;"",'Informacion del Cliente'!O220,"")</f>
        <v/>
      </c>
      <c r="V208" s="4" t="str">
        <f>IF('Informacion del Cliente'!R220&lt;&gt;"",'Informacion del Cliente'!R220,"")</f>
        <v/>
      </c>
      <c r="W208" s="4" t="str">
        <f t="shared" ca="1" si="115"/>
        <v/>
      </c>
      <c r="X208" s="4" t="str">
        <f t="shared" si="116"/>
        <v/>
      </c>
      <c r="Y208" s="4" t="str">
        <f t="shared" si="117"/>
        <v/>
      </c>
      <c r="Z208" s="4" t="str">
        <f>IF(G208&lt;&gt;"", IFERROR(VLOOKUP(I208, 'Listado de Telas'!$B$3:$F$129, 5, FALSE), "No encontrado"), "")</f>
        <v/>
      </c>
      <c r="AA208" s="4" t="str">
        <f t="shared" ca="1" si="118"/>
        <v/>
      </c>
      <c r="AB208" s="4" t="str">
        <f t="shared" ca="1" si="93"/>
        <v/>
      </c>
      <c r="AC208" s="4" t="str">
        <f t="shared" ca="1" si="94"/>
        <v/>
      </c>
      <c r="AD208" s="4" t="str">
        <f t="shared" ca="1" si="95"/>
        <v/>
      </c>
      <c r="AE208" s="4" t="str">
        <f t="shared" si="96"/>
        <v/>
      </c>
      <c r="AF208" s="4" t="str">
        <f t="shared" ca="1" si="97"/>
        <v/>
      </c>
      <c r="AG208" s="4" t="str">
        <f t="shared" ca="1" si="98"/>
        <v/>
      </c>
      <c r="AH208" s="4" t="str">
        <f t="shared" ca="1" si="99"/>
        <v/>
      </c>
      <c r="AI208" s="4" t="str">
        <f t="shared" si="119"/>
        <v/>
      </c>
      <c r="AJ208" s="4" t="str">
        <f t="shared" ca="1" si="100"/>
        <v/>
      </c>
      <c r="AK208" s="4" t="str">
        <f t="array" ref="AK208">IF('Informacion del Cliente'!T220="SI",3,IF('Informacion del Cliente'!K220="Outside",2,IF('Informacion del Cliente'!K220="Inside",1,"")))</f>
        <v/>
      </c>
      <c r="AL208" s="140" t="str">
        <f t="shared" ca="1" si="101"/>
        <v/>
      </c>
      <c r="AM208" s="4" t="s">
        <v>132</v>
      </c>
      <c r="AN208" s="4" t="str">
        <f t="array" ref="AN208">IF(O208&lt;&gt;"",(IF(L208&lt;&gt;"",IF('Informacion del Cliente'!$F$10:$G$10="Residencial",VLOOKUP(G208,Productos!$F$19:$G$24,2,FALSE),IF('Informacion del Cliente'!$F$10:$G$10="Comercial",VLOOKUP(G208,Productos!$F$19:$G$24,3,FALSE),"")))),"")</f>
        <v/>
      </c>
      <c r="AO208" s="4" t="str">
        <f t="array" aca="1" ref="AO208" ca="1">IF(O208&lt;&gt;"",(IF(L208&lt;&gt;"",IF(VLOOKUP('Informacion del Cliente'!$F$10:$G$10,INDIRECT("'"&amp;G208&amp;"'!L5:N6"),2,FALSE)="NA","",VLOOKUP('Informacion del Cliente'!$F$10:$G$10,INDIRECT("'"&amp;G208&amp;"'!L5:N6"),2,FALSE)))),"")</f>
        <v/>
      </c>
      <c r="AP208" s="4" t="str">
        <f t="array" aca="1" ref="AP208" ca="1">IF(OR(J208="Privacy",J208="Blackout"),IF('Informacion del Cliente'!$F$10:$G$10="Residencial",IF(L208&lt;&gt;"",VLOOKUP(J208,INDIRECT("'"&amp;G208&amp;"'!L16:O18"),2,FALSE),""),IF('Informacion del Cliente'!$F$10:$G$10="Comercial",IF(L208&lt;&gt;"",VLOOKUP(J208,INDIRECT("'"&amp;G208&amp;"'!L16:O18"),3,FALSE),""))),"")</f>
        <v/>
      </c>
      <c r="AQ208" s="4" t="str">
        <f t="shared" ca="1" si="120"/>
        <v>0</v>
      </c>
      <c r="AR208" s="4" t="str">
        <f t="array" aca="1" ref="AR208" ca="1">IF('Informacion del Cliente'!$F$10:$G$10="Residencial",IF(L208&lt;&gt;"",VLOOKUP(J208,INDIRECT("'"&amp;G208&amp;"'!L16:O18"),2,FALSE),""),IF('Informacion del Cliente'!$F$10:$G$10="Comercial",IF(L208&lt;&gt;"",VLOOKUP(J208,INDIRECT("'"&amp;G208&amp;"'!L16:O18"),3,FALSE),"")))</f>
        <v/>
      </c>
      <c r="AS208" s="4" t="str">
        <f t="shared" ca="1" si="121"/>
        <v/>
      </c>
      <c r="AT208" s="4" t="str">
        <f t="shared" ca="1" si="122"/>
        <v/>
      </c>
      <c r="AU208" s="4" t="str">
        <f t="shared" ca="1" si="123"/>
        <v/>
      </c>
      <c r="AV208" s="4" t="str">
        <f t="array" aca="1" ref="AV208" ca="1">IF(G208&lt;&gt;"",(IF(OR(VLOOKUP(O208, INDIRECT("'" &amp; G208 &amp; "'!F23:N25"),3, FALSE)&lt;&gt;"",VLOOKUP(O208, INDIRECT("'" &amp; G208 &amp; "'!F23:N25"),3, FALSE)&lt;&gt;"NA"),(L208-VLOOKUP(O208, INDIRECT("'" &amp; G208 &amp; "'!F23:N25"),3, FALSE)),"")),"")</f>
        <v/>
      </c>
      <c r="AW208" s="4" t="str">
        <f t="shared" ca="1" si="102"/>
        <v/>
      </c>
      <c r="AX208" s="4" t="str">
        <f t="shared" ca="1" si="103"/>
        <v/>
      </c>
      <c r="AY208" s="4" t="str">
        <f t="shared" ca="1" si="104"/>
        <v/>
      </c>
      <c r="AZ208" s="4" t="str">
        <f t="array" aca="1" ref="AZ208" ca="1">IF(O208&lt;&gt;"",IF(VLOOKUP(O208,INDIRECT("'"&amp;G208&amp;"'!F23:K25"),5,FALSE)="NA","NA",L208-VLOOKUP(O208,INDIRECT("'"&amp;G208&amp;"'!F23:K25"),5,FALSE)),"")</f>
        <v/>
      </c>
      <c r="BA208" s="4" t="str">
        <f>IF('Informacion del Cliente'!U220&lt;&gt;"",'Informacion del Cliente'!U220,"")</f>
        <v/>
      </c>
      <c r="BB208" s="4" t="str">
        <f t="array" aca="1" ref="BB208" ca="1">IF(O208&lt;&gt;"",VLOOKUP(O208, INDIRECT("'" &amp; G208 &amp; "'!F23:K25"),6, FALSE),"")</f>
        <v/>
      </c>
      <c r="BC208" s="4" t="str">
        <f t="shared" si="105"/>
        <v/>
      </c>
      <c r="BD208" s="4" t="str">
        <f t="shared" ca="1" si="106"/>
        <v/>
      </c>
      <c r="BE208" s="4" t="str">
        <f t="shared" si="107"/>
        <v/>
      </c>
      <c r="BF208" s="4" t="str">
        <f t="shared" si="108"/>
        <v/>
      </c>
      <c r="BG208" s="4" t="str">
        <f t="shared" si="109"/>
        <v/>
      </c>
      <c r="BJ208" s="4" t="str">
        <f t="shared" ca="1" si="110"/>
        <v/>
      </c>
      <c r="BK208" s="4" t="str">
        <f t="shared" si="111"/>
        <v/>
      </c>
      <c r="BL208" s="4" t="str">
        <f t="shared" ca="1" si="112"/>
        <v/>
      </c>
      <c r="BM208" s="4" t="str">
        <f t="shared" ca="1" si="113"/>
        <v/>
      </c>
    </row>
    <row r="209" spans="1:65" x14ac:dyDescent="0.3">
      <c r="A209" s="4" t="str">
        <f>IF(L209&lt;&gt;"",'Informacion del Cliente'!D221,"")</f>
        <v/>
      </c>
      <c r="B209" s="4" t="str">
        <f>IF(O209&lt;&gt;"",'Informacion del Cliente'!$F$5,"")</f>
        <v/>
      </c>
      <c r="C209" s="4" t="str">
        <f>IF(O209&lt;&gt;"",'Informacion del Cliente'!$F$8,"")</f>
        <v/>
      </c>
      <c r="D209" s="4" t="str">
        <f>IF(O209&lt;&gt;"",'Informacion del Cliente'!$F$7,"")</f>
        <v/>
      </c>
      <c r="E209" s="4" t="str">
        <f>IF(O209&lt;&gt;"",'Informacion del Cliente'!$F$9,"")</f>
        <v/>
      </c>
      <c r="F209" s="4" t="str">
        <f>IF(G209&lt;&gt;"",'Informacion del Cliente'!$F$10:$G$10,"")</f>
        <v/>
      </c>
      <c r="G209" s="4" t="str">
        <f>IF('Informacion del Cliente'!E221&lt;&gt;"",VLOOKUP('Informacion del Cliente'!E221,Productos!$F$6:$G$11,2,FALSE),"")</f>
        <v/>
      </c>
      <c r="H209" s="4" t="str">
        <f>IF('Informacion del Cliente'!G221&lt;&gt;"",'Informacion del Cliente'!G221,"")</f>
        <v/>
      </c>
      <c r="I209" s="4" t="str">
        <f>IF('Informacion del Cliente'!F221&lt;&gt;"",'Informacion del Cliente'!F221,"")</f>
        <v/>
      </c>
      <c r="J209" s="4" t="str">
        <f>IF('Informacion del Cliente'!J221&lt;&gt;"",'Informacion del Cliente'!J221,"")</f>
        <v/>
      </c>
      <c r="K209" s="4" t="str">
        <f>IF('Informacion del Cliente'!N221&lt;&gt;"",'Informacion del Cliente'!N221,"")</f>
        <v/>
      </c>
      <c r="L209" s="4" t="str">
        <f>IF(AND(N209&lt;&gt;"",N209="Inside"),'Informacion del Cliente'!H221-VLOOKUP(N209,Productos!$F$15:$G$16,2,FALSE),IF(N209="Outside",'Informacion del Cliente'!H221,""))</f>
        <v/>
      </c>
      <c r="M209" s="4" t="str">
        <f>IF('Informacion del Cliente'!I221&lt;&gt;"",'Informacion del Cliente'!I221,"")</f>
        <v/>
      </c>
      <c r="N209" s="4" t="str">
        <f>IF('Informacion del Cliente'!K221&lt;&gt;"",'Informacion del Cliente'!K221,"")</f>
        <v/>
      </c>
      <c r="O209" s="4" t="str">
        <f>IF('Informacion del Cliente'!L221&lt;&gt;"",'Informacion del Cliente'!L221,"")</f>
        <v/>
      </c>
      <c r="P209" s="4" t="str">
        <f>IF('Informacion del Cliente'!M221&lt;&gt;"",'Informacion del Cliente'!M221,"")</f>
        <v/>
      </c>
      <c r="Q209" s="4" t="str">
        <f>IF('Informacion del Cliente'!P221&lt;&gt;"",'Informacion del Cliente'!P221,"")</f>
        <v/>
      </c>
      <c r="R209" s="4" t="str">
        <f>IF('Informacion del Cliente'!Q221&lt;&gt;"",'Informacion del Cliente'!Q221,"")</f>
        <v/>
      </c>
      <c r="S209" s="4" t="str">
        <f t="shared" ca="1" si="114"/>
        <v/>
      </c>
      <c r="U209" s="4" t="str">
        <f>IF('Informacion del Cliente'!O221&lt;&gt;"",'Informacion del Cliente'!O221,"")</f>
        <v/>
      </c>
      <c r="V209" s="4" t="str">
        <f>IF('Informacion del Cliente'!R221&lt;&gt;"",'Informacion del Cliente'!R221,"")</f>
        <v/>
      </c>
      <c r="W209" s="4" t="str">
        <f t="shared" ca="1" si="115"/>
        <v/>
      </c>
      <c r="X209" s="4" t="str">
        <f t="shared" si="116"/>
        <v/>
      </c>
      <c r="Y209" s="4" t="str">
        <f t="shared" si="117"/>
        <v/>
      </c>
      <c r="Z209" s="4" t="str">
        <f>IF(G209&lt;&gt;"", IFERROR(VLOOKUP(I209, 'Listado de Telas'!$B$3:$F$129, 5, FALSE), "No encontrado"), "")</f>
        <v/>
      </c>
      <c r="AA209" s="4" t="str">
        <f t="shared" ca="1" si="118"/>
        <v/>
      </c>
      <c r="AB209" s="4" t="str">
        <f t="shared" ca="1" si="93"/>
        <v/>
      </c>
      <c r="AC209" s="4" t="str">
        <f t="shared" ca="1" si="94"/>
        <v/>
      </c>
      <c r="AD209" s="4" t="str">
        <f t="shared" ca="1" si="95"/>
        <v/>
      </c>
      <c r="AE209" s="4" t="str">
        <f t="shared" si="96"/>
        <v/>
      </c>
      <c r="AF209" s="4" t="str">
        <f t="shared" ca="1" si="97"/>
        <v/>
      </c>
      <c r="AG209" s="4" t="str">
        <f t="shared" ca="1" si="98"/>
        <v/>
      </c>
      <c r="AH209" s="4" t="str">
        <f t="shared" ca="1" si="99"/>
        <v/>
      </c>
      <c r="AI209" s="4" t="str">
        <f t="shared" si="119"/>
        <v/>
      </c>
      <c r="AJ209" s="4" t="str">
        <f t="shared" ca="1" si="100"/>
        <v/>
      </c>
      <c r="AK209" s="4" t="str">
        <f t="array" ref="AK209">IF('Informacion del Cliente'!T221="SI",3,IF('Informacion del Cliente'!K221="Outside",2,IF('Informacion del Cliente'!K221="Inside",1,"")))</f>
        <v/>
      </c>
      <c r="AL209" s="140" t="str">
        <f t="shared" ca="1" si="101"/>
        <v/>
      </c>
      <c r="AM209" s="4" t="s">
        <v>132</v>
      </c>
      <c r="AN209" s="4" t="str">
        <f t="array" ref="AN209">IF(O209&lt;&gt;"",(IF(L209&lt;&gt;"",IF('Informacion del Cliente'!$F$10:$G$10="Residencial",VLOOKUP(G209,Productos!$F$19:$G$24,2,FALSE),IF('Informacion del Cliente'!$F$10:$G$10="Comercial",VLOOKUP(G209,Productos!$F$19:$G$24,3,FALSE),"")))),"")</f>
        <v/>
      </c>
      <c r="AO209" s="4" t="str">
        <f t="array" aca="1" ref="AO209" ca="1">IF(O209&lt;&gt;"",(IF(L209&lt;&gt;"",IF(VLOOKUP('Informacion del Cliente'!$F$10:$G$10,INDIRECT("'"&amp;G209&amp;"'!L5:N6"),2,FALSE)="NA","",VLOOKUP('Informacion del Cliente'!$F$10:$G$10,INDIRECT("'"&amp;G209&amp;"'!L5:N6"),2,FALSE)))),"")</f>
        <v/>
      </c>
      <c r="AP209" s="4" t="str">
        <f t="array" aca="1" ref="AP209" ca="1">IF(OR(J209="Privacy",J209="Blackout"),IF('Informacion del Cliente'!$F$10:$G$10="Residencial",IF(L209&lt;&gt;"",VLOOKUP(J209,INDIRECT("'"&amp;G209&amp;"'!L16:O18"),2,FALSE),""),IF('Informacion del Cliente'!$F$10:$G$10="Comercial",IF(L209&lt;&gt;"",VLOOKUP(J209,INDIRECT("'"&amp;G209&amp;"'!L16:O18"),3,FALSE),""))),"")</f>
        <v/>
      </c>
      <c r="AQ209" s="4" t="str">
        <f t="shared" ca="1" si="120"/>
        <v>0</v>
      </c>
      <c r="AR209" s="4" t="str">
        <f t="array" aca="1" ref="AR209" ca="1">IF('Informacion del Cliente'!$F$10:$G$10="Residencial",IF(L209&lt;&gt;"",VLOOKUP(J209,INDIRECT("'"&amp;G209&amp;"'!L16:O18"),2,FALSE),""),IF('Informacion del Cliente'!$F$10:$G$10="Comercial",IF(L209&lt;&gt;"",VLOOKUP(J209,INDIRECT("'"&amp;G209&amp;"'!L16:O18"),3,FALSE),"")))</f>
        <v/>
      </c>
      <c r="AS209" s="4" t="str">
        <f t="shared" ca="1" si="121"/>
        <v/>
      </c>
      <c r="AT209" s="4" t="str">
        <f t="shared" ca="1" si="122"/>
        <v/>
      </c>
      <c r="AU209" s="4" t="str">
        <f t="shared" ca="1" si="123"/>
        <v/>
      </c>
      <c r="AV209" s="4" t="str">
        <f t="array" aca="1" ref="AV209" ca="1">IF(G209&lt;&gt;"",(IF(OR(VLOOKUP(O209, INDIRECT("'" &amp; G209 &amp; "'!F23:N25"),3, FALSE)&lt;&gt;"",VLOOKUP(O209, INDIRECT("'" &amp; G209 &amp; "'!F23:N25"),3, FALSE)&lt;&gt;"NA"),(L209-VLOOKUP(O209, INDIRECT("'" &amp; G209 &amp; "'!F23:N25"),3, FALSE)),"")),"")</f>
        <v/>
      </c>
      <c r="AW209" s="4" t="str">
        <f t="shared" ca="1" si="102"/>
        <v/>
      </c>
      <c r="AX209" s="4" t="str">
        <f t="shared" ca="1" si="103"/>
        <v/>
      </c>
      <c r="AY209" s="4" t="str">
        <f t="shared" ca="1" si="104"/>
        <v/>
      </c>
      <c r="AZ209" s="4" t="str">
        <f t="array" aca="1" ref="AZ209" ca="1">IF(O209&lt;&gt;"",IF(VLOOKUP(O209,INDIRECT("'"&amp;G209&amp;"'!F23:K25"),5,FALSE)="NA","NA",L209-VLOOKUP(O209,INDIRECT("'"&amp;G209&amp;"'!F23:K25"),5,FALSE)),"")</f>
        <v/>
      </c>
      <c r="BA209" s="4" t="str">
        <f>IF('Informacion del Cliente'!U221&lt;&gt;"",'Informacion del Cliente'!U221,"")</f>
        <v/>
      </c>
      <c r="BB209" s="4" t="str">
        <f t="array" aca="1" ref="BB209" ca="1">IF(O209&lt;&gt;"",VLOOKUP(O209, INDIRECT("'" &amp; G209 &amp; "'!F23:K25"),6, FALSE),"")</f>
        <v/>
      </c>
      <c r="BC209" s="4" t="str">
        <f t="shared" si="105"/>
        <v/>
      </c>
      <c r="BD209" s="4" t="str">
        <f t="shared" ca="1" si="106"/>
        <v/>
      </c>
      <c r="BE209" s="4" t="str">
        <f t="shared" si="107"/>
        <v/>
      </c>
      <c r="BF209" s="4" t="str">
        <f t="shared" si="108"/>
        <v/>
      </c>
      <c r="BG209" s="4" t="str">
        <f t="shared" si="109"/>
        <v/>
      </c>
      <c r="BJ209" s="4" t="str">
        <f t="shared" ca="1" si="110"/>
        <v/>
      </c>
      <c r="BK209" s="4" t="str">
        <f t="shared" si="111"/>
        <v/>
      </c>
      <c r="BL209" s="4" t="str">
        <f t="shared" ca="1" si="112"/>
        <v/>
      </c>
      <c r="BM209" s="4" t="str">
        <f t="shared" ca="1" si="113"/>
        <v/>
      </c>
    </row>
    <row r="210" spans="1:65" x14ac:dyDescent="0.3">
      <c r="A210" s="4" t="str">
        <f>IF(L210&lt;&gt;"",'Informacion del Cliente'!D222,"")</f>
        <v/>
      </c>
      <c r="B210" s="4" t="str">
        <f>IF(O210&lt;&gt;"",'Informacion del Cliente'!$F$5,"")</f>
        <v/>
      </c>
      <c r="C210" s="4" t="str">
        <f>IF(O210&lt;&gt;"",'Informacion del Cliente'!$F$8,"")</f>
        <v/>
      </c>
      <c r="D210" s="4" t="str">
        <f>IF(O210&lt;&gt;"",'Informacion del Cliente'!$F$7,"")</f>
        <v/>
      </c>
      <c r="E210" s="4" t="str">
        <f>IF(O210&lt;&gt;"",'Informacion del Cliente'!$F$9,"")</f>
        <v/>
      </c>
      <c r="F210" s="4" t="str">
        <f>IF(G210&lt;&gt;"",'Informacion del Cliente'!$F$10:$G$10,"")</f>
        <v/>
      </c>
      <c r="G210" s="4" t="str">
        <f>IF('Informacion del Cliente'!E222&lt;&gt;"",VLOOKUP('Informacion del Cliente'!E222,Productos!$F$6:$G$11,2,FALSE),"")</f>
        <v/>
      </c>
      <c r="H210" s="4" t="str">
        <f>IF('Informacion del Cliente'!G222&lt;&gt;"",'Informacion del Cliente'!G222,"")</f>
        <v/>
      </c>
      <c r="I210" s="4" t="str">
        <f>IF('Informacion del Cliente'!F222&lt;&gt;"",'Informacion del Cliente'!F222,"")</f>
        <v/>
      </c>
      <c r="J210" s="4" t="str">
        <f>IF('Informacion del Cliente'!J222&lt;&gt;"",'Informacion del Cliente'!J222,"")</f>
        <v/>
      </c>
      <c r="K210" s="4" t="str">
        <f>IF('Informacion del Cliente'!N222&lt;&gt;"",'Informacion del Cliente'!N222,"")</f>
        <v/>
      </c>
      <c r="L210" s="4" t="str">
        <f>IF(AND(N210&lt;&gt;"",N210="Inside"),'Informacion del Cliente'!H222-VLOOKUP(N210,Productos!$F$15:$G$16,2,FALSE),IF(N210="Outside",'Informacion del Cliente'!H222,""))</f>
        <v/>
      </c>
      <c r="M210" s="4" t="str">
        <f>IF('Informacion del Cliente'!I222&lt;&gt;"",'Informacion del Cliente'!I222,"")</f>
        <v/>
      </c>
      <c r="N210" s="4" t="str">
        <f>IF('Informacion del Cliente'!K222&lt;&gt;"",'Informacion del Cliente'!K222,"")</f>
        <v/>
      </c>
      <c r="O210" s="4" t="str">
        <f>IF('Informacion del Cliente'!L222&lt;&gt;"",'Informacion del Cliente'!L222,"")</f>
        <v/>
      </c>
      <c r="P210" s="4" t="str">
        <f>IF('Informacion del Cliente'!M222&lt;&gt;"",'Informacion del Cliente'!M222,"")</f>
        <v/>
      </c>
      <c r="Q210" s="4" t="str">
        <f>IF('Informacion del Cliente'!P222&lt;&gt;"",'Informacion del Cliente'!P222,"")</f>
        <v/>
      </c>
      <c r="R210" s="4" t="str">
        <f>IF('Informacion del Cliente'!Q222&lt;&gt;"",'Informacion del Cliente'!Q222,"")</f>
        <v/>
      </c>
      <c r="S210" s="4" t="str">
        <f t="shared" ca="1" si="114"/>
        <v/>
      </c>
      <c r="U210" s="4" t="str">
        <f>IF('Informacion del Cliente'!O222&lt;&gt;"",'Informacion del Cliente'!O222,"")</f>
        <v/>
      </c>
      <c r="V210" s="4" t="str">
        <f>IF('Informacion del Cliente'!R222&lt;&gt;"",'Informacion del Cliente'!R222,"")</f>
        <v/>
      </c>
      <c r="W210" s="4" t="str">
        <f t="shared" ca="1" si="115"/>
        <v/>
      </c>
      <c r="X210" s="4" t="str">
        <f t="shared" si="116"/>
        <v/>
      </c>
      <c r="Y210" s="4" t="str">
        <f t="shared" si="117"/>
        <v/>
      </c>
      <c r="Z210" s="4" t="str">
        <f>IF(G210&lt;&gt;"", IFERROR(VLOOKUP(I210, 'Listado de Telas'!$B$3:$F$129, 5, FALSE), "No encontrado"), "")</f>
        <v/>
      </c>
      <c r="AA210" s="4" t="str">
        <f t="shared" ca="1" si="118"/>
        <v/>
      </c>
      <c r="AB210" s="4" t="str">
        <f t="shared" ca="1" si="93"/>
        <v/>
      </c>
      <c r="AC210" s="4" t="str">
        <f t="shared" ca="1" si="94"/>
        <v/>
      </c>
      <c r="AD210" s="4" t="str">
        <f t="shared" ca="1" si="95"/>
        <v/>
      </c>
      <c r="AE210" s="4" t="str">
        <f t="shared" si="96"/>
        <v/>
      </c>
      <c r="AF210" s="4" t="str">
        <f t="shared" ca="1" si="97"/>
        <v/>
      </c>
      <c r="AG210" s="4" t="str">
        <f t="shared" ca="1" si="98"/>
        <v/>
      </c>
      <c r="AH210" s="4" t="str">
        <f t="shared" ca="1" si="99"/>
        <v/>
      </c>
      <c r="AI210" s="4" t="str">
        <f t="shared" si="119"/>
        <v/>
      </c>
      <c r="AJ210" s="4" t="str">
        <f t="shared" ca="1" si="100"/>
        <v/>
      </c>
      <c r="AK210" s="4" t="str">
        <f t="array" ref="AK210">IF('Informacion del Cliente'!T222="SI",3,IF('Informacion del Cliente'!K222="Outside",2,IF('Informacion del Cliente'!K222="Inside",1,"")))</f>
        <v/>
      </c>
      <c r="AL210" s="140" t="str">
        <f t="shared" ca="1" si="101"/>
        <v/>
      </c>
      <c r="AM210" s="4" t="s">
        <v>132</v>
      </c>
      <c r="AN210" s="4" t="str">
        <f t="array" ref="AN210">IF(O210&lt;&gt;"",(IF(L210&lt;&gt;"",IF('Informacion del Cliente'!$F$10:$G$10="Residencial",VLOOKUP(G210,Productos!$F$19:$G$24,2,FALSE),IF('Informacion del Cliente'!$F$10:$G$10="Comercial",VLOOKUP(G210,Productos!$F$19:$G$24,3,FALSE),"")))),"")</f>
        <v/>
      </c>
      <c r="AO210" s="4" t="str">
        <f t="array" aca="1" ref="AO210" ca="1">IF(O210&lt;&gt;"",(IF(L210&lt;&gt;"",IF(VLOOKUP('Informacion del Cliente'!$F$10:$G$10,INDIRECT("'"&amp;G210&amp;"'!L5:N6"),2,FALSE)="NA","",VLOOKUP('Informacion del Cliente'!$F$10:$G$10,INDIRECT("'"&amp;G210&amp;"'!L5:N6"),2,FALSE)))),"")</f>
        <v/>
      </c>
      <c r="AP210" s="4" t="str">
        <f t="array" aca="1" ref="AP210" ca="1">IF(OR(J210="Privacy",J210="Blackout"),IF('Informacion del Cliente'!$F$10:$G$10="Residencial",IF(L210&lt;&gt;"",VLOOKUP(J210,INDIRECT("'"&amp;G210&amp;"'!L16:O18"),2,FALSE),""),IF('Informacion del Cliente'!$F$10:$G$10="Comercial",IF(L210&lt;&gt;"",VLOOKUP(J210,INDIRECT("'"&amp;G210&amp;"'!L16:O18"),3,FALSE),""))),"")</f>
        <v/>
      </c>
      <c r="AQ210" s="4" t="str">
        <f t="shared" ca="1" si="120"/>
        <v>0</v>
      </c>
      <c r="AR210" s="4" t="str">
        <f t="array" aca="1" ref="AR210" ca="1">IF('Informacion del Cliente'!$F$10:$G$10="Residencial",IF(L210&lt;&gt;"",VLOOKUP(J210,INDIRECT("'"&amp;G210&amp;"'!L16:O18"),2,FALSE),""),IF('Informacion del Cliente'!$F$10:$G$10="Comercial",IF(L210&lt;&gt;"",VLOOKUP(J210,INDIRECT("'"&amp;G210&amp;"'!L16:O18"),3,FALSE),"")))</f>
        <v/>
      </c>
      <c r="AS210" s="4" t="str">
        <f t="shared" ca="1" si="121"/>
        <v/>
      </c>
      <c r="AT210" s="4" t="str">
        <f t="shared" ca="1" si="122"/>
        <v/>
      </c>
      <c r="AU210" s="4" t="str">
        <f t="shared" ca="1" si="123"/>
        <v/>
      </c>
      <c r="AV210" s="4" t="str">
        <f t="array" aca="1" ref="AV210" ca="1">IF(G210&lt;&gt;"",(IF(OR(VLOOKUP(O210, INDIRECT("'" &amp; G210 &amp; "'!F23:N25"),3, FALSE)&lt;&gt;"",VLOOKUP(O210, INDIRECT("'" &amp; G210 &amp; "'!F23:N25"),3, FALSE)&lt;&gt;"NA"),(L210-VLOOKUP(O210, INDIRECT("'" &amp; G210 &amp; "'!F23:N25"),3, FALSE)),"")),"")</f>
        <v/>
      </c>
      <c r="AW210" s="4" t="str">
        <f t="shared" ca="1" si="102"/>
        <v/>
      </c>
      <c r="AX210" s="4" t="str">
        <f t="shared" ca="1" si="103"/>
        <v/>
      </c>
      <c r="AY210" s="4" t="str">
        <f t="shared" ca="1" si="104"/>
        <v/>
      </c>
      <c r="AZ210" s="4" t="str">
        <f t="array" aca="1" ref="AZ210" ca="1">IF(O210&lt;&gt;"",IF(VLOOKUP(O210,INDIRECT("'"&amp;G210&amp;"'!F23:K25"),5,FALSE)="NA","NA",L210-VLOOKUP(O210,INDIRECT("'"&amp;G210&amp;"'!F23:K25"),5,FALSE)),"")</f>
        <v/>
      </c>
      <c r="BA210" s="4" t="str">
        <f>IF('Informacion del Cliente'!U222&lt;&gt;"",'Informacion del Cliente'!U222,"")</f>
        <v/>
      </c>
      <c r="BB210" s="4" t="str">
        <f t="array" aca="1" ref="BB210" ca="1">IF(O210&lt;&gt;"",VLOOKUP(O210, INDIRECT("'" &amp; G210 &amp; "'!F23:K25"),6, FALSE),"")</f>
        <v/>
      </c>
      <c r="BC210" s="4" t="str">
        <f t="shared" si="105"/>
        <v/>
      </c>
      <c r="BD210" s="4" t="str">
        <f t="shared" ca="1" si="106"/>
        <v/>
      </c>
      <c r="BE210" s="4" t="str">
        <f t="shared" si="107"/>
        <v/>
      </c>
      <c r="BF210" s="4" t="str">
        <f t="shared" si="108"/>
        <v/>
      </c>
      <c r="BG210" s="4" t="str">
        <f t="shared" si="109"/>
        <v/>
      </c>
      <c r="BJ210" s="4" t="str">
        <f t="shared" ca="1" si="110"/>
        <v/>
      </c>
      <c r="BK210" s="4" t="str">
        <f t="shared" si="111"/>
        <v/>
      </c>
      <c r="BL210" s="4" t="str">
        <f t="shared" ca="1" si="112"/>
        <v/>
      </c>
      <c r="BM210" s="4" t="str">
        <f t="shared" ca="1" si="113"/>
        <v/>
      </c>
    </row>
    <row r="211" spans="1:65" x14ac:dyDescent="0.3">
      <c r="A211" s="4" t="str">
        <f>IF(L211&lt;&gt;"",'Informacion del Cliente'!D223,"")</f>
        <v/>
      </c>
      <c r="B211" s="4" t="str">
        <f>IF(O211&lt;&gt;"",'Informacion del Cliente'!$F$5,"")</f>
        <v/>
      </c>
      <c r="C211" s="4" t="str">
        <f>IF(O211&lt;&gt;"",'Informacion del Cliente'!$F$8,"")</f>
        <v/>
      </c>
      <c r="D211" s="4" t="str">
        <f>IF(O211&lt;&gt;"",'Informacion del Cliente'!$F$7,"")</f>
        <v/>
      </c>
      <c r="E211" s="4" t="str">
        <f>IF(O211&lt;&gt;"",'Informacion del Cliente'!$F$9,"")</f>
        <v/>
      </c>
      <c r="F211" s="4" t="str">
        <f>IF(G211&lt;&gt;"",'Informacion del Cliente'!$F$10:$G$10,"")</f>
        <v/>
      </c>
      <c r="G211" s="4" t="str">
        <f>IF('Informacion del Cliente'!E223&lt;&gt;"",VLOOKUP('Informacion del Cliente'!E223,Productos!$F$6:$G$11,2,FALSE),"")</f>
        <v/>
      </c>
      <c r="H211" s="4" t="str">
        <f>IF('Informacion del Cliente'!G223&lt;&gt;"",'Informacion del Cliente'!G223,"")</f>
        <v/>
      </c>
      <c r="I211" s="4" t="str">
        <f>IF('Informacion del Cliente'!F223&lt;&gt;"",'Informacion del Cliente'!F223,"")</f>
        <v/>
      </c>
      <c r="J211" s="4" t="str">
        <f>IF('Informacion del Cliente'!J223&lt;&gt;"",'Informacion del Cliente'!J223,"")</f>
        <v/>
      </c>
      <c r="K211" s="4" t="str">
        <f>IF('Informacion del Cliente'!N223&lt;&gt;"",'Informacion del Cliente'!N223,"")</f>
        <v/>
      </c>
      <c r="L211" s="4" t="str">
        <f>IF(AND(N211&lt;&gt;"",N211="Inside"),'Informacion del Cliente'!H223-VLOOKUP(N211,Productos!$F$15:$G$16,2,FALSE),IF(N211="Outside",'Informacion del Cliente'!H223,""))</f>
        <v/>
      </c>
      <c r="M211" s="4" t="str">
        <f>IF('Informacion del Cliente'!I223&lt;&gt;"",'Informacion del Cliente'!I223,"")</f>
        <v/>
      </c>
      <c r="N211" s="4" t="str">
        <f>IF('Informacion del Cliente'!K223&lt;&gt;"",'Informacion del Cliente'!K223,"")</f>
        <v/>
      </c>
      <c r="O211" s="4" t="str">
        <f>IF('Informacion del Cliente'!L223&lt;&gt;"",'Informacion del Cliente'!L223,"")</f>
        <v/>
      </c>
      <c r="P211" s="4" t="str">
        <f>IF('Informacion del Cliente'!M223&lt;&gt;"",'Informacion del Cliente'!M223,"")</f>
        <v/>
      </c>
      <c r="Q211" s="4" t="str">
        <f>IF('Informacion del Cliente'!P223&lt;&gt;"",'Informacion del Cliente'!P223,"")</f>
        <v/>
      </c>
      <c r="R211" s="4" t="str">
        <f>IF('Informacion del Cliente'!Q223&lt;&gt;"",'Informacion del Cliente'!Q223,"")</f>
        <v/>
      </c>
      <c r="S211" s="4" t="str">
        <f t="shared" ca="1" si="114"/>
        <v/>
      </c>
      <c r="U211" s="4" t="str">
        <f>IF('Informacion del Cliente'!O223&lt;&gt;"",'Informacion del Cliente'!O223,"")</f>
        <v/>
      </c>
      <c r="V211" s="4" t="str">
        <f>IF('Informacion del Cliente'!R223&lt;&gt;"",'Informacion del Cliente'!R223,"")</f>
        <v/>
      </c>
      <c r="W211" s="4" t="str">
        <f t="shared" ca="1" si="115"/>
        <v/>
      </c>
      <c r="X211" s="4" t="str">
        <f t="shared" si="116"/>
        <v/>
      </c>
      <c r="Y211" s="4" t="str">
        <f t="shared" si="117"/>
        <v/>
      </c>
      <c r="Z211" s="4" t="str">
        <f>IF(G211&lt;&gt;"", IFERROR(VLOOKUP(I211, 'Listado de Telas'!$B$3:$F$129, 5, FALSE), "No encontrado"), "")</f>
        <v/>
      </c>
      <c r="AA211" s="4" t="str">
        <f t="shared" ca="1" si="118"/>
        <v/>
      </c>
      <c r="AB211" s="4" t="str">
        <f t="shared" ca="1" si="93"/>
        <v/>
      </c>
      <c r="AC211" s="4" t="str">
        <f t="shared" ca="1" si="94"/>
        <v/>
      </c>
      <c r="AD211" s="4" t="str">
        <f t="shared" ca="1" si="95"/>
        <v/>
      </c>
      <c r="AE211" s="4" t="str">
        <f t="shared" si="96"/>
        <v/>
      </c>
      <c r="AF211" s="4" t="str">
        <f t="shared" ca="1" si="97"/>
        <v/>
      </c>
      <c r="AG211" s="4" t="str">
        <f t="shared" ca="1" si="98"/>
        <v/>
      </c>
      <c r="AH211" s="4" t="str">
        <f t="shared" ca="1" si="99"/>
        <v/>
      </c>
      <c r="AI211" s="4" t="str">
        <f t="shared" si="119"/>
        <v/>
      </c>
      <c r="AJ211" s="4" t="str">
        <f t="shared" ca="1" si="100"/>
        <v/>
      </c>
      <c r="AK211" s="4" t="str">
        <f t="array" ref="AK211">IF('Informacion del Cliente'!T223="SI",3,IF('Informacion del Cliente'!K223="Outside",2,IF('Informacion del Cliente'!K223="Inside",1,"")))</f>
        <v/>
      </c>
      <c r="AL211" s="140" t="str">
        <f t="shared" ca="1" si="101"/>
        <v/>
      </c>
      <c r="AM211" s="4" t="s">
        <v>132</v>
      </c>
      <c r="AN211" s="4" t="str">
        <f t="array" ref="AN211">IF(O211&lt;&gt;"",(IF(L211&lt;&gt;"",IF('Informacion del Cliente'!$F$10:$G$10="Residencial",VLOOKUP(G211,Productos!$F$19:$G$24,2,FALSE),IF('Informacion del Cliente'!$F$10:$G$10="Comercial",VLOOKUP(G211,Productos!$F$19:$G$24,3,FALSE),"")))),"")</f>
        <v/>
      </c>
      <c r="AO211" s="4" t="str">
        <f t="array" aca="1" ref="AO211" ca="1">IF(O211&lt;&gt;"",(IF(L211&lt;&gt;"",IF(VLOOKUP('Informacion del Cliente'!$F$10:$G$10,INDIRECT("'"&amp;G211&amp;"'!L5:N6"),2,FALSE)="NA","",VLOOKUP('Informacion del Cliente'!$F$10:$G$10,INDIRECT("'"&amp;G211&amp;"'!L5:N6"),2,FALSE)))),"")</f>
        <v/>
      </c>
      <c r="AP211" s="4" t="str">
        <f t="array" aca="1" ref="AP211" ca="1">IF(OR(J211="Privacy",J211="Blackout"),IF('Informacion del Cliente'!$F$10:$G$10="Residencial",IF(L211&lt;&gt;"",VLOOKUP(J211,INDIRECT("'"&amp;G211&amp;"'!L16:O18"),2,FALSE),""),IF('Informacion del Cliente'!$F$10:$G$10="Comercial",IF(L211&lt;&gt;"",VLOOKUP(J211,INDIRECT("'"&amp;G211&amp;"'!L16:O18"),3,FALSE),""))),"")</f>
        <v/>
      </c>
      <c r="AQ211" s="4" t="str">
        <f t="shared" ca="1" si="120"/>
        <v>0</v>
      </c>
      <c r="AR211" s="4" t="str">
        <f t="array" aca="1" ref="AR211" ca="1">IF('Informacion del Cliente'!$F$10:$G$10="Residencial",IF(L211&lt;&gt;"",VLOOKUP(J211,INDIRECT("'"&amp;G211&amp;"'!L16:O18"),2,FALSE),""),IF('Informacion del Cliente'!$F$10:$G$10="Comercial",IF(L211&lt;&gt;"",VLOOKUP(J211,INDIRECT("'"&amp;G211&amp;"'!L16:O18"),3,FALSE),"")))</f>
        <v/>
      </c>
      <c r="AS211" s="4" t="str">
        <f t="shared" ca="1" si="121"/>
        <v/>
      </c>
      <c r="AT211" s="4" t="str">
        <f t="shared" ca="1" si="122"/>
        <v/>
      </c>
      <c r="AU211" s="4" t="str">
        <f t="shared" ca="1" si="123"/>
        <v/>
      </c>
      <c r="AV211" s="4" t="str">
        <f t="array" aca="1" ref="AV211" ca="1">IF(G211&lt;&gt;"",(IF(OR(VLOOKUP(O211, INDIRECT("'" &amp; G211 &amp; "'!F23:N25"),3, FALSE)&lt;&gt;"",VLOOKUP(O211, INDIRECT("'" &amp; G211 &amp; "'!F23:N25"),3, FALSE)&lt;&gt;"NA"),(L211-VLOOKUP(O211, INDIRECT("'" &amp; G211 &amp; "'!F23:N25"),3, FALSE)),"")),"")</f>
        <v/>
      </c>
      <c r="AW211" s="4" t="str">
        <f t="shared" ca="1" si="102"/>
        <v/>
      </c>
      <c r="AX211" s="4" t="str">
        <f t="shared" ca="1" si="103"/>
        <v/>
      </c>
      <c r="AY211" s="4" t="str">
        <f t="shared" ca="1" si="104"/>
        <v/>
      </c>
      <c r="AZ211" s="4" t="str">
        <f t="array" aca="1" ref="AZ211" ca="1">IF(O211&lt;&gt;"",IF(VLOOKUP(O211,INDIRECT("'"&amp;G211&amp;"'!F23:K25"),5,FALSE)="NA","NA",L211-VLOOKUP(O211,INDIRECT("'"&amp;G211&amp;"'!F23:K25"),5,FALSE)),"")</f>
        <v/>
      </c>
      <c r="BA211" s="4" t="str">
        <f>IF('Informacion del Cliente'!U223&lt;&gt;"",'Informacion del Cliente'!U223,"")</f>
        <v/>
      </c>
      <c r="BB211" s="4" t="str">
        <f t="array" aca="1" ref="BB211" ca="1">IF(O211&lt;&gt;"",VLOOKUP(O211, INDIRECT("'" &amp; G211 &amp; "'!F23:K25"),6, FALSE),"")</f>
        <v/>
      </c>
      <c r="BC211" s="4" t="str">
        <f t="shared" si="105"/>
        <v/>
      </c>
      <c r="BD211" s="4" t="str">
        <f t="shared" ca="1" si="106"/>
        <v/>
      </c>
      <c r="BE211" s="4" t="str">
        <f t="shared" si="107"/>
        <v/>
      </c>
      <c r="BF211" s="4" t="str">
        <f t="shared" si="108"/>
        <v/>
      </c>
      <c r="BG211" s="4" t="str">
        <f t="shared" si="109"/>
        <v/>
      </c>
      <c r="BJ211" s="4" t="str">
        <f t="shared" ca="1" si="110"/>
        <v/>
      </c>
      <c r="BK211" s="4" t="str">
        <f t="shared" si="111"/>
        <v/>
      </c>
      <c r="BL211" s="4" t="str">
        <f t="shared" ca="1" si="112"/>
        <v/>
      </c>
      <c r="BM211" s="4" t="str">
        <f t="shared" ca="1" si="113"/>
        <v/>
      </c>
    </row>
    <row r="212" spans="1:65" x14ac:dyDescent="0.3">
      <c r="A212" s="4" t="str">
        <f>IF(L212&lt;&gt;"",'Informacion del Cliente'!D224,"")</f>
        <v/>
      </c>
      <c r="B212" s="4" t="str">
        <f>IF(O212&lt;&gt;"",'Informacion del Cliente'!$F$5,"")</f>
        <v/>
      </c>
      <c r="C212" s="4" t="str">
        <f>IF(O212&lt;&gt;"",'Informacion del Cliente'!$F$8,"")</f>
        <v/>
      </c>
      <c r="D212" s="4" t="str">
        <f>IF(O212&lt;&gt;"",'Informacion del Cliente'!$F$7,"")</f>
        <v/>
      </c>
      <c r="E212" s="4" t="str">
        <f>IF(O212&lt;&gt;"",'Informacion del Cliente'!$F$9,"")</f>
        <v/>
      </c>
      <c r="F212" s="4" t="str">
        <f>IF(G212&lt;&gt;"",'Informacion del Cliente'!$F$10:$G$10,"")</f>
        <v/>
      </c>
      <c r="G212" s="4" t="str">
        <f>IF('Informacion del Cliente'!E224&lt;&gt;"",VLOOKUP('Informacion del Cliente'!E224,Productos!$F$6:$G$11,2,FALSE),"")</f>
        <v/>
      </c>
      <c r="H212" s="4" t="str">
        <f>IF('Informacion del Cliente'!G224&lt;&gt;"",'Informacion del Cliente'!G224,"")</f>
        <v/>
      </c>
      <c r="I212" s="4" t="str">
        <f>IF('Informacion del Cliente'!F224&lt;&gt;"",'Informacion del Cliente'!F224,"")</f>
        <v/>
      </c>
      <c r="J212" s="4" t="str">
        <f>IF('Informacion del Cliente'!J224&lt;&gt;"",'Informacion del Cliente'!J224,"")</f>
        <v/>
      </c>
      <c r="K212" s="4" t="str">
        <f>IF('Informacion del Cliente'!N224&lt;&gt;"",'Informacion del Cliente'!N224,"")</f>
        <v/>
      </c>
      <c r="L212" s="4" t="str">
        <f>IF(AND(N212&lt;&gt;"",N212="Inside"),'Informacion del Cliente'!H224-VLOOKUP(N212,Productos!$F$15:$G$16,2,FALSE),IF(N212="Outside",'Informacion del Cliente'!H224,""))</f>
        <v/>
      </c>
      <c r="M212" s="4" t="str">
        <f>IF('Informacion del Cliente'!I224&lt;&gt;"",'Informacion del Cliente'!I224,"")</f>
        <v/>
      </c>
      <c r="N212" s="4" t="str">
        <f>IF('Informacion del Cliente'!K224&lt;&gt;"",'Informacion del Cliente'!K224,"")</f>
        <v/>
      </c>
      <c r="O212" s="4" t="str">
        <f>IF('Informacion del Cliente'!L224&lt;&gt;"",'Informacion del Cliente'!L224,"")</f>
        <v/>
      </c>
      <c r="P212" s="4" t="str">
        <f>IF('Informacion del Cliente'!M224&lt;&gt;"",'Informacion del Cliente'!M224,"")</f>
        <v/>
      </c>
      <c r="Q212" s="4" t="str">
        <f>IF('Informacion del Cliente'!P224&lt;&gt;"",'Informacion del Cliente'!P224,"")</f>
        <v/>
      </c>
      <c r="R212" s="4" t="str">
        <f>IF('Informacion del Cliente'!Q224&lt;&gt;"",'Informacion del Cliente'!Q224,"")</f>
        <v/>
      </c>
      <c r="S212" s="4" t="str">
        <f t="shared" ca="1" si="114"/>
        <v/>
      </c>
      <c r="U212" s="4" t="str">
        <f>IF('Informacion del Cliente'!O224&lt;&gt;"",'Informacion del Cliente'!O224,"")</f>
        <v/>
      </c>
      <c r="V212" s="4" t="str">
        <f>IF('Informacion del Cliente'!R224&lt;&gt;"",'Informacion del Cliente'!R224,"")</f>
        <v/>
      </c>
      <c r="W212" s="4" t="str">
        <f t="shared" ca="1" si="115"/>
        <v/>
      </c>
      <c r="X212" s="4" t="str">
        <f t="shared" si="116"/>
        <v/>
      </c>
      <c r="Y212" s="4" t="str">
        <f t="shared" si="117"/>
        <v/>
      </c>
      <c r="Z212" s="4" t="str">
        <f>IF(G212&lt;&gt;"", IFERROR(VLOOKUP(I212, 'Listado de Telas'!$B$3:$F$129, 5, FALSE), "No encontrado"), "")</f>
        <v/>
      </c>
      <c r="AA212" s="4" t="str">
        <f t="shared" ca="1" si="118"/>
        <v/>
      </c>
      <c r="AB212" s="4" t="str">
        <f t="shared" ca="1" si="93"/>
        <v/>
      </c>
      <c r="AC212" s="4" t="str">
        <f t="shared" ca="1" si="94"/>
        <v/>
      </c>
      <c r="AD212" s="4" t="str">
        <f t="shared" ca="1" si="95"/>
        <v/>
      </c>
      <c r="AE212" s="4" t="str">
        <f t="shared" si="96"/>
        <v/>
      </c>
      <c r="AF212" s="4" t="str">
        <f t="shared" ca="1" si="97"/>
        <v/>
      </c>
      <c r="AG212" s="4" t="str">
        <f t="shared" ca="1" si="98"/>
        <v/>
      </c>
      <c r="AH212" s="4" t="str">
        <f t="shared" ca="1" si="99"/>
        <v/>
      </c>
      <c r="AI212" s="4" t="str">
        <f t="shared" si="119"/>
        <v/>
      </c>
      <c r="AJ212" s="4" t="str">
        <f t="shared" ca="1" si="100"/>
        <v/>
      </c>
      <c r="AK212" s="4" t="str">
        <f t="array" ref="AK212">IF('Informacion del Cliente'!T224="SI",3,IF('Informacion del Cliente'!K224="Outside",2,IF('Informacion del Cliente'!K224="Inside",1,"")))</f>
        <v/>
      </c>
      <c r="AL212" s="140" t="str">
        <f t="shared" ca="1" si="101"/>
        <v/>
      </c>
      <c r="AM212" s="4" t="s">
        <v>132</v>
      </c>
      <c r="AN212" s="4" t="str">
        <f t="array" ref="AN212">IF(O212&lt;&gt;"",(IF(L212&lt;&gt;"",IF('Informacion del Cliente'!$F$10:$G$10="Residencial",VLOOKUP(G212,Productos!$F$19:$G$24,2,FALSE),IF('Informacion del Cliente'!$F$10:$G$10="Comercial",VLOOKUP(G212,Productos!$F$19:$G$24,3,FALSE),"")))),"")</f>
        <v/>
      </c>
      <c r="AO212" s="4" t="str">
        <f t="array" aca="1" ref="AO212" ca="1">IF(O212&lt;&gt;"",(IF(L212&lt;&gt;"",IF(VLOOKUP('Informacion del Cliente'!$F$10:$G$10,INDIRECT("'"&amp;G212&amp;"'!L5:N6"),2,FALSE)="NA","",VLOOKUP('Informacion del Cliente'!$F$10:$G$10,INDIRECT("'"&amp;G212&amp;"'!L5:N6"),2,FALSE)))),"")</f>
        <v/>
      </c>
      <c r="AP212" s="4" t="str">
        <f t="array" aca="1" ref="AP212" ca="1">IF(OR(J212="Privacy",J212="Blackout"),IF('Informacion del Cliente'!$F$10:$G$10="Residencial",IF(L212&lt;&gt;"",VLOOKUP(J212,INDIRECT("'"&amp;G212&amp;"'!L16:O18"),2,FALSE),""),IF('Informacion del Cliente'!$F$10:$G$10="Comercial",IF(L212&lt;&gt;"",VLOOKUP(J212,INDIRECT("'"&amp;G212&amp;"'!L16:O18"),3,FALSE),""))),"")</f>
        <v/>
      </c>
      <c r="AQ212" s="4" t="str">
        <f t="shared" ca="1" si="120"/>
        <v>0</v>
      </c>
      <c r="AR212" s="4" t="str">
        <f t="array" aca="1" ref="AR212" ca="1">IF('Informacion del Cliente'!$F$10:$G$10="Residencial",IF(L212&lt;&gt;"",VLOOKUP(J212,INDIRECT("'"&amp;G212&amp;"'!L16:O18"),2,FALSE),""),IF('Informacion del Cliente'!$F$10:$G$10="Comercial",IF(L212&lt;&gt;"",VLOOKUP(J212,INDIRECT("'"&amp;G212&amp;"'!L16:O18"),3,FALSE),"")))</f>
        <v/>
      </c>
      <c r="AS212" s="4" t="str">
        <f t="shared" ca="1" si="121"/>
        <v/>
      </c>
      <c r="AT212" s="4" t="str">
        <f t="shared" ca="1" si="122"/>
        <v/>
      </c>
      <c r="AU212" s="4" t="str">
        <f t="shared" ca="1" si="123"/>
        <v/>
      </c>
      <c r="AV212" s="4" t="str">
        <f t="array" aca="1" ref="AV212" ca="1">IF(G212&lt;&gt;"",(IF(OR(VLOOKUP(O212, INDIRECT("'" &amp; G212 &amp; "'!F23:N25"),3, FALSE)&lt;&gt;"",VLOOKUP(O212, INDIRECT("'" &amp; G212 &amp; "'!F23:N25"),3, FALSE)&lt;&gt;"NA"),(L212-VLOOKUP(O212, INDIRECT("'" &amp; G212 &amp; "'!F23:N25"),3, FALSE)),"")),"")</f>
        <v/>
      </c>
      <c r="AW212" s="4" t="str">
        <f t="shared" ca="1" si="102"/>
        <v/>
      </c>
      <c r="AX212" s="4" t="str">
        <f t="shared" ca="1" si="103"/>
        <v/>
      </c>
      <c r="AY212" s="4" t="str">
        <f t="shared" ca="1" si="104"/>
        <v/>
      </c>
      <c r="AZ212" s="4" t="str">
        <f t="array" aca="1" ref="AZ212" ca="1">IF(O212&lt;&gt;"",IF(VLOOKUP(O212,INDIRECT("'"&amp;G212&amp;"'!F23:K25"),5,FALSE)="NA","NA",L212-VLOOKUP(O212,INDIRECT("'"&amp;G212&amp;"'!F23:K25"),5,FALSE)),"")</f>
        <v/>
      </c>
      <c r="BA212" s="4" t="str">
        <f>IF('Informacion del Cliente'!U224&lt;&gt;"",'Informacion del Cliente'!U224,"")</f>
        <v/>
      </c>
      <c r="BB212" s="4" t="str">
        <f t="array" aca="1" ref="BB212" ca="1">IF(O212&lt;&gt;"",VLOOKUP(O212, INDIRECT("'" &amp; G212 &amp; "'!F23:K25"),6, FALSE),"")</f>
        <v/>
      </c>
      <c r="BC212" s="4" t="str">
        <f t="shared" si="105"/>
        <v/>
      </c>
      <c r="BD212" s="4" t="str">
        <f t="shared" ca="1" si="106"/>
        <v/>
      </c>
      <c r="BE212" s="4" t="str">
        <f t="shared" si="107"/>
        <v/>
      </c>
      <c r="BF212" s="4" t="str">
        <f t="shared" si="108"/>
        <v/>
      </c>
      <c r="BG212" s="4" t="str">
        <f t="shared" si="109"/>
        <v/>
      </c>
      <c r="BJ212" s="4" t="str">
        <f t="shared" ca="1" si="110"/>
        <v/>
      </c>
      <c r="BK212" s="4" t="str">
        <f t="shared" si="111"/>
        <v/>
      </c>
      <c r="BL212" s="4" t="str">
        <f t="shared" ca="1" si="112"/>
        <v/>
      </c>
      <c r="BM212" s="4" t="str">
        <f t="shared" ca="1" si="113"/>
        <v/>
      </c>
    </row>
    <row r="213" spans="1:65" x14ac:dyDescent="0.3">
      <c r="A213" s="4" t="str">
        <f>IF(L213&lt;&gt;"",'Informacion del Cliente'!D225,"")</f>
        <v/>
      </c>
      <c r="B213" s="4" t="str">
        <f>IF(O213&lt;&gt;"",'Informacion del Cliente'!$F$5,"")</f>
        <v/>
      </c>
      <c r="C213" s="4" t="str">
        <f>IF(O213&lt;&gt;"",'Informacion del Cliente'!$F$8,"")</f>
        <v/>
      </c>
      <c r="D213" s="4" t="str">
        <f>IF(O213&lt;&gt;"",'Informacion del Cliente'!$F$7,"")</f>
        <v/>
      </c>
      <c r="E213" s="4" t="str">
        <f>IF(O213&lt;&gt;"",'Informacion del Cliente'!$F$9,"")</f>
        <v/>
      </c>
      <c r="F213" s="4" t="str">
        <f>IF(G213&lt;&gt;"",'Informacion del Cliente'!$F$10:$G$10,"")</f>
        <v/>
      </c>
      <c r="G213" s="4" t="str">
        <f>IF('Informacion del Cliente'!E225&lt;&gt;"",VLOOKUP('Informacion del Cliente'!E225,Productos!$F$6:$G$11,2,FALSE),"")</f>
        <v/>
      </c>
      <c r="H213" s="4" t="str">
        <f>IF('Informacion del Cliente'!G225&lt;&gt;"",'Informacion del Cliente'!G225,"")</f>
        <v/>
      </c>
      <c r="I213" s="4" t="str">
        <f>IF('Informacion del Cliente'!F225&lt;&gt;"",'Informacion del Cliente'!F225,"")</f>
        <v/>
      </c>
      <c r="J213" s="4" t="str">
        <f>IF('Informacion del Cliente'!J225&lt;&gt;"",'Informacion del Cliente'!J225,"")</f>
        <v/>
      </c>
      <c r="K213" s="4" t="str">
        <f>IF('Informacion del Cliente'!N225&lt;&gt;"",'Informacion del Cliente'!N225,"")</f>
        <v/>
      </c>
      <c r="L213" s="4" t="str">
        <f>IF(AND(N213&lt;&gt;"",N213="Inside"),'Informacion del Cliente'!H225-VLOOKUP(N213,Productos!$F$15:$G$16,2,FALSE),IF(N213="Outside",'Informacion del Cliente'!H225,""))</f>
        <v/>
      </c>
      <c r="M213" s="4" t="str">
        <f>IF('Informacion del Cliente'!I225&lt;&gt;"",'Informacion del Cliente'!I225,"")</f>
        <v/>
      </c>
      <c r="N213" s="4" t="str">
        <f>IF('Informacion del Cliente'!K225&lt;&gt;"",'Informacion del Cliente'!K225,"")</f>
        <v/>
      </c>
      <c r="O213" s="4" t="str">
        <f>IF('Informacion del Cliente'!L225&lt;&gt;"",'Informacion del Cliente'!L225,"")</f>
        <v/>
      </c>
      <c r="P213" s="4" t="str">
        <f>IF('Informacion del Cliente'!M225&lt;&gt;"",'Informacion del Cliente'!M225,"")</f>
        <v/>
      </c>
      <c r="Q213" s="4" t="str">
        <f>IF('Informacion del Cliente'!P225&lt;&gt;"",'Informacion del Cliente'!P225,"")</f>
        <v/>
      </c>
      <c r="R213" s="4" t="str">
        <f>IF('Informacion del Cliente'!Q225&lt;&gt;"",'Informacion del Cliente'!Q225,"")</f>
        <v/>
      </c>
      <c r="S213" s="4" t="str">
        <f t="shared" ca="1" si="114"/>
        <v/>
      </c>
      <c r="U213" s="4" t="str">
        <f>IF('Informacion del Cliente'!O225&lt;&gt;"",'Informacion del Cliente'!O225,"")</f>
        <v/>
      </c>
      <c r="V213" s="4" t="str">
        <f>IF('Informacion del Cliente'!R225&lt;&gt;"",'Informacion del Cliente'!R225,"")</f>
        <v/>
      </c>
      <c r="W213" s="4" t="str">
        <f t="shared" ca="1" si="115"/>
        <v/>
      </c>
      <c r="X213" s="4" t="str">
        <f t="shared" si="116"/>
        <v/>
      </c>
      <c r="Y213" s="4" t="str">
        <f t="shared" si="117"/>
        <v/>
      </c>
      <c r="Z213" s="4" t="str">
        <f>IF(G213&lt;&gt;"", IFERROR(VLOOKUP(I213, 'Listado de Telas'!$B$3:$F$129, 5, FALSE), "No encontrado"), "")</f>
        <v/>
      </c>
      <c r="AA213" s="4" t="str">
        <f t="shared" ca="1" si="118"/>
        <v/>
      </c>
      <c r="AB213" s="4" t="str">
        <f t="shared" ca="1" si="93"/>
        <v/>
      </c>
      <c r="AC213" s="4" t="str">
        <f t="shared" ca="1" si="94"/>
        <v/>
      </c>
      <c r="AD213" s="4" t="str">
        <f t="shared" ca="1" si="95"/>
        <v/>
      </c>
      <c r="AE213" s="4" t="str">
        <f t="shared" si="96"/>
        <v/>
      </c>
      <c r="AF213" s="4" t="str">
        <f t="shared" ca="1" si="97"/>
        <v/>
      </c>
      <c r="AG213" s="4" t="str">
        <f t="shared" ca="1" si="98"/>
        <v/>
      </c>
      <c r="AH213" s="4" t="str">
        <f t="shared" ca="1" si="99"/>
        <v/>
      </c>
      <c r="AI213" s="4" t="str">
        <f t="shared" si="119"/>
        <v/>
      </c>
      <c r="AJ213" s="4" t="str">
        <f t="shared" ca="1" si="100"/>
        <v/>
      </c>
      <c r="AK213" s="4" t="str">
        <f t="array" ref="AK213">IF('Informacion del Cliente'!T225="SI",3,IF('Informacion del Cliente'!K225="Outside",2,IF('Informacion del Cliente'!K225="Inside",1,"")))</f>
        <v/>
      </c>
      <c r="AL213" s="140" t="str">
        <f t="shared" ca="1" si="101"/>
        <v/>
      </c>
      <c r="AM213" s="4" t="s">
        <v>132</v>
      </c>
      <c r="AN213" s="4" t="str">
        <f t="array" ref="AN213">IF(O213&lt;&gt;"",(IF(L213&lt;&gt;"",IF('Informacion del Cliente'!$F$10:$G$10="Residencial",VLOOKUP(G213,Productos!$F$19:$G$24,2,FALSE),IF('Informacion del Cliente'!$F$10:$G$10="Comercial",VLOOKUP(G213,Productos!$F$19:$G$24,3,FALSE),"")))),"")</f>
        <v/>
      </c>
      <c r="AO213" s="4" t="str">
        <f t="array" aca="1" ref="AO213" ca="1">IF(O213&lt;&gt;"",(IF(L213&lt;&gt;"",IF(VLOOKUP('Informacion del Cliente'!$F$10:$G$10,INDIRECT("'"&amp;G213&amp;"'!L5:N6"),2,FALSE)="NA","",VLOOKUP('Informacion del Cliente'!$F$10:$G$10,INDIRECT("'"&amp;G213&amp;"'!L5:N6"),2,FALSE)))),"")</f>
        <v/>
      </c>
      <c r="AP213" s="4" t="str">
        <f t="array" aca="1" ref="AP213" ca="1">IF(OR(J213="Privacy",J213="Blackout"),IF('Informacion del Cliente'!$F$10:$G$10="Residencial",IF(L213&lt;&gt;"",VLOOKUP(J213,INDIRECT("'"&amp;G213&amp;"'!L16:O18"),2,FALSE),""),IF('Informacion del Cliente'!$F$10:$G$10="Comercial",IF(L213&lt;&gt;"",VLOOKUP(J213,INDIRECT("'"&amp;G213&amp;"'!L16:O18"),3,FALSE),""))),"")</f>
        <v/>
      </c>
      <c r="AQ213" s="4" t="str">
        <f t="shared" ca="1" si="120"/>
        <v>0</v>
      </c>
      <c r="AR213" s="4" t="str">
        <f t="array" aca="1" ref="AR213" ca="1">IF('Informacion del Cliente'!$F$10:$G$10="Residencial",IF(L213&lt;&gt;"",VLOOKUP(J213,INDIRECT("'"&amp;G213&amp;"'!L16:O18"),2,FALSE),""),IF('Informacion del Cliente'!$F$10:$G$10="Comercial",IF(L213&lt;&gt;"",VLOOKUP(J213,INDIRECT("'"&amp;G213&amp;"'!L16:O18"),3,FALSE),"")))</f>
        <v/>
      </c>
      <c r="AS213" s="4" t="str">
        <f t="shared" ca="1" si="121"/>
        <v/>
      </c>
      <c r="AT213" s="4" t="str">
        <f t="shared" ca="1" si="122"/>
        <v/>
      </c>
      <c r="AU213" s="4" t="str">
        <f t="shared" ca="1" si="123"/>
        <v/>
      </c>
      <c r="AV213" s="4" t="str">
        <f t="array" aca="1" ref="AV213" ca="1">IF(G213&lt;&gt;"",(IF(OR(VLOOKUP(O213, INDIRECT("'" &amp; G213 &amp; "'!F23:N25"),3, FALSE)&lt;&gt;"",VLOOKUP(O213, INDIRECT("'" &amp; G213 &amp; "'!F23:N25"),3, FALSE)&lt;&gt;"NA"),(L213-VLOOKUP(O213, INDIRECT("'" &amp; G213 &amp; "'!F23:N25"),3, FALSE)),"")),"")</f>
        <v/>
      </c>
      <c r="AW213" s="4" t="str">
        <f t="shared" ca="1" si="102"/>
        <v/>
      </c>
      <c r="AX213" s="4" t="str">
        <f t="shared" ca="1" si="103"/>
        <v/>
      </c>
      <c r="AY213" s="4" t="str">
        <f t="shared" ca="1" si="104"/>
        <v/>
      </c>
      <c r="AZ213" s="4" t="str">
        <f t="array" aca="1" ref="AZ213" ca="1">IF(O213&lt;&gt;"",IF(VLOOKUP(O213,INDIRECT("'"&amp;G213&amp;"'!F23:K25"),5,FALSE)="NA","NA",L213-VLOOKUP(O213,INDIRECT("'"&amp;G213&amp;"'!F23:K25"),5,FALSE)),"")</f>
        <v/>
      </c>
      <c r="BA213" s="4" t="str">
        <f>IF('Informacion del Cliente'!U225&lt;&gt;"",'Informacion del Cliente'!U225,"")</f>
        <v/>
      </c>
      <c r="BB213" s="4" t="str">
        <f t="array" aca="1" ref="BB213" ca="1">IF(O213&lt;&gt;"",VLOOKUP(O213, INDIRECT("'" &amp; G213 &amp; "'!F23:K25"),6, FALSE),"")</f>
        <v/>
      </c>
      <c r="BC213" s="4" t="str">
        <f t="shared" si="105"/>
        <v/>
      </c>
      <c r="BD213" s="4" t="str">
        <f t="shared" ca="1" si="106"/>
        <v/>
      </c>
      <c r="BE213" s="4" t="str">
        <f t="shared" si="107"/>
        <v/>
      </c>
      <c r="BF213" s="4" t="str">
        <f t="shared" si="108"/>
        <v/>
      </c>
      <c r="BG213" s="4" t="str">
        <f t="shared" si="109"/>
        <v/>
      </c>
      <c r="BJ213" s="4" t="str">
        <f t="shared" ca="1" si="110"/>
        <v/>
      </c>
      <c r="BK213" s="4" t="str">
        <f t="shared" si="111"/>
        <v/>
      </c>
      <c r="BL213" s="4" t="str">
        <f t="shared" ca="1" si="112"/>
        <v/>
      </c>
      <c r="BM213" s="4" t="str">
        <f t="shared" ca="1" si="113"/>
        <v/>
      </c>
    </row>
    <row r="214" spans="1:65" x14ac:dyDescent="0.3">
      <c r="A214" s="4" t="str">
        <f>IF(L214&lt;&gt;"",'Informacion del Cliente'!D226,"")</f>
        <v/>
      </c>
      <c r="B214" s="4" t="str">
        <f>IF(O214&lt;&gt;"",'Informacion del Cliente'!$F$5,"")</f>
        <v/>
      </c>
      <c r="C214" s="4" t="str">
        <f>IF(O214&lt;&gt;"",'Informacion del Cliente'!$F$8,"")</f>
        <v/>
      </c>
      <c r="D214" s="4" t="str">
        <f>IF(O214&lt;&gt;"",'Informacion del Cliente'!$F$7,"")</f>
        <v/>
      </c>
      <c r="E214" s="4" t="str">
        <f>IF(O214&lt;&gt;"",'Informacion del Cliente'!$F$9,"")</f>
        <v/>
      </c>
      <c r="F214" s="4" t="str">
        <f>IF(G214&lt;&gt;"",'Informacion del Cliente'!$F$10:$G$10,"")</f>
        <v/>
      </c>
      <c r="G214" s="4" t="str">
        <f>IF('Informacion del Cliente'!E226&lt;&gt;"",VLOOKUP('Informacion del Cliente'!E226,Productos!$F$6:$G$11,2,FALSE),"")</f>
        <v/>
      </c>
      <c r="H214" s="4" t="str">
        <f>IF('Informacion del Cliente'!G226&lt;&gt;"",'Informacion del Cliente'!G226,"")</f>
        <v/>
      </c>
      <c r="I214" s="4" t="str">
        <f>IF('Informacion del Cliente'!F226&lt;&gt;"",'Informacion del Cliente'!F226,"")</f>
        <v/>
      </c>
      <c r="J214" s="4" t="str">
        <f>IF('Informacion del Cliente'!J226&lt;&gt;"",'Informacion del Cliente'!J226,"")</f>
        <v/>
      </c>
      <c r="K214" s="4" t="str">
        <f>IF('Informacion del Cliente'!N226&lt;&gt;"",'Informacion del Cliente'!N226,"")</f>
        <v/>
      </c>
      <c r="L214" s="4" t="str">
        <f>IF(AND(N214&lt;&gt;"",N214="Inside"),'Informacion del Cliente'!H226-VLOOKUP(N214,Productos!$F$15:$G$16,2,FALSE),IF(N214="Outside",'Informacion del Cliente'!H226,""))</f>
        <v/>
      </c>
      <c r="M214" s="4" t="str">
        <f>IF('Informacion del Cliente'!I226&lt;&gt;"",'Informacion del Cliente'!I226,"")</f>
        <v/>
      </c>
      <c r="N214" s="4" t="str">
        <f>IF('Informacion del Cliente'!K226&lt;&gt;"",'Informacion del Cliente'!K226,"")</f>
        <v/>
      </c>
      <c r="O214" s="4" t="str">
        <f>IF('Informacion del Cliente'!L226&lt;&gt;"",'Informacion del Cliente'!L226,"")</f>
        <v/>
      </c>
      <c r="P214" s="4" t="str">
        <f>IF('Informacion del Cliente'!M226&lt;&gt;"",'Informacion del Cliente'!M226,"")</f>
        <v/>
      </c>
      <c r="Q214" s="4" t="str">
        <f>IF('Informacion del Cliente'!P226&lt;&gt;"",'Informacion del Cliente'!P226,"")</f>
        <v/>
      </c>
      <c r="R214" s="4" t="str">
        <f>IF('Informacion del Cliente'!Q226&lt;&gt;"",'Informacion del Cliente'!Q226,"")</f>
        <v/>
      </c>
      <c r="S214" s="4" t="str">
        <f t="shared" ca="1" si="114"/>
        <v/>
      </c>
      <c r="U214" s="4" t="str">
        <f>IF('Informacion del Cliente'!O226&lt;&gt;"",'Informacion del Cliente'!O226,"")</f>
        <v/>
      </c>
      <c r="V214" s="4" t="str">
        <f>IF('Informacion del Cliente'!R226&lt;&gt;"",'Informacion del Cliente'!R226,"")</f>
        <v/>
      </c>
      <c r="W214" s="4" t="str">
        <f t="shared" ca="1" si="115"/>
        <v/>
      </c>
      <c r="X214" s="4" t="str">
        <f t="shared" si="116"/>
        <v/>
      </c>
      <c r="Y214" s="4" t="str">
        <f t="shared" si="117"/>
        <v/>
      </c>
      <c r="Z214" s="4" t="str">
        <f>IF(G214&lt;&gt;"", IFERROR(VLOOKUP(I214, 'Listado de Telas'!$B$3:$F$129, 5, FALSE), "No encontrado"), "")</f>
        <v/>
      </c>
      <c r="AA214" s="4" t="str">
        <f t="shared" ca="1" si="118"/>
        <v/>
      </c>
      <c r="AB214" s="4" t="str">
        <f t="shared" ca="1" si="93"/>
        <v/>
      </c>
      <c r="AC214" s="4" t="str">
        <f t="shared" ca="1" si="94"/>
        <v/>
      </c>
      <c r="AD214" s="4" t="str">
        <f t="shared" ca="1" si="95"/>
        <v/>
      </c>
      <c r="AE214" s="4" t="str">
        <f t="shared" si="96"/>
        <v/>
      </c>
      <c r="AF214" s="4" t="str">
        <f t="shared" ca="1" si="97"/>
        <v/>
      </c>
      <c r="AG214" s="4" t="str">
        <f t="shared" ca="1" si="98"/>
        <v/>
      </c>
      <c r="AH214" s="4" t="str">
        <f t="shared" ca="1" si="99"/>
        <v/>
      </c>
      <c r="AI214" s="4" t="str">
        <f t="shared" si="119"/>
        <v/>
      </c>
      <c r="AJ214" s="4" t="str">
        <f t="shared" ca="1" si="100"/>
        <v/>
      </c>
      <c r="AK214" s="4" t="str">
        <f t="array" ref="AK214">IF('Informacion del Cliente'!T226="SI",3,IF('Informacion del Cliente'!K226="Outside",2,IF('Informacion del Cliente'!K226="Inside",1,"")))</f>
        <v/>
      </c>
      <c r="AL214" s="140" t="str">
        <f t="shared" ca="1" si="101"/>
        <v/>
      </c>
      <c r="AM214" s="4" t="s">
        <v>132</v>
      </c>
      <c r="AN214" s="4" t="str">
        <f t="array" ref="AN214">IF(O214&lt;&gt;"",(IF(L214&lt;&gt;"",IF('Informacion del Cliente'!$F$10:$G$10="Residencial",VLOOKUP(G214,Productos!$F$19:$G$24,2,FALSE),IF('Informacion del Cliente'!$F$10:$G$10="Comercial",VLOOKUP(G214,Productos!$F$19:$G$24,3,FALSE),"")))),"")</f>
        <v/>
      </c>
      <c r="AO214" s="4" t="str">
        <f t="array" aca="1" ref="AO214" ca="1">IF(O214&lt;&gt;"",(IF(L214&lt;&gt;"",IF(VLOOKUP('Informacion del Cliente'!$F$10:$G$10,INDIRECT("'"&amp;G214&amp;"'!L5:N6"),2,FALSE)="NA","",VLOOKUP('Informacion del Cliente'!$F$10:$G$10,INDIRECT("'"&amp;G214&amp;"'!L5:N6"),2,FALSE)))),"")</f>
        <v/>
      </c>
      <c r="AP214" s="4" t="str">
        <f t="array" aca="1" ref="AP214" ca="1">IF(OR(J214="Privacy",J214="Blackout"),IF('Informacion del Cliente'!$F$10:$G$10="Residencial",IF(L214&lt;&gt;"",VLOOKUP(J214,INDIRECT("'"&amp;G214&amp;"'!L16:O18"),2,FALSE),""),IF('Informacion del Cliente'!$F$10:$G$10="Comercial",IF(L214&lt;&gt;"",VLOOKUP(J214,INDIRECT("'"&amp;G214&amp;"'!L16:O18"),3,FALSE),""))),"")</f>
        <v/>
      </c>
      <c r="AQ214" s="4" t="str">
        <f t="shared" ca="1" si="120"/>
        <v>0</v>
      </c>
      <c r="AR214" s="4" t="str">
        <f t="array" aca="1" ref="AR214" ca="1">IF('Informacion del Cliente'!$F$10:$G$10="Residencial",IF(L214&lt;&gt;"",VLOOKUP(J214,INDIRECT("'"&amp;G214&amp;"'!L16:O18"),2,FALSE),""),IF('Informacion del Cliente'!$F$10:$G$10="Comercial",IF(L214&lt;&gt;"",VLOOKUP(J214,INDIRECT("'"&amp;G214&amp;"'!L16:O18"),3,FALSE),"")))</f>
        <v/>
      </c>
      <c r="AS214" s="4" t="str">
        <f t="shared" ca="1" si="121"/>
        <v/>
      </c>
      <c r="AT214" s="4" t="str">
        <f t="shared" ca="1" si="122"/>
        <v/>
      </c>
      <c r="AU214" s="4" t="str">
        <f t="shared" ca="1" si="123"/>
        <v/>
      </c>
      <c r="AV214" s="4" t="str">
        <f t="array" aca="1" ref="AV214" ca="1">IF(G214&lt;&gt;"",(IF(OR(VLOOKUP(O214, INDIRECT("'" &amp; G214 &amp; "'!F23:N25"),3, FALSE)&lt;&gt;"",VLOOKUP(O214, INDIRECT("'" &amp; G214 &amp; "'!F23:N25"),3, FALSE)&lt;&gt;"NA"),(L214-VLOOKUP(O214, INDIRECT("'" &amp; G214 &amp; "'!F23:N25"),3, FALSE)),"")),"")</f>
        <v/>
      </c>
      <c r="AW214" s="4" t="str">
        <f t="shared" ca="1" si="102"/>
        <v/>
      </c>
      <c r="AX214" s="4" t="str">
        <f t="shared" ca="1" si="103"/>
        <v/>
      </c>
      <c r="AY214" s="4" t="str">
        <f t="shared" ca="1" si="104"/>
        <v/>
      </c>
      <c r="AZ214" s="4" t="str">
        <f t="array" aca="1" ref="AZ214" ca="1">IF(O214&lt;&gt;"",IF(VLOOKUP(O214,INDIRECT("'"&amp;G214&amp;"'!F23:K25"),5,FALSE)="NA","NA",L214-VLOOKUP(O214,INDIRECT("'"&amp;G214&amp;"'!F23:K25"),5,FALSE)),"")</f>
        <v/>
      </c>
      <c r="BA214" s="4" t="str">
        <f>IF('Informacion del Cliente'!U226&lt;&gt;"",'Informacion del Cliente'!U226,"")</f>
        <v/>
      </c>
      <c r="BB214" s="4" t="str">
        <f t="array" aca="1" ref="BB214" ca="1">IF(O214&lt;&gt;"",VLOOKUP(O214, INDIRECT("'" &amp; G214 &amp; "'!F23:K25"),6, FALSE),"")</f>
        <v/>
      </c>
      <c r="BC214" s="4" t="str">
        <f t="shared" si="105"/>
        <v/>
      </c>
      <c r="BD214" s="4" t="str">
        <f t="shared" ca="1" si="106"/>
        <v/>
      </c>
      <c r="BE214" s="4" t="str">
        <f t="shared" si="107"/>
        <v/>
      </c>
      <c r="BF214" s="4" t="str">
        <f t="shared" si="108"/>
        <v/>
      </c>
      <c r="BG214" s="4" t="str">
        <f t="shared" si="109"/>
        <v/>
      </c>
      <c r="BJ214" s="4" t="str">
        <f t="shared" ca="1" si="110"/>
        <v/>
      </c>
      <c r="BK214" s="4" t="str">
        <f t="shared" si="111"/>
        <v/>
      </c>
      <c r="BL214" s="4" t="str">
        <f t="shared" ca="1" si="112"/>
        <v/>
      </c>
      <c r="BM214" s="4" t="str">
        <f t="shared" ca="1" si="113"/>
        <v/>
      </c>
    </row>
    <row r="215" spans="1:65" x14ac:dyDescent="0.3">
      <c r="A215" s="4" t="str">
        <f>IF(L215&lt;&gt;"",'Informacion del Cliente'!D227,"")</f>
        <v/>
      </c>
      <c r="B215" s="4" t="str">
        <f>IF(O215&lt;&gt;"",'Informacion del Cliente'!$F$5,"")</f>
        <v/>
      </c>
      <c r="C215" s="4" t="str">
        <f>IF(O215&lt;&gt;"",'Informacion del Cliente'!$F$8,"")</f>
        <v/>
      </c>
      <c r="D215" s="4" t="str">
        <f>IF(O215&lt;&gt;"",'Informacion del Cliente'!$F$7,"")</f>
        <v/>
      </c>
      <c r="E215" s="4" t="str">
        <f>IF(O215&lt;&gt;"",'Informacion del Cliente'!$F$9,"")</f>
        <v/>
      </c>
      <c r="F215" s="4" t="str">
        <f>IF(G215&lt;&gt;"",'Informacion del Cliente'!$F$10:$G$10,"")</f>
        <v/>
      </c>
      <c r="G215" s="4" t="str">
        <f>IF('Informacion del Cliente'!E227&lt;&gt;"",VLOOKUP('Informacion del Cliente'!E227,Productos!$F$6:$G$11,2,FALSE),"")</f>
        <v/>
      </c>
      <c r="H215" s="4" t="str">
        <f>IF('Informacion del Cliente'!G227&lt;&gt;"",'Informacion del Cliente'!G227,"")</f>
        <v/>
      </c>
      <c r="I215" s="4" t="str">
        <f>IF('Informacion del Cliente'!F227&lt;&gt;"",'Informacion del Cliente'!F227,"")</f>
        <v/>
      </c>
      <c r="J215" s="4" t="str">
        <f>IF('Informacion del Cliente'!J227&lt;&gt;"",'Informacion del Cliente'!J227,"")</f>
        <v/>
      </c>
      <c r="K215" s="4" t="str">
        <f>IF('Informacion del Cliente'!N227&lt;&gt;"",'Informacion del Cliente'!N227,"")</f>
        <v/>
      </c>
      <c r="L215" s="4" t="str">
        <f>IF(AND(N215&lt;&gt;"",N215="Inside"),'Informacion del Cliente'!H227-VLOOKUP(N215,Productos!$F$15:$G$16,2,FALSE),IF(N215="Outside",'Informacion del Cliente'!H227,""))</f>
        <v/>
      </c>
      <c r="M215" s="4" t="str">
        <f>IF('Informacion del Cliente'!I227&lt;&gt;"",'Informacion del Cliente'!I227,"")</f>
        <v/>
      </c>
      <c r="N215" s="4" t="str">
        <f>IF('Informacion del Cliente'!K227&lt;&gt;"",'Informacion del Cliente'!K227,"")</f>
        <v/>
      </c>
      <c r="O215" s="4" t="str">
        <f>IF('Informacion del Cliente'!L227&lt;&gt;"",'Informacion del Cliente'!L227,"")</f>
        <v/>
      </c>
      <c r="P215" s="4" t="str">
        <f>IF('Informacion del Cliente'!M227&lt;&gt;"",'Informacion del Cliente'!M227,"")</f>
        <v/>
      </c>
      <c r="Q215" s="4" t="str">
        <f>IF('Informacion del Cliente'!P227&lt;&gt;"",'Informacion del Cliente'!P227,"")</f>
        <v/>
      </c>
      <c r="R215" s="4" t="str">
        <f>IF('Informacion del Cliente'!Q227&lt;&gt;"",'Informacion del Cliente'!Q227,"")</f>
        <v/>
      </c>
      <c r="S215" s="4" t="str">
        <f t="shared" ca="1" si="114"/>
        <v/>
      </c>
      <c r="U215" s="4" t="str">
        <f>IF('Informacion del Cliente'!O227&lt;&gt;"",'Informacion del Cliente'!O227,"")</f>
        <v/>
      </c>
      <c r="V215" s="4" t="str">
        <f>IF('Informacion del Cliente'!R227&lt;&gt;"",'Informacion del Cliente'!R227,"")</f>
        <v/>
      </c>
      <c r="W215" s="4" t="str">
        <f t="shared" ca="1" si="115"/>
        <v/>
      </c>
      <c r="X215" s="4" t="str">
        <f t="shared" si="116"/>
        <v/>
      </c>
      <c r="Y215" s="4" t="str">
        <f t="shared" si="117"/>
        <v/>
      </c>
      <c r="Z215" s="4" t="str">
        <f>IF(G215&lt;&gt;"", IFERROR(VLOOKUP(I215, 'Listado de Telas'!$B$3:$F$129, 5, FALSE), "No encontrado"), "")</f>
        <v/>
      </c>
      <c r="AA215" s="4" t="str">
        <f t="shared" ca="1" si="118"/>
        <v/>
      </c>
      <c r="AB215" s="4" t="str">
        <f t="shared" ca="1" si="93"/>
        <v/>
      </c>
      <c r="AC215" s="4" t="str">
        <f t="shared" ca="1" si="94"/>
        <v/>
      </c>
      <c r="AD215" s="4" t="str">
        <f t="shared" ca="1" si="95"/>
        <v/>
      </c>
      <c r="AE215" s="4" t="str">
        <f t="shared" si="96"/>
        <v/>
      </c>
      <c r="AF215" s="4" t="str">
        <f t="shared" ca="1" si="97"/>
        <v/>
      </c>
      <c r="AG215" s="4" t="str">
        <f t="shared" ca="1" si="98"/>
        <v/>
      </c>
      <c r="AH215" s="4" t="str">
        <f t="shared" ca="1" si="99"/>
        <v/>
      </c>
      <c r="AI215" s="4" t="str">
        <f t="shared" si="119"/>
        <v/>
      </c>
      <c r="AJ215" s="4" t="str">
        <f t="shared" ca="1" si="100"/>
        <v/>
      </c>
      <c r="AK215" s="4" t="str">
        <f t="array" ref="AK215">IF('Informacion del Cliente'!T227="SI",3,IF('Informacion del Cliente'!K227="Outside",2,IF('Informacion del Cliente'!K227="Inside",1,"")))</f>
        <v/>
      </c>
      <c r="AL215" s="140" t="str">
        <f t="shared" ca="1" si="101"/>
        <v/>
      </c>
      <c r="AM215" s="4" t="s">
        <v>132</v>
      </c>
      <c r="AN215" s="4" t="str">
        <f t="array" ref="AN215">IF(O215&lt;&gt;"",(IF(L215&lt;&gt;"",IF('Informacion del Cliente'!$F$10:$G$10="Residencial",VLOOKUP(G215,Productos!$F$19:$G$24,2,FALSE),IF('Informacion del Cliente'!$F$10:$G$10="Comercial",VLOOKUP(G215,Productos!$F$19:$G$24,3,FALSE),"")))),"")</f>
        <v/>
      </c>
      <c r="AO215" s="4" t="str">
        <f t="array" aca="1" ref="AO215" ca="1">IF(O215&lt;&gt;"",(IF(L215&lt;&gt;"",IF(VLOOKUP('Informacion del Cliente'!$F$10:$G$10,INDIRECT("'"&amp;G215&amp;"'!L5:N6"),2,FALSE)="NA","",VLOOKUP('Informacion del Cliente'!$F$10:$G$10,INDIRECT("'"&amp;G215&amp;"'!L5:N6"),2,FALSE)))),"")</f>
        <v/>
      </c>
      <c r="AP215" s="4" t="str">
        <f t="array" aca="1" ref="AP215" ca="1">IF(OR(J215="Privacy",J215="Blackout"),IF('Informacion del Cliente'!$F$10:$G$10="Residencial",IF(L215&lt;&gt;"",VLOOKUP(J215,INDIRECT("'"&amp;G215&amp;"'!L16:O18"),2,FALSE),""),IF('Informacion del Cliente'!$F$10:$G$10="Comercial",IF(L215&lt;&gt;"",VLOOKUP(J215,INDIRECT("'"&amp;G215&amp;"'!L16:O18"),3,FALSE),""))),"")</f>
        <v/>
      </c>
      <c r="AQ215" s="4" t="str">
        <f t="shared" ca="1" si="120"/>
        <v>0</v>
      </c>
      <c r="AR215" s="4" t="str">
        <f t="array" aca="1" ref="AR215" ca="1">IF('Informacion del Cliente'!$F$10:$G$10="Residencial",IF(L215&lt;&gt;"",VLOOKUP(J215,INDIRECT("'"&amp;G215&amp;"'!L16:O18"),2,FALSE),""),IF('Informacion del Cliente'!$F$10:$G$10="Comercial",IF(L215&lt;&gt;"",VLOOKUP(J215,INDIRECT("'"&amp;G215&amp;"'!L16:O18"),3,FALSE),"")))</f>
        <v/>
      </c>
      <c r="AS215" s="4" t="str">
        <f t="shared" ca="1" si="121"/>
        <v/>
      </c>
      <c r="AT215" s="4" t="str">
        <f t="shared" ca="1" si="122"/>
        <v/>
      </c>
      <c r="AU215" s="4" t="str">
        <f t="shared" ca="1" si="123"/>
        <v/>
      </c>
      <c r="AV215" s="4" t="str">
        <f t="array" aca="1" ref="AV215" ca="1">IF(G215&lt;&gt;"",(IF(OR(VLOOKUP(O215, INDIRECT("'" &amp; G215 &amp; "'!F23:N25"),3, FALSE)&lt;&gt;"",VLOOKUP(O215, INDIRECT("'" &amp; G215 &amp; "'!F23:N25"),3, FALSE)&lt;&gt;"NA"),(L215-VLOOKUP(O215, INDIRECT("'" &amp; G215 &amp; "'!F23:N25"),3, FALSE)),"")),"")</f>
        <v/>
      </c>
      <c r="AW215" s="4" t="str">
        <f t="shared" ca="1" si="102"/>
        <v/>
      </c>
      <c r="AX215" s="4" t="str">
        <f t="shared" ca="1" si="103"/>
        <v/>
      </c>
      <c r="AY215" s="4" t="str">
        <f t="shared" ca="1" si="104"/>
        <v/>
      </c>
      <c r="AZ215" s="4" t="str">
        <f t="array" aca="1" ref="AZ215" ca="1">IF(O215&lt;&gt;"",IF(VLOOKUP(O215,INDIRECT("'"&amp;G215&amp;"'!F23:K25"),5,FALSE)="NA","NA",L215-VLOOKUP(O215,INDIRECT("'"&amp;G215&amp;"'!F23:K25"),5,FALSE)),"")</f>
        <v/>
      </c>
      <c r="BA215" s="4" t="str">
        <f>IF('Informacion del Cliente'!U227&lt;&gt;"",'Informacion del Cliente'!U227,"")</f>
        <v/>
      </c>
      <c r="BB215" s="4" t="str">
        <f t="array" aca="1" ref="BB215" ca="1">IF(O215&lt;&gt;"",VLOOKUP(O215, INDIRECT("'" &amp; G215 &amp; "'!F23:K25"),6, FALSE),"")</f>
        <v/>
      </c>
      <c r="BC215" s="4" t="str">
        <f t="shared" si="105"/>
        <v/>
      </c>
      <c r="BD215" s="4" t="str">
        <f t="shared" ca="1" si="106"/>
        <v/>
      </c>
      <c r="BE215" s="4" t="str">
        <f t="shared" si="107"/>
        <v/>
      </c>
      <c r="BF215" s="4" t="str">
        <f t="shared" si="108"/>
        <v/>
      </c>
      <c r="BG215" s="4" t="str">
        <f t="shared" si="109"/>
        <v/>
      </c>
      <c r="BJ215" s="4" t="str">
        <f t="shared" ca="1" si="110"/>
        <v/>
      </c>
      <c r="BK215" s="4" t="str">
        <f t="shared" si="111"/>
        <v/>
      </c>
      <c r="BL215" s="4" t="str">
        <f t="shared" ca="1" si="112"/>
        <v/>
      </c>
      <c r="BM215" s="4" t="str">
        <f t="shared" ca="1" si="113"/>
        <v/>
      </c>
    </row>
    <row r="216" spans="1:65" x14ac:dyDescent="0.3">
      <c r="A216" s="4" t="str">
        <f>IF(L216&lt;&gt;"",'Informacion del Cliente'!D228,"")</f>
        <v/>
      </c>
      <c r="B216" s="4" t="str">
        <f>IF(O216&lt;&gt;"",'Informacion del Cliente'!$F$5,"")</f>
        <v/>
      </c>
      <c r="C216" s="4" t="str">
        <f>IF(O216&lt;&gt;"",'Informacion del Cliente'!$F$8,"")</f>
        <v/>
      </c>
      <c r="D216" s="4" t="str">
        <f>IF(O216&lt;&gt;"",'Informacion del Cliente'!$F$7,"")</f>
        <v/>
      </c>
      <c r="E216" s="4" t="str">
        <f>IF(O216&lt;&gt;"",'Informacion del Cliente'!$F$9,"")</f>
        <v/>
      </c>
      <c r="F216" s="4" t="str">
        <f>IF(G216&lt;&gt;"",'Informacion del Cliente'!$F$10:$G$10,"")</f>
        <v/>
      </c>
      <c r="G216" s="4" t="str">
        <f>IF('Informacion del Cliente'!E228&lt;&gt;"",VLOOKUP('Informacion del Cliente'!E228,Productos!$F$6:$G$11,2,FALSE),"")</f>
        <v/>
      </c>
      <c r="H216" s="4" t="str">
        <f>IF('Informacion del Cliente'!G228&lt;&gt;"",'Informacion del Cliente'!G228,"")</f>
        <v/>
      </c>
      <c r="I216" s="4" t="str">
        <f>IF('Informacion del Cliente'!F228&lt;&gt;"",'Informacion del Cliente'!F228,"")</f>
        <v/>
      </c>
      <c r="J216" s="4" t="str">
        <f>IF('Informacion del Cliente'!J228&lt;&gt;"",'Informacion del Cliente'!J228,"")</f>
        <v/>
      </c>
      <c r="K216" s="4" t="str">
        <f>IF('Informacion del Cliente'!N228&lt;&gt;"",'Informacion del Cliente'!N228,"")</f>
        <v/>
      </c>
      <c r="L216" s="4" t="str">
        <f>IF(AND(N216&lt;&gt;"",N216="Inside"),'Informacion del Cliente'!H228-VLOOKUP(N216,Productos!$F$15:$G$16,2,FALSE),IF(N216="Outside",'Informacion del Cliente'!H228,""))</f>
        <v/>
      </c>
      <c r="M216" s="4" t="str">
        <f>IF('Informacion del Cliente'!I228&lt;&gt;"",'Informacion del Cliente'!I228,"")</f>
        <v/>
      </c>
      <c r="N216" s="4" t="str">
        <f>IF('Informacion del Cliente'!K228&lt;&gt;"",'Informacion del Cliente'!K228,"")</f>
        <v/>
      </c>
      <c r="O216" s="4" t="str">
        <f>IF('Informacion del Cliente'!L228&lt;&gt;"",'Informacion del Cliente'!L228,"")</f>
        <v/>
      </c>
      <c r="P216" s="4" t="str">
        <f>IF('Informacion del Cliente'!M228&lt;&gt;"",'Informacion del Cliente'!M228,"")</f>
        <v/>
      </c>
      <c r="Q216" s="4" t="str">
        <f>IF('Informacion del Cliente'!P228&lt;&gt;"",'Informacion del Cliente'!P228,"")</f>
        <v/>
      </c>
      <c r="R216" s="4" t="str">
        <f>IF('Informacion del Cliente'!Q228&lt;&gt;"",'Informacion del Cliente'!Q228,"")</f>
        <v/>
      </c>
      <c r="S216" s="4" t="str">
        <f t="shared" ca="1" si="114"/>
        <v/>
      </c>
      <c r="U216" s="4" t="str">
        <f>IF('Informacion del Cliente'!O228&lt;&gt;"",'Informacion del Cliente'!O228,"")</f>
        <v/>
      </c>
      <c r="V216" s="4" t="str">
        <f>IF('Informacion del Cliente'!R228&lt;&gt;"",'Informacion del Cliente'!R228,"")</f>
        <v/>
      </c>
      <c r="W216" s="4" t="str">
        <f t="shared" ca="1" si="115"/>
        <v/>
      </c>
      <c r="X216" s="4" t="str">
        <f t="shared" si="116"/>
        <v/>
      </c>
      <c r="Y216" s="4" t="str">
        <f t="shared" si="117"/>
        <v/>
      </c>
      <c r="Z216" s="4" t="str">
        <f>IF(G216&lt;&gt;"", IFERROR(VLOOKUP(I216, 'Listado de Telas'!$B$3:$F$129, 5, FALSE), "No encontrado"), "")</f>
        <v/>
      </c>
      <c r="AA216" s="4" t="str">
        <f t="shared" ca="1" si="118"/>
        <v/>
      </c>
      <c r="AB216" s="4" t="str">
        <f t="shared" ca="1" si="93"/>
        <v/>
      </c>
      <c r="AC216" s="4" t="str">
        <f t="shared" ca="1" si="94"/>
        <v/>
      </c>
      <c r="AD216" s="4" t="str">
        <f t="shared" ca="1" si="95"/>
        <v/>
      </c>
      <c r="AE216" s="4" t="str">
        <f t="shared" si="96"/>
        <v/>
      </c>
      <c r="AF216" s="4" t="str">
        <f t="shared" ca="1" si="97"/>
        <v/>
      </c>
      <c r="AG216" s="4" t="str">
        <f t="shared" ca="1" si="98"/>
        <v/>
      </c>
      <c r="AH216" s="4" t="str">
        <f t="shared" ca="1" si="99"/>
        <v/>
      </c>
      <c r="AI216" s="4" t="str">
        <f t="shared" si="119"/>
        <v/>
      </c>
      <c r="AJ216" s="4" t="str">
        <f t="shared" ca="1" si="100"/>
        <v/>
      </c>
      <c r="AK216" s="4" t="str">
        <f t="array" ref="AK216">IF('Informacion del Cliente'!T228="SI",3,IF('Informacion del Cliente'!K228="Outside",2,IF('Informacion del Cliente'!K228="Inside",1,"")))</f>
        <v/>
      </c>
      <c r="AL216" s="140" t="str">
        <f t="shared" ca="1" si="101"/>
        <v/>
      </c>
      <c r="AM216" s="4" t="s">
        <v>132</v>
      </c>
      <c r="AN216" s="4" t="str">
        <f t="array" ref="AN216">IF(O216&lt;&gt;"",(IF(L216&lt;&gt;"",IF('Informacion del Cliente'!$F$10:$G$10="Residencial",VLOOKUP(G216,Productos!$F$19:$G$24,2,FALSE),IF('Informacion del Cliente'!$F$10:$G$10="Comercial",VLOOKUP(G216,Productos!$F$19:$G$24,3,FALSE),"")))),"")</f>
        <v/>
      </c>
      <c r="AO216" s="4" t="str">
        <f t="array" aca="1" ref="AO216" ca="1">IF(O216&lt;&gt;"",(IF(L216&lt;&gt;"",IF(VLOOKUP('Informacion del Cliente'!$F$10:$G$10,INDIRECT("'"&amp;G216&amp;"'!L5:N6"),2,FALSE)="NA","",VLOOKUP('Informacion del Cliente'!$F$10:$G$10,INDIRECT("'"&amp;G216&amp;"'!L5:N6"),2,FALSE)))),"")</f>
        <v/>
      </c>
      <c r="AP216" s="4" t="str">
        <f t="array" aca="1" ref="AP216" ca="1">IF(OR(J216="Privacy",J216="Blackout"),IF('Informacion del Cliente'!$F$10:$G$10="Residencial",IF(L216&lt;&gt;"",VLOOKUP(J216,INDIRECT("'"&amp;G216&amp;"'!L16:O18"),2,FALSE),""),IF('Informacion del Cliente'!$F$10:$G$10="Comercial",IF(L216&lt;&gt;"",VLOOKUP(J216,INDIRECT("'"&amp;G216&amp;"'!L16:O18"),3,FALSE),""))),"")</f>
        <v/>
      </c>
      <c r="AQ216" s="4" t="str">
        <f t="shared" ca="1" si="120"/>
        <v>0</v>
      </c>
      <c r="AR216" s="4" t="str">
        <f t="array" aca="1" ref="AR216" ca="1">IF('Informacion del Cliente'!$F$10:$G$10="Residencial",IF(L216&lt;&gt;"",VLOOKUP(J216,INDIRECT("'"&amp;G216&amp;"'!L16:O18"),2,FALSE),""),IF('Informacion del Cliente'!$F$10:$G$10="Comercial",IF(L216&lt;&gt;"",VLOOKUP(J216,INDIRECT("'"&amp;G216&amp;"'!L16:O18"),3,FALSE),"")))</f>
        <v/>
      </c>
      <c r="AS216" s="4" t="str">
        <f t="shared" ca="1" si="121"/>
        <v/>
      </c>
      <c r="AT216" s="4" t="str">
        <f t="shared" ca="1" si="122"/>
        <v/>
      </c>
      <c r="AU216" s="4" t="str">
        <f t="shared" ca="1" si="123"/>
        <v/>
      </c>
      <c r="AV216" s="4" t="str">
        <f t="array" aca="1" ref="AV216" ca="1">IF(G216&lt;&gt;"",(IF(OR(VLOOKUP(O216, INDIRECT("'" &amp; G216 &amp; "'!F23:N25"),3, FALSE)&lt;&gt;"",VLOOKUP(O216, INDIRECT("'" &amp; G216 &amp; "'!F23:N25"),3, FALSE)&lt;&gt;"NA"),(L216-VLOOKUP(O216, INDIRECT("'" &amp; G216 &amp; "'!F23:N25"),3, FALSE)),"")),"")</f>
        <v/>
      </c>
      <c r="AW216" s="4" t="str">
        <f t="shared" ca="1" si="102"/>
        <v/>
      </c>
      <c r="AX216" s="4" t="str">
        <f t="shared" ca="1" si="103"/>
        <v/>
      </c>
      <c r="AY216" s="4" t="str">
        <f t="shared" ca="1" si="104"/>
        <v/>
      </c>
      <c r="AZ216" s="4" t="str">
        <f t="array" aca="1" ref="AZ216" ca="1">IF(O216&lt;&gt;"",IF(VLOOKUP(O216,INDIRECT("'"&amp;G216&amp;"'!F23:K25"),5,FALSE)="NA","NA",L216-VLOOKUP(O216,INDIRECT("'"&amp;G216&amp;"'!F23:K25"),5,FALSE)),"")</f>
        <v/>
      </c>
      <c r="BA216" s="4" t="str">
        <f>IF('Informacion del Cliente'!U228&lt;&gt;"",'Informacion del Cliente'!U228,"")</f>
        <v/>
      </c>
      <c r="BB216" s="4" t="str">
        <f t="array" aca="1" ref="BB216" ca="1">IF(O216&lt;&gt;"",VLOOKUP(O216, INDIRECT("'" &amp; G216 &amp; "'!F23:K25"),6, FALSE),"")</f>
        <v/>
      </c>
      <c r="BC216" s="4" t="str">
        <f t="shared" si="105"/>
        <v/>
      </c>
      <c r="BD216" s="4" t="str">
        <f t="shared" ca="1" si="106"/>
        <v/>
      </c>
      <c r="BE216" s="4" t="str">
        <f t="shared" si="107"/>
        <v/>
      </c>
      <c r="BF216" s="4" t="str">
        <f t="shared" si="108"/>
        <v/>
      </c>
      <c r="BG216" s="4" t="str">
        <f t="shared" si="109"/>
        <v/>
      </c>
      <c r="BJ216" s="4" t="str">
        <f t="shared" ca="1" si="110"/>
        <v/>
      </c>
      <c r="BK216" s="4" t="str">
        <f t="shared" si="111"/>
        <v/>
      </c>
      <c r="BL216" s="4" t="str">
        <f t="shared" ca="1" si="112"/>
        <v/>
      </c>
      <c r="BM216" s="4" t="str">
        <f t="shared" ca="1" si="113"/>
        <v/>
      </c>
    </row>
    <row r="217" spans="1:65" x14ac:dyDescent="0.3">
      <c r="A217" s="4" t="str">
        <f>IF(L217&lt;&gt;"",'Informacion del Cliente'!D229,"")</f>
        <v/>
      </c>
      <c r="B217" s="4" t="str">
        <f>IF(O217&lt;&gt;"",'Informacion del Cliente'!$F$5,"")</f>
        <v/>
      </c>
      <c r="C217" s="4" t="str">
        <f>IF(O217&lt;&gt;"",'Informacion del Cliente'!$F$8,"")</f>
        <v/>
      </c>
      <c r="D217" s="4" t="str">
        <f>IF(O217&lt;&gt;"",'Informacion del Cliente'!$F$7,"")</f>
        <v/>
      </c>
      <c r="E217" s="4" t="str">
        <f>IF(O217&lt;&gt;"",'Informacion del Cliente'!$F$9,"")</f>
        <v/>
      </c>
      <c r="F217" s="4" t="str">
        <f>IF(G217&lt;&gt;"",'Informacion del Cliente'!$F$10:$G$10,"")</f>
        <v/>
      </c>
      <c r="G217" s="4" t="str">
        <f>IF('Informacion del Cliente'!E229&lt;&gt;"",VLOOKUP('Informacion del Cliente'!E229,Productos!$F$6:$G$11,2,FALSE),"")</f>
        <v/>
      </c>
      <c r="H217" s="4" t="str">
        <f>IF('Informacion del Cliente'!G229&lt;&gt;"",'Informacion del Cliente'!G229,"")</f>
        <v/>
      </c>
      <c r="I217" s="4" t="str">
        <f>IF('Informacion del Cliente'!F229&lt;&gt;"",'Informacion del Cliente'!F229,"")</f>
        <v/>
      </c>
      <c r="J217" s="4" t="str">
        <f>IF('Informacion del Cliente'!J229&lt;&gt;"",'Informacion del Cliente'!J229,"")</f>
        <v/>
      </c>
      <c r="K217" s="4" t="str">
        <f>IF('Informacion del Cliente'!N229&lt;&gt;"",'Informacion del Cliente'!N229,"")</f>
        <v/>
      </c>
      <c r="L217" s="4" t="str">
        <f>IF(AND(N217&lt;&gt;"",N217="Inside"),'Informacion del Cliente'!H229-VLOOKUP(N217,Productos!$F$15:$G$16,2,FALSE),IF(N217="Outside",'Informacion del Cliente'!H229,""))</f>
        <v/>
      </c>
      <c r="M217" s="4" t="str">
        <f>IF('Informacion del Cliente'!I229&lt;&gt;"",'Informacion del Cliente'!I229,"")</f>
        <v/>
      </c>
      <c r="N217" s="4" t="str">
        <f>IF('Informacion del Cliente'!K229&lt;&gt;"",'Informacion del Cliente'!K229,"")</f>
        <v/>
      </c>
      <c r="O217" s="4" t="str">
        <f>IF('Informacion del Cliente'!L229&lt;&gt;"",'Informacion del Cliente'!L229,"")</f>
        <v/>
      </c>
      <c r="P217" s="4" t="str">
        <f>IF('Informacion del Cliente'!M229&lt;&gt;"",'Informacion del Cliente'!M229,"")</f>
        <v/>
      </c>
      <c r="Q217" s="4" t="str">
        <f>IF('Informacion del Cliente'!P229&lt;&gt;"",'Informacion del Cliente'!P229,"")</f>
        <v/>
      </c>
      <c r="R217" s="4" t="str">
        <f>IF('Informacion del Cliente'!Q229&lt;&gt;"",'Informacion del Cliente'!Q229,"")</f>
        <v/>
      </c>
      <c r="S217" s="4" t="str">
        <f t="shared" ca="1" si="114"/>
        <v/>
      </c>
      <c r="U217" s="4" t="str">
        <f>IF('Informacion del Cliente'!O229&lt;&gt;"",'Informacion del Cliente'!O229,"")</f>
        <v/>
      </c>
      <c r="V217" s="4" t="str">
        <f>IF('Informacion del Cliente'!R229&lt;&gt;"",'Informacion del Cliente'!R229,"")</f>
        <v/>
      </c>
      <c r="W217" s="4" t="str">
        <f t="shared" ca="1" si="115"/>
        <v/>
      </c>
      <c r="X217" s="4" t="str">
        <f t="shared" si="116"/>
        <v/>
      </c>
      <c r="Y217" s="4" t="str">
        <f t="shared" si="117"/>
        <v/>
      </c>
      <c r="Z217" s="4" t="str">
        <f>IF(G217&lt;&gt;"", IFERROR(VLOOKUP(I217, 'Listado de Telas'!$B$3:$F$129, 5, FALSE), "No encontrado"), "")</f>
        <v/>
      </c>
      <c r="AA217" s="4" t="str">
        <f t="shared" ca="1" si="118"/>
        <v/>
      </c>
      <c r="AB217" s="4" t="str">
        <f t="shared" ca="1" si="93"/>
        <v/>
      </c>
      <c r="AC217" s="4" t="str">
        <f t="shared" ca="1" si="94"/>
        <v/>
      </c>
      <c r="AD217" s="4" t="str">
        <f t="shared" ca="1" si="95"/>
        <v/>
      </c>
      <c r="AE217" s="4" t="str">
        <f t="shared" si="96"/>
        <v/>
      </c>
      <c r="AF217" s="4" t="str">
        <f t="shared" ca="1" si="97"/>
        <v/>
      </c>
      <c r="AG217" s="4" t="str">
        <f t="shared" ca="1" si="98"/>
        <v/>
      </c>
      <c r="AH217" s="4" t="str">
        <f t="shared" ca="1" si="99"/>
        <v/>
      </c>
      <c r="AI217" s="4" t="str">
        <f t="shared" si="119"/>
        <v/>
      </c>
      <c r="AJ217" s="4" t="str">
        <f t="shared" ca="1" si="100"/>
        <v/>
      </c>
      <c r="AK217" s="4" t="str">
        <f t="array" ref="AK217">IF('Informacion del Cliente'!T229="SI",3,IF('Informacion del Cliente'!K229="Outside",2,IF('Informacion del Cliente'!K229="Inside",1,"")))</f>
        <v/>
      </c>
      <c r="AL217" s="140" t="str">
        <f t="shared" ca="1" si="101"/>
        <v/>
      </c>
      <c r="AM217" s="4" t="s">
        <v>132</v>
      </c>
      <c r="AN217" s="4" t="str">
        <f t="array" ref="AN217">IF(O217&lt;&gt;"",(IF(L217&lt;&gt;"",IF('Informacion del Cliente'!$F$10:$G$10="Residencial",VLOOKUP(G217,Productos!$F$19:$G$24,2,FALSE),IF('Informacion del Cliente'!$F$10:$G$10="Comercial",VLOOKUP(G217,Productos!$F$19:$G$24,3,FALSE),"")))),"")</f>
        <v/>
      </c>
      <c r="AO217" s="4" t="str">
        <f t="array" aca="1" ref="AO217" ca="1">IF(O217&lt;&gt;"",(IF(L217&lt;&gt;"",IF(VLOOKUP('Informacion del Cliente'!$F$10:$G$10,INDIRECT("'"&amp;G217&amp;"'!L5:N6"),2,FALSE)="NA","",VLOOKUP('Informacion del Cliente'!$F$10:$G$10,INDIRECT("'"&amp;G217&amp;"'!L5:N6"),2,FALSE)))),"")</f>
        <v/>
      </c>
      <c r="AP217" s="4" t="str">
        <f t="array" aca="1" ref="AP217" ca="1">IF(OR(J217="Privacy",J217="Blackout"),IF('Informacion del Cliente'!$F$10:$G$10="Residencial",IF(L217&lt;&gt;"",VLOOKUP(J217,INDIRECT("'"&amp;G217&amp;"'!L16:O18"),2,FALSE),""),IF('Informacion del Cliente'!$F$10:$G$10="Comercial",IF(L217&lt;&gt;"",VLOOKUP(J217,INDIRECT("'"&amp;G217&amp;"'!L16:O18"),3,FALSE),""))),"")</f>
        <v/>
      </c>
      <c r="AQ217" s="4" t="str">
        <f t="shared" ca="1" si="120"/>
        <v>0</v>
      </c>
      <c r="AR217" s="4" t="str">
        <f t="array" aca="1" ref="AR217" ca="1">IF('Informacion del Cliente'!$F$10:$G$10="Residencial",IF(L217&lt;&gt;"",VLOOKUP(J217,INDIRECT("'"&amp;G217&amp;"'!L16:O18"),2,FALSE),""),IF('Informacion del Cliente'!$F$10:$G$10="Comercial",IF(L217&lt;&gt;"",VLOOKUP(J217,INDIRECT("'"&amp;G217&amp;"'!L16:O18"),3,FALSE),"")))</f>
        <v/>
      </c>
      <c r="AS217" s="4" t="str">
        <f t="shared" ca="1" si="121"/>
        <v/>
      </c>
      <c r="AT217" s="4" t="str">
        <f t="shared" ca="1" si="122"/>
        <v/>
      </c>
      <c r="AU217" s="4" t="str">
        <f t="shared" ca="1" si="123"/>
        <v/>
      </c>
      <c r="AV217" s="4" t="str">
        <f t="array" aca="1" ref="AV217" ca="1">IF(G217&lt;&gt;"",(IF(OR(VLOOKUP(O217, INDIRECT("'" &amp; G217 &amp; "'!F23:N25"),3, FALSE)&lt;&gt;"",VLOOKUP(O217, INDIRECT("'" &amp; G217 &amp; "'!F23:N25"),3, FALSE)&lt;&gt;"NA"),(L217-VLOOKUP(O217, INDIRECT("'" &amp; G217 &amp; "'!F23:N25"),3, FALSE)),"")),"")</f>
        <v/>
      </c>
      <c r="AW217" s="4" t="str">
        <f t="shared" ca="1" si="102"/>
        <v/>
      </c>
      <c r="AX217" s="4" t="str">
        <f t="shared" ca="1" si="103"/>
        <v/>
      </c>
      <c r="AY217" s="4" t="str">
        <f t="shared" ca="1" si="104"/>
        <v/>
      </c>
      <c r="AZ217" s="4" t="str">
        <f t="array" aca="1" ref="AZ217" ca="1">IF(O217&lt;&gt;"",IF(VLOOKUP(O217,INDIRECT("'"&amp;G217&amp;"'!F23:K25"),5,FALSE)="NA","NA",L217-VLOOKUP(O217,INDIRECT("'"&amp;G217&amp;"'!F23:K25"),5,FALSE)),"")</f>
        <v/>
      </c>
      <c r="BA217" s="4" t="str">
        <f>IF('Informacion del Cliente'!U229&lt;&gt;"",'Informacion del Cliente'!U229,"")</f>
        <v/>
      </c>
      <c r="BB217" s="4" t="str">
        <f t="array" aca="1" ref="BB217" ca="1">IF(O217&lt;&gt;"",VLOOKUP(O217, INDIRECT("'" &amp; G217 &amp; "'!F23:K25"),6, FALSE),"")</f>
        <v/>
      </c>
      <c r="BC217" s="4" t="str">
        <f t="shared" si="105"/>
        <v/>
      </c>
      <c r="BD217" s="4" t="str">
        <f t="shared" ca="1" si="106"/>
        <v/>
      </c>
      <c r="BE217" s="4" t="str">
        <f t="shared" si="107"/>
        <v/>
      </c>
      <c r="BF217" s="4" t="str">
        <f t="shared" si="108"/>
        <v/>
      </c>
      <c r="BG217" s="4" t="str">
        <f t="shared" si="109"/>
        <v/>
      </c>
      <c r="BJ217" s="4" t="str">
        <f t="shared" ca="1" si="110"/>
        <v/>
      </c>
      <c r="BK217" s="4" t="str">
        <f t="shared" si="111"/>
        <v/>
      </c>
      <c r="BL217" s="4" t="str">
        <f t="shared" ca="1" si="112"/>
        <v/>
      </c>
      <c r="BM217" s="4" t="str">
        <f t="shared" ca="1" si="113"/>
        <v/>
      </c>
    </row>
    <row r="218" spans="1:65" x14ac:dyDescent="0.3">
      <c r="A218" s="4" t="str">
        <f>IF(L218&lt;&gt;"",'Informacion del Cliente'!D230,"")</f>
        <v/>
      </c>
      <c r="B218" s="4" t="str">
        <f>IF(O218&lt;&gt;"",'Informacion del Cliente'!$F$5,"")</f>
        <v/>
      </c>
      <c r="C218" s="4" t="str">
        <f>IF(O218&lt;&gt;"",'Informacion del Cliente'!$F$8,"")</f>
        <v/>
      </c>
      <c r="D218" s="4" t="str">
        <f>IF(O218&lt;&gt;"",'Informacion del Cliente'!$F$7,"")</f>
        <v/>
      </c>
      <c r="E218" s="4" t="str">
        <f>IF(O218&lt;&gt;"",'Informacion del Cliente'!$F$9,"")</f>
        <v/>
      </c>
      <c r="F218" s="4" t="str">
        <f>IF(G218&lt;&gt;"",'Informacion del Cliente'!$F$10:$G$10,"")</f>
        <v/>
      </c>
      <c r="G218" s="4" t="str">
        <f>IF('Informacion del Cliente'!E230&lt;&gt;"",VLOOKUP('Informacion del Cliente'!E230,Productos!$F$6:$G$11,2,FALSE),"")</f>
        <v/>
      </c>
      <c r="H218" s="4" t="str">
        <f>IF('Informacion del Cliente'!G230&lt;&gt;"",'Informacion del Cliente'!G230,"")</f>
        <v/>
      </c>
      <c r="I218" s="4" t="str">
        <f>IF('Informacion del Cliente'!F230&lt;&gt;"",'Informacion del Cliente'!F230,"")</f>
        <v/>
      </c>
      <c r="J218" s="4" t="str">
        <f>IF('Informacion del Cliente'!J230&lt;&gt;"",'Informacion del Cliente'!J230,"")</f>
        <v/>
      </c>
      <c r="K218" s="4" t="str">
        <f>IF('Informacion del Cliente'!N230&lt;&gt;"",'Informacion del Cliente'!N230,"")</f>
        <v/>
      </c>
      <c r="L218" s="4" t="str">
        <f>IF(AND(N218&lt;&gt;"",N218="Inside"),'Informacion del Cliente'!H230-VLOOKUP(N218,Productos!$F$15:$G$16,2,FALSE),IF(N218="Outside",'Informacion del Cliente'!H230,""))</f>
        <v/>
      </c>
      <c r="M218" s="4" t="str">
        <f>IF('Informacion del Cliente'!I230&lt;&gt;"",'Informacion del Cliente'!I230,"")</f>
        <v/>
      </c>
      <c r="N218" s="4" t="str">
        <f>IF('Informacion del Cliente'!K230&lt;&gt;"",'Informacion del Cliente'!K230,"")</f>
        <v/>
      </c>
      <c r="O218" s="4" t="str">
        <f>IF('Informacion del Cliente'!L230&lt;&gt;"",'Informacion del Cliente'!L230,"")</f>
        <v/>
      </c>
      <c r="P218" s="4" t="str">
        <f>IF('Informacion del Cliente'!M230&lt;&gt;"",'Informacion del Cliente'!M230,"")</f>
        <v/>
      </c>
      <c r="Q218" s="4" t="str">
        <f>IF('Informacion del Cliente'!P230&lt;&gt;"",'Informacion del Cliente'!P230,"")</f>
        <v/>
      </c>
      <c r="R218" s="4" t="str">
        <f>IF('Informacion del Cliente'!Q230&lt;&gt;"",'Informacion del Cliente'!Q230,"")</f>
        <v/>
      </c>
      <c r="S218" s="4" t="str">
        <f t="shared" ca="1" si="114"/>
        <v/>
      </c>
      <c r="U218" s="4" t="str">
        <f>IF('Informacion del Cliente'!O230&lt;&gt;"",'Informacion del Cliente'!O230,"")</f>
        <v/>
      </c>
      <c r="V218" s="4" t="str">
        <f>IF('Informacion del Cliente'!R230&lt;&gt;"",'Informacion del Cliente'!R230,"")</f>
        <v/>
      </c>
      <c r="W218" s="4" t="str">
        <f t="shared" ca="1" si="115"/>
        <v/>
      </c>
      <c r="X218" s="4" t="str">
        <f t="shared" si="116"/>
        <v/>
      </c>
      <c r="Y218" s="4" t="str">
        <f t="shared" si="117"/>
        <v/>
      </c>
      <c r="Z218" s="4" t="str">
        <f>IF(G218&lt;&gt;"", IFERROR(VLOOKUP(I218, 'Listado de Telas'!$B$3:$F$129, 5, FALSE), "No encontrado"), "")</f>
        <v/>
      </c>
      <c r="AA218" s="4" t="str">
        <f t="shared" ca="1" si="118"/>
        <v/>
      </c>
      <c r="AB218" s="4" t="str">
        <f t="shared" ca="1" si="93"/>
        <v/>
      </c>
      <c r="AC218" s="4" t="str">
        <f t="shared" ca="1" si="94"/>
        <v/>
      </c>
      <c r="AD218" s="4" t="str">
        <f t="shared" ca="1" si="95"/>
        <v/>
      </c>
      <c r="AE218" s="4" t="str">
        <f t="shared" si="96"/>
        <v/>
      </c>
      <c r="AF218" s="4" t="str">
        <f t="shared" ca="1" si="97"/>
        <v/>
      </c>
      <c r="AG218" s="4" t="str">
        <f t="shared" ca="1" si="98"/>
        <v/>
      </c>
      <c r="AH218" s="4" t="str">
        <f t="shared" ca="1" si="99"/>
        <v/>
      </c>
      <c r="AI218" s="4" t="str">
        <f t="shared" si="119"/>
        <v/>
      </c>
      <c r="AJ218" s="4" t="str">
        <f t="shared" ca="1" si="100"/>
        <v/>
      </c>
      <c r="AK218" s="4" t="str">
        <f t="array" ref="AK218">IF('Informacion del Cliente'!T230="SI",3,IF('Informacion del Cliente'!K230="Outside",2,IF('Informacion del Cliente'!K230="Inside",1,"")))</f>
        <v/>
      </c>
      <c r="AL218" s="140" t="str">
        <f t="shared" ca="1" si="101"/>
        <v/>
      </c>
      <c r="AM218" s="4" t="s">
        <v>132</v>
      </c>
      <c r="AN218" s="4" t="str">
        <f t="array" ref="AN218">IF(O218&lt;&gt;"",(IF(L218&lt;&gt;"",IF('Informacion del Cliente'!$F$10:$G$10="Residencial",VLOOKUP(G218,Productos!$F$19:$G$24,2,FALSE),IF('Informacion del Cliente'!$F$10:$G$10="Comercial",VLOOKUP(G218,Productos!$F$19:$G$24,3,FALSE),"")))),"")</f>
        <v/>
      </c>
      <c r="AO218" s="4" t="str">
        <f t="array" aca="1" ref="AO218" ca="1">IF(O218&lt;&gt;"",(IF(L218&lt;&gt;"",IF(VLOOKUP('Informacion del Cliente'!$F$10:$G$10,INDIRECT("'"&amp;G218&amp;"'!L5:N6"),2,FALSE)="NA","",VLOOKUP('Informacion del Cliente'!$F$10:$G$10,INDIRECT("'"&amp;G218&amp;"'!L5:N6"),2,FALSE)))),"")</f>
        <v/>
      </c>
      <c r="AP218" s="4" t="str">
        <f t="array" aca="1" ref="AP218" ca="1">IF(OR(J218="Privacy",J218="Blackout"),IF('Informacion del Cliente'!$F$10:$G$10="Residencial",IF(L218&lt;&gt;"",VLOOKUP(J218,INDIRECT("'"&amp;G218&amp;"'!L16:O18"),2,FALSE),""),IF('Informacion del Cliente'!$F$10:$G$10="Comercial",IF(L218&lt;&gt;"",VLOOKUP(J218,INDIRECT("'"&amp;G218&amp;"'!L16:O18"),3,FALSE),""))),"")</f>
        <v/>
      </c>
      <c r="AQ218" s="4" t="str">
        <f t="shared" ca="1" si="120"/>
        <v>0</v>
      </c>
      <c r="AR218" s="4" t="str">
        <f t="array" aca="1" ref="AR218" ca="1">IF('Informacion del Cliente'!$F$10:$G$10="Residencial",IF(L218&lt;&gt;"",VLOOKUP(J218,INDIRECT("'"&amp;G218&amp;"'!L16:O18"),2,FALSE),""),IF('Informacion del Cliente'!$F$10:$G$10="Comercial",IF(L218&lt;&gt;"",VLOOKUP(J218,INDIRECT("'"&amp;G218&amp;"'!L16:O18"),3,FALSE),"")))</f>
        <v/>
      </c>
      <c r="AS218" s="4" t="str">
        <f t="shared" ca="1" si="121"/>
        <v/>
      </c>
      <c r="AT218" s="4" t="str">
        <f t="shared" ca="1" si="122"/>
        <v/>
      </c>
      <c r="AU218" s="4" t="str">
        <f t="shared" ca="1" si="123"/>
        <v/>
      </c>
      <c r="AV218" s="4" t="str">
        <f t="array" aca="1" ref="AV218" ca="1">IF(G218&lt;&gt;"",(IF(OR(VLOOKUP(O218, INDIRECT("'" &amp; G218 &amp; "'!F23:N25"),3, FALSE)&lt;&gt;"",VLOOKUP(O218, INDIRECT("'" &amp; G218 &amp; "'!F23:N25"),3, FALSE)&lt;&gt;"NA"),(L218-VLOOKUP(O218, INDIRECT("'" &amp; G218 &amp; "'!F23:N25"),3, FALSE)),"")),"")</f>
        <v/>
      </c>
      <c r="AW218" s="4" t="str">
        <f t="shared" ca="1" si="102"/>
        <v/>
      </c>
      <c r="AX218" s="4" t="str">
        <f t="shared" ca="1" si="103"/>
        <v/>
      </c>
      <c r="AY218" s="4" t="str">
        <f t="shared" ca="1" si="104"/>
        <v/>
      </c>
      <c r="AZ218" s="4" t="str">
        <f t="array" aca="1" ref="AZ218" ca="1">IF(O218&lt;&gt;"",IF(VLOOKUP(O218,INDIRECT("'"&amp;G218&amp;"'!F23:K25"),5,FALSE)="NA","NA",L218-VLOOKUP(O218,INDIRECT("'"&amp;G218&amp;"'!F23:K25"),5,FALSE)),"")</f>
        <v/>
      </c>
      <c r="BA218" s="4" t="str">
        <f>IF('Informacion del Cliente'!U230&lt;&gt;"",'Informacion del Cliente'!U230,"")</f>
        <v/>
      </c>
      <c r="BB218" s="4" t="str">
        <f t="array" aca="1" ref="BB218" ca="1">IF(O218&lt;&gt;"",VLOOKUP(O218, INDIRECT("'" &amp; G218 &amp; "'!F23:K25"),6, FALSE),"")</f>
        <v/>
      </c>
      <c r="BC218" s="4" t="str">
        <f t="shared" si="105"/>
        <v/>
      </c>
      <c r="BD218" s="4" t="str">
        <f t="shared" ca="1" si="106"/>
        <v/>
      </c>
      <c r="BE218" s="4" t="str">
        <f t="shared" si="107"/>
        <v/>
      </c>
      <c r="BF218" s="4" t="str">
        <f t="shared" si="108"/>
        <v/>
      </c>
      <c r="BG218" s="4" t="str">
        <f t="shared" si="109"/>
        <v/>
      </c>
      <c r="BJ218" s="4" t="str">
        <f t="shared" ca="1" si="110"/>
        <v/>
      </c>
      <c r="BK218" s="4" t="str">
        <f t="shared" si="111"/>
        <v/>
      </c>
      <c r="BL218" s="4" t="str">
        <f t="shared" ca="1" si="112"/>
        <v/>
      </c>
      <c r="BM218" s="4" t="str">
        <f t="shared" ca="1" si="113"/>
        <v/>
      </c>
    </row>
    <row r="219" spans="1:65" x14ac:dyDescent="0.3">
      <c r="A219" s="4" t="str">
        <f>IF(L219&lt;&gt;"",'Informacion del Cliente'!D231,"")</f>
        <v/>
      </c>
      <c r="B219" s="4" t="str">
        <f>IF(O219&lt;&gt;"",'Informacion del Cliente'!$F$5,"")</f>
        <v/>
      </c>
      <c r="C219" s="4" t="str">
        <f>IF(O219&lt;&gt;"",'Informacion del Cliente'!$F$8,"")</f>
        <v/>
      </c>
      <c r="D219" s="4" t="str">
        <f>IF(O219&lt;&gt;"",'Informacion del Cliente'!$F$7,"")</f>
        <v/>
      </c>
      <c r="E219" s="4" t="str">
        <f>IF(O219&lt;&gt;"",'Informacion del Cliente'!$F$9,"")</f>
        <v/>
      </c>
      <c r="F219" s="4" t="str">
        <f>IF(G219&lt;&gt;"",'Informacion del Cliente'!$F$10:$G$10,"")</f>
        <v/>
      </c>
      <c r="G219" s="4" t="str">
        <f>IF('Informacion del Cliente'!E231&lt;&gt;"",VLOOKUP('Informacion del Cliente'!E231,Productos!$F$6:$G$11,2,FALSE),"")</f>
        <v/>
      </c>
      <c r="H219" s="4" t="str">
        <f>IF('Informacion del Cliente'!G231&lt;&gt;"",'Informacion del Cliente'!G231,"")</f>
        <v/>
      </c>
      <c r="I219" s="4" t="str">
        <f>IF('Informacion del Cliente'!F231&lt;&gt;"",'Informacion del Cliente'!F231,"")</f>
        <v/>
      </c>
      <c r="J219" s="4" t="str">
        <f>IF('Informacion del Cliente'!J231&lt;&gt;"",'Informacion del Cliente'!J231,"")</f>
        <v/>
      </c>
      <c r="K219" s="4" t="str">
        <f>IF('Informacion del Cliente'!N231&lt;&gt;"",'Informacion del Cliente'!N231,"")</f>
        <v/>
      </c>
      <c r="L219" s="4" t="str">
        <f>IF(AND(N219&lt;&gt;"",N219="Inside"),'Informacion del Cliente'!H231-VLOOKUP(N219,Productos!$F$15:$G$16,2,FALSE),IF(N219="Outside",'Informacion del Cliente'!H231,""))</f>
        <v/>
      </c>
      <c r="M219" s="4" t="str">
        <f>IF('Informacion del Cliente'!I231&lt;&gt;"",'Informacion del Cliente'!I231,"")</f>
        <v/>
      </c>
      <c r="N219" s="4" t="str">
        <f>IF('Informacion del Cliente'!K231&lt;&gt;"",'Informacion del Cliente'!K231,"")</f>
        <v/>
      </c>
      <c r="O219" s="4" t="str">
        <f>IF('Informacion del Cliente'!L231&lt;&gt;"",'Informacion del Cliente'!L231,"")</f>
        <v/>
      </c>
      <c r="P219" s="4" t="str">
        <f>IF('Informacion del Cliente'!M231&lt;&gt;"",'Informacion del Cliente'!M231,"")</f>
        <v/>
      </c>
      <c r="Q219" s="4" t="str">
        <f>IF('Informacion del Cliente'!P231&lt;&gt;"",'Informacion del Cliente'!P231,"")</f>
        <v/>
      </c>
      <c r="R219" s="4" t="str">
        <f>IF('Informacion del Cliente'!Q231&lt;&gt;"",'Informacion del Cliente'!Q231,"")</f>
        <v/>
      </c>
      <c r="S219" s="4" t="str">
        <f t="shared" ca="1" si="114"/>
        <v/>
      </c>
      <c r="U219" s="4" t="str">
        <f>IF('Informacion del Cliente'!O231&lt;&gt;"",'Informacion del Cliente'!O231,"")</f>
        <v/>
      </c>
      <c r="V219" s="4" t="str">
        <f>IF('Informacion del Cliente'!R231&lt;&gt;"",'Informacion del Cliente'!R231,"")</f>
        <v/>
      </c>
      <c r="W219" s="4" t="str">
        <f t="shared" ca="1" si="115"/>
        <v/>
      </c>
      <c r="X219" s="4" t="str">
        <f t="shared" si="116"/>
        <v/>
      </c>
      <c r="Y219" s="4" t="str">
        <f t="shared" si="117"/>
        <v/>
      </c>
      <c r="Z219" s="4" t="str">
        <f>IF(G219&lt;&gt;"", IFERROR(VLOOKUP(I219, 'Listado de Telas'!$B$3:$F$129, 5, FALSE), "No encontrado"), "")</f>
        <v/>
      </c>
      <c r="AA219" s="4" t="str">
        <f t="shared" ca="1" si="118"/>
        <v/>
      </c>
      <c r="AB219" s="4" t="str">
        <f t="shared" ca="1" si="93"/>
        <v/>
      </c>
      <c r="AC219" s="4" t="str">
        <f t="shared" ca="1" si="94"/>
        <v/>
      </c>
      <c r="AD219" s="4" t="str">
        <f t="shared" ca="1" si="95"/>
        <v/>
      </c>
      <c r="AE219" s="4" t="str">
        <f t="shared" si="96"/>
        <v/>
      </c>
      <c r="AF219" s="4" t="str">
        <f t="shared" ca="1" si="97"/>
        <v/>
      </c>
      <c r="AG219" s="4" t="str">
        <f t="shared" ca="1" si="98"/>
        <v/>
      </c>
      <c r="AH219" s="4" t="str">
        <f t="shared" ca="1" si="99"/>
        <v/>
      </c>
      <c r="AI219" s="4" t="str">
        <f t="shared" si="119"/>
        <v/>
      </c>
      <c r="AJ219" s="4" t="str">
        <f t="shared" ca="1" si="100"/>
        <v/>
      </c>
      <c r="AK219" s="4" t="str">
        <f t="array" ref="AK219">IF('Informacion del Cliente'!T231="SI",3,IF('Informacion del Cliente'!K231="Outside",2,IF('Informacion del Cliente'!K231="Inside",1,"")))</f>
        <v/>
      </c>
      <c r="AL219" s="140" t="str">
        <f t="shared" ca="1" si="101"/>
        <v/>
      </c>
      <c r="AM219" s="4" t="s">
        <v>132</v>
      </c>
      <c r="AN219" s="4" t="str">
        <f t="array" ref="AN219">IF(O219&lt;&gt;"",(IF(L219&lt;&gt;"",IF('Informacion del Cliente'!$F$10:$G$10="Residencial",VLOOKUP(G219,Productos!$F$19:$G$24,2,FALSE),IF('Informacion del Cliente'!$F$10:$G$10="Comercial",VLOOKUP(G219,Productos!$F$19:$G$24,3,FALSE),"")))),"")</f>
        <v/>
      </c>
      <c r="AO219" s="4" t="str">
        <f t="array" aca="1" ref="AO219" ca="1">IF(O219&lt;&gt;"",(IF(L219&lt;&gt;"",IF(VLOOKUP('Informacion del Cliente'!$F$10:$G$10,INDIRECT("'"&amp;G219&amp;"'!L5:N6"),2,FALSE)="NA","",VLOOKUP('Informacion del Cliente'!$F$10:$G$10,INDIRECT("'"&amp;G219&amp;"'!L5:N6"),2,FALSE)))),"")</f>
        <v/>
      </c>
      <c r="AP219" s="4" t="str">
        <f t="array" aca="1" ref="AP219" ca="1">IF(OR(J219="Privacy",J219="Blackout"),IF('Informacion del Cliente'!$F$10:$G$10="Residencial",IF(L219&lt;&gt;"",VLOOKUP(J219,INDIRECT("'"&amp;G219&amp;"'!L16:O18"),2,FALSE),""),IF('Informacion del Cliente'!$F$10:$G$10="Comercial",IF(L219&lt;&gt;"",VLOOKUP(J219,INDIRECT("'"&amp;G219&amp;"'!L16:O18"),3,FALSE),""))),"")</f>
        <v/>
      </c>
      <c r="AQ219" s="4" t="str">
        <f t="shared" ca="1" si="120"/>
        <v>0</v>
      </c>
      <c r="AR219" s="4" t="str">
        <f t="array" aca="1" ref="AR219" ca="1">IF('Informacion del Cliente'!$F$10:$G$10="Residencial",IF(L219&lt;&gt;"",VLOOKUP(J219,INDIRECT("'"&amp;G219&amp;"'!L16:O18"),2,FALSE),""),IF('Informacion del Cliente'!$F$10:$G$10="Comercial",IF(L219&lt;&gt;"",VLOOKUP(J219,INDIRECT("'"&amp;G219&amp;"'!L16:O18"),3,FALSE),"")))</f>
        <v/>
      </c>
      <c r="AS219" s="4" t="str">
        <f t="shared" ca="1" si="121"/>
        <v/>
      </c>
      <c r="AT219" s="4" t="str">
        <f t="shared" ca="1" si="122"/>
        <v/>
      </c>
      <c r="AU219" s="4" t="str">
        <f t="shared" ca="1" si="123"/>
        <v/>
      </c>
      <c r="AV219" s="4" t="str">
        <f t="array" aca="1" ref="AV219" ca="1">IF(G219&lt;&gt;"",(IF(OR(VLOOKUP(O219, INDIRECT("'" &amp; G219 &amp; "'!F23:N25"),3, FALSE)&lt;&gt;"",VLOOKUP(O219, INDIRECT("'" &amp; G219 &amp; "'!F23:N25"),3, FALSE)&lt;&gt;"NA"),(L219-VLOOKUP(O219, INDIRECT("'" &amp; G219 &amp; "'!F23:N25"),3, FALSE)),"")),"")</f>
        <v/>
      </c>
      <c r="AW219" s="4" t="str">
        <f t="shared" ca="1" si="102"/>
        <v/>
      </c>
      <c r="AX219" s="4" t="str">
        <f t="shared" ca="1" si="103"/>
        <v/>
      </c>
      <c r="AY219" s="4" t="str">
        <f t="shared" ca="1" si="104"/>
        <v/>
      </c>
      <c r="AZ219" s="4" t="str">
        <f t="array" aca="1" ref="AZ219" ca="1">IF(O219&lt;&gt;"",IF(VLOOKUP(O219,INDIRECT("'"&amp;G219&amp;"'!F23:K25"),5,FALSE)="NA","NA",L219-VLOOKUP(O219,INDIRECT("'"&amp;G219&amp;"'!F23:K25"),5,FALSE)),"")</f>
        <v/>
      </c>
      <c r="BA219" s="4" t="str">
        <f>IF('Informacion del Cliente'!U231&lt;&gt;"",'Informacion del Cliente'!U231,"")</f>
        <v/>
      </c>
      <c r="BB219" s="4" t="str">
        <f t="array" aca="1" ref="BB219" ca="1">IF(O219&lt;&gt;"",VLOOKUP(O219, INDIRECT("'" &amp; G219 &amp; "'!F23:K25"),6, FALSE),"")</f>
        <v/>
      </c>
      <c r="BC219" s="4" t="str">
        <f t="shared" si="105"/>
        <v/>
      </c>
      <c r="BD219" s="4" t="str">
        <f t="shared" ca="1" si="106"/>
        <v/>
      </c>
      <c r="BE219" s="4" t="str">
        <f t="shared" si="107"/>
        <v/>
      </c>
      <c r="BF219" s="4" t="str">
        <f t="shared" si="108"/>
        <v/>
      </c>
      <c r="BG219" s="4" t="str">
        <f t="shared" si="109"/>
        <v/>
      </c>
      <c r="BJ219" s="4" t="str">
        <f t="shared" ca="1" si="110"/>
        <v/>
      </c>
      <c r="BK219" s="4" t="str">
        <f t="shared" si="111"/>
        <v/>
      </c>
      <c r="BL219" s="4" t="str">
        <f t="shared" ca="1" si="112"/>
        <v/>
      </c>
      <c r="BM219" s="4" t="str">
        <f t="shared" ca="1" si="113"/>
        <v/>
      </c>
    </row>
    <row r="220" spans="1:65" x14ac:dyDescent="0.3">
      <c r="A220" s="4" t="str">
        <f>IF(L220&lt;&gt;"",'Informacion del Cliente'!D232,"")</f>
        <v/>
      </c>
      <c r="B220" s="4" t="str">
        <f>IF(O220&lt;&gt;"",'Informacion del Cliente'!$F$5,"")</f>
        <v/>
      </c>
      <c r="C220" s="4" t="str">
        <f>IF(O220&lt;&gt;"",'Informacion del Cliente'!$F$8,"")</f>
        <v/>
      </c>
      <c r="D220" s="4" t="str">
        <f>IF(O220&lt;&gt;"",'Informacion del Cliente'!$F$7,"")</f>
        <v/>
      </c>
      <c r="E220" s="4" t="str">
        <f>IF(O220&lt;&gt;"",'Informacion del Cliente'!$F$9,"")</f>
        <v/>
      </c>
      <c r="F220" s="4" t="str">
        <f>IF(G220&lt;&gt;"",'Informacion del Cliente'!$F$10:$G$10,"")</f>
        <v/>
      </c>
      <c r="G220" s="4" t="str">
        <f>IF('Informacion del Cliente'!E232&lt;&gt;"",VLOOKUP('Informacion del Cliente'!E232,Productos!$F$6:$G$11,2,FALSE),"")</f>
        <v/>
      </c>
      <c r="H220" s="4" t="str">
        <f>IF('Informacion del Cliente'!G232&lt;&gt;"",'Informacion del Cliente'!G232,"")</f>
        <v/>
      </c>
      <c r="I220" s="4" t="str">
        <f>IF('Informacion del Cliente'!F232&lt;&gt;"",'Informacion del Cliente'!F232,"")</f>
        <v/>
      </c>
      <c r="J220" s="4" t="str">
        <f>IF('Informacion del Cliente'!J232&lt;&gt;"",'Informacion del Cliente'!J232,"")</f>
        <v/>
      </c>
      <c r="K220" s="4" t="str">
        <f>IF('Informacion del Cliente'!N232&lt;&gt;"",'Informacion del Cliente'!N232,"")</f>
        <v/>
      </c>
      <c r="L220" s="4" t="str">
        <f>IF(AND(N220&lt;&gt;"",N220="Inside"),'Informacion del Cliente'!H232-VLOOKUP(N220,Productos!$F$15:$G$16,2,FALSE),IF(N220="Outside",'Informacion del Cliente'!H232,""))</f>
        <v/>
      </c>
      <c r="M220" s="4" t="str">
        <f>IF('Informacion del Cliente'!I232&lt;&gt;"",'Informacion del Cliente'!I232,"")</f>
        <v/>
      </c>
      <c r="N220" s="4" t="str">
        <f>IF('Informacion del Cliente'!K232&lt;&gt;"",'Informacion del Cliente'!K232,"")</f>
        <v/>
      </c>
      <c r="O220" s="4" t="str">
        <f>IF('Informacion del Cliente'!L232&lt;&gt;"",'Informacion del Cliente'!L232,"")</f>
        <v/>
      </c>
      <c r="P220" s="4" t="str">
        <f>IF('Informacion del Cliente'!M232&lt;&gt;"",'Informacion del Cliente'!M232,"")</f>
        <v/>
      </c>
      <c r="Q220" s="4" t="str">
        <f>IF('Informacion del Cliente'!P232&lt;&gt;"",'Informacion del Cliente'!P232,"")</f>
        <v/>
      </c>
      <c r="R220" s="4" t="str">
        <f>IF('Informacion del Cliente'!Q232&lt;&gt;"",'Informacion del Cliente'!Q232,"")</f>
        <v/>
      </c>
      <c r="S220" s="4" t="str">
        <f t="shared" ca="1" si="114"/>
        <v/>
      </c>
      <c r="U220" s="4" t="str">
        <f>IF('Informacion del Cliente'!O232&lt;&gt;"",'Informacion del Cliente'!O232,"")</f>
        <v/>
      </c>
      <c r="V220" s="4" t="str">
        <f>IF('Informacion del Cliente'!R232&lt;&gt;"",'Informacion del Cliente'!R232,"")</f>
        <v/>
      </c>
      <c r="W220" s="4" t="str">
        <f t="shared" ca="1" si="115"/>
        <v/>
      </c>
      <c r="X220" s="4" t="str">
        <f t="shared" si="116"/>
        <v/>
      </c>
      <c r="Y220" s="4" t="str">
        <f t="shared" si="117"/>
        <v/>
      </c>
      <c r="Z220" s="4" t="str">
        <f>IF(G220&lt;&gt;"", IFERROR(VLOOKUP(I220, 'Listado de Telas'!$B$3:$F$129, 5, FALSE), "No encontrado"), "")</f>
        <v/>
      </c>
      <c r="AA220" s="4" t="str">
        <f t="shared" ca="1" si="118"/>
        <v/>
      </c>
      <c r="AB220" s="4" t="str">
        <f t="shared" ca="1" si="93"/>
        <v/>
      </c>
      <c r="AC220" s="4" t="str">
        <f t="shared" ca="1" si="94"/>
        <v/>
      </c>
      <c r="AD220" s="4" t="str">
        <f t="shared" ca="1" si="95"/>
        <v/>
      </c>
      <c r="AE220" s="4" t="str">
        <f t="shared" si="96"/>
        <v/>
      </c>
      <c r="AF220" s="4" t="str">
        <f t="shared" ca="1" si="97"/>
        <v/>
      </c>
      <c r="AG220" s="4" t="str">
        <f t="shared" ca="1" si="98"/>
        <v/>
      </c>
      <c r="AH220" s="4" t="str">
        <f t="shared" ca="1" si="99"/>
        <v/>
      </c>
      <c r="AI220" s="4" t="str">
        <f t="shared" si="119"/>
        <v/>
      </c>
      <c r="AJ220" s="4" t="str">
        <f t="shared" ca="1" si="100"/>
        <v/>
      </c>
      <c r="AK220" s="4" t="str">
        <f t="array" ref="AK220">IF('Informacion del Cliente'!T232="SI",3,IF('Informacion del Cliente'!K232="Outside",2,IF('Informacion del Cliente'!K232="Inside",1,"")))</f>
        <v/>
      </c>
      <c r="AL220" s="140" t="str">
        <f t="shared" ca="1" si="101"/>
        <v/>
      </c>
      <c r="AM220" s="4" t="s">
        <v>132</v>
      </c>
      <c r="AN220" s="4" t="str">
        <f t="array" ref="AN220">IF(O220&lt;&gt;"",(IF(L220&lt;&gt;"",IF('Informacion del Cliente'!$F$10:$G$10="Residencial",VLOOKUP(G220,Productos!$F$19:$G$24,2,FALSE),IF('Informacion del Cliente'!$F$10:$G$10="Comercial",VLOOKUP(G220,Productos!$F$19:$G$24,3,FALSE),"")))),"")</f>
        <v/>
      </c>
      <c r="AO220" s="4" t="str">
        <f t="array" aca="1" ref="AO220" ca="1">IF(O220&lt;&gt;"",(IF(L220&lt;&gt;"",IF(VLOOKUP('Informacion del Cliente'!$F$10:$G$10,INDIRECT("'"&amp;G220&amp;"'!L5:N6"),2,FALSE)="NA","",VLOOKUP('Informacion del Cliente'!$F$10:$G$10,INDIRECT("'"&amp;G220&amp;"'!L5:N6"),2,FALSE)))),"")</f>
        <v/>
      </c>
      <c r="AP220" s="4" t="str">
        <f t="array" aca="1" ref="AP220" ca="1">IF(OR(J220="Privacy",J220="Blackout"),IF('Informacion del Cliente'!$F$10:$G$10="Residencial",IF(L220&lt;&gt;"",VLOOKUP(J220,INDIRECT("'"&amp;G220&amp;"'!L16:O18"),2,FALSE),""),IF('Informacion del Cliente'!$F$10:$G$10="Comercial",IF(L220&lt;&gt;"",VLOOKUP(J220,INDIRECT("'"&amp;G220&amp;"'!L16:O18"),3,FALSE),""))),"")</f>
        <v/>
      </c>
      <c r="AQ220" s="4" t="str">
        <f t="shared" ca="1" si="120"/>
        <v>0</v>
      </c>
      <c r="AR220" s="4" t="str">
        <f t="array" aca="1" ref="AR220" ca="1">IF('Informacion del Cliente'!$F$10:$G$10="Residencial",IF(L220&lt;&gt;"",VLOOKUP(J220,INDIRECT("'"&amp;G220&amp;"'!L16:O18"),2,FALSE),""),IF('Informacion del Cliente'!$F$10:$G$10="Comercial",IF(L220&lt;&gt;"",VLOOKUP(J220,INDIRECT("'"&amp;G220&amp;"'!L16:O18"),3,FALSE),"")))</f>
        <v/>
      </c>
      <c r="AS220" s="4" t="str">
        <f t="shared" ca="1" si="121"/>
        <v/>
      </c>
      <c r="AT220" s="4" t="str">
        <f t="shared" ca="1" si="122"/>
        <v/>
      </c>
      <c r="AU220" s="4" t="str">
        <f t="shared" ca="1" si="123"/>
        <v/>
      </c>
      <c r="AV220" s="4" t="str">
        <f t="array" aca="1" ref="AV220" ca="1">IF(G220&lt;&gt;"",(IF(OR(VLOOKUP(O220, INDIRECT("'" &amp; G220 &amp; "'!F23:N25"),3, FALSE)&lt;&gt;"",VLOOKUP(O220, INDIRECT("'" &amp; G220 &amp; "'!F23:N25"),3, FALSE)&lt;&gt;"NA"),(L220-VLOOKUP(O220, INDIRECT("'" &amp; G220 &amp; "'!F23:N25"),3, FALSE)),"")),"")</f>
        <v/>
      </c>
      <c r="AW220" s="4" t="str">
        <f t="shared" ca="1" si="102"/>
        <v/>
      </c>
      <c r="AX220" s="4" t="str">
        <f t="shared" ca="1" si="103"/>
        <v/>
      </c>
      <c r="AY220" s="4" t="str">
        <f t="shared" ca="1" si="104"/>
        <v/>
      </c>
      <c r="AZ220" s="4" t="str">
        <f t="array" aca="1" ref="AZ220" ca="1">IF(O220&lt;&gt;"",IF(VLOOKUP(O220,INDIRECT("'"&amp;G220&amp;"'!F23:K25"),5,FALSE)="NA","NA",L220-VLOOKUP(O220,INDIRECT("'"&amp;G220&amp;"'!F23:K25"),5,FALSE)),"")</f>
        <v/>
      </c>
      <c r="BA220" s="4" t="str">
        <f>IF('Informacion del Cliente'!U232&lt;&gt;"",'Informacion del Cliente'!U232,"")</f>
        <v/>
      </c>
      <c r="BB220" s="4" t="str">
        <f t="array" aca="1" ref="BB220" ca="1">IF(O220&lt;&gt;"",VLOOKUP(O220, INDIRECT("'" &amp; G220 &amp; "'!F23:K25"),6, FALSE),"")</f>
        <v/>
      </c>
      <c r="BC220" s="4" t="str">
        <f t="shared" si="105"/>
        <v/>
      </c>
      <c r="BD220" s="4" t="str">
        <f t="shared" ca="1" si="106"/>
        <v/>
      </c>
      <c r="BE220" s="4" t="str">
        <f t="shared" si="107"/>
        <v/>
      </c>
      <c r="BF220" s="4" t="str">
        <f t="shared" si="108"/>
        <v/>
      </c>
      <c r="BG220" s="4" t="str">
        <f t="shared" si="109"/>
        <v/>
      </c>
      <c r="BJ220" s="4" t="str">
        <f t="shared" ca="1" si="110"/>
        <v/>
      </c>
      <c r="BK220" s="4" t="str">
        <f t="shared" si="111"/>
        <v/>
      </c>
      <c r="BL220" s="4" t="str">
        <f t="shared" ca="1" si="112"/>
        <v/>
      </c>
      <c r="BM220" s="4" t="str">
        <f t="shared" ca="1" si="113"/>
        <v/>
      </c>
    </row>
    <row r="221" spans="1:65" x14ac:dyDescent="0.3">
      <c r="A221" s="4" t="str">
        <f>IF(L221&lt;&gt;"",'Informacion del Cliente'!D233,"")</f>
        <v/>
      </c>
      <c r="B221" s="4" t="str">
        <f>IF(O221&lt;&gt;"",'Informacion del Cliente'!$F$5,"")</f>
        <v/>
      </c>
      <c r="C221" s="4" t="str">
        <f>IF(O221&lt;&gt;"",'Informacion del Cliente'!$F$8,"")</f>
        <v/>
      </c>
      <c r="D221" s="4" t="str">
        <f>IF(O221&lt;&gt;"",'Informacion del Cliente'!$F$7,"")</f>
        <v/>
      </c>
      <c r="E221" s="4" t="str">
        <f>IF(O221&lt;&gt;"",'Informacion del Cliente'!$F$9,"")</f>
        <v/>
      </c>
      <c r="F221" s="4" t="str">
        <f>IF(G221&lt;&gt;"",'Informacion del Cliente'!$F$10:$G$10,"")</f>
        <v/>
      </c>
      <c r="G221" s="4" t="str">
        <f>IF('Informacion del Cliente'!E233&lt;&gt;"",VLOOKUP('Informacion del Cliente'!E233,Productos!$F$6:$G$11,2,FALSE),"")</f>
        <v/>
      </c>
      <c r="H221" s="4" t="str">
        <f>IF('Informacion del Cliente'!G233&lt;&gt;"",'Informacion del Cliente'!G233,"")</f>
        <v/>
      </c>
      <c r="I221" s="4" t="str">
        <f>IF('Informacion del Cliente'!F233&lt;&gt;"",'Informacion del Cliente'!F233,"")</f>
        <v/>
      </c>
      <c r="J221" s="4" t="str">
        <f>IF('Informacion del Cliente'!J233&lt;&gt;"",'Informacion del Cliente'!J233,"")</f>
        <v/>
      </c>
      <c r="K221" s="4" t="str">
        <f>IF('Informacion del Cliente'!N233&lt;&gt;"",'Informacion del Cliente'!N233,"")</f>
        <v/>
      </c>
      <c r="L221" s="4" t="str">
        <f>IF(AND(N221&lt;&gt;"",N221="Inside"),'Informacion del Cliente'!H233-VLOOKUP(N221,Productos!$F$15:$G$16,2,FALSE),IF(N221="Outside",'Informacion del Cliente'!H233,""))</f>
        <v/>
      </c>
      <c r="M221" s="4" t="str">
        <f>IF('Informacion del Cliente'!I233&lt;&gt;"",'Informacion del Cliente'!I233,"")</f>
        <v/>
      </c>
      <c r="N221" s="4" t="str">
        <f>IF('Informacion del Cliente'!K233&lt;&gt;"",'Informacion del Cliente'!K233,"")</f>
        <v/>
      </c>
      <c r="O221" s="4" t="str">
        <f>IF('Informacion del Cliente'!L233&lt;&gt;"",'Informacion del Cliente'!L233,"")</f>
        <v/>
      </c>
      <c r="P221" s="4" t="str">
        <f>IF('Informacion del Cliente'!M233&lt;&gt;"",'Informacion del Cliente'!M233,"")</f>
        <v/>
      </c>
      <c r="Q221" s="4" t="str">
        <f>IF('Informacion del Cliente'!P233&lt;&gt;"",'Informacion del Cliente'!P233,"")</f>
        <v/>
      </c>
      <c r="R221" s="4" t="str">
        <f>IF('Informacion del Cliente'!Q233&lt;&gt;"",'Informacion del Cliente'!Q233,"")</f>
        <v/>
      </c>
      <c r="S221" s="4" t="str">
        <f t="shared" ca="1" si="114"/>
        <v/>
      </c>
      <c r="U221" s="4" t="str">
        <f>IF('Informacion del Cliente'!O233&lt;&gt;"",'Informacion del Cliente'!O233,"")</f>
        <v/>
      </c>
      <c r="V221" s="4" t="str">
        <f>IF('Informacion del Cliente'!R233&lt;&gt;"",'Informacion del Cliente'!R233,"")</f>
        <v/>
      </c>
      <c r="W221" s="4" t="str">
        <f t="shared" ca="1" si="115"/>
        <v/>
      </c>
      <c r="X221" s="4" t="str">
        <f t="shared" si="116"/>
        <v/>
      </c>
      <c r="Y221" s="4" t="str">
        <f t="shared" si="117"/>
        <v/>
      </c>
      <c r="Z221" s="4" t="str">
        <f>IF(G221&lt;&gt;"", IFERROR(VLOOKUP(I221, 'Listado de Telas'!$B$3:$F$129, 5, FALSE), "No encontrado"), "")</f>
        <v/>
      </c>
      <c r="AA221" s="4" t="str">
        <f t="shared" ca="1" si="118"/>
        <v/>
      </c>
      <c r="AB221" s="4" t="str">
        <f t="shared" ca="1" si="93"/>
        <v/>
      </c>
      <c r="AC221" s="4" t="str">
        <f t="shared" ca="1" si="94"/>
        <v/>
      </c>
      <c r="AD221" s="4" t="str">
        <f t="shared" ca="1" si="95"/>
        <v/>
      </c>
      <c r="AE221" s="4" t="str">
        <f t="shared" si="96"/>
        <v/>
      </c>
      <c r="AF221" s="4" t="str">
        <f t="shared" ca="1" si="97"/>
        <v/>
      </c>
      <c r="AG221" s="4" t="str">
        <f t="shared" ca="1" si="98"/>
        <v/>
      </c>
      <c r="AH221" s="4" t="str">
        <f t="shared" ca="1" si="99"/>
        <v/>
      </c>
      <c r="AI221" s="4" t="str">
        <f t="shared" si="119"/>
        <v/>
      </c>
      <c r="AJ221" s="4" t="str">
        <f t="shared" ca="1" si="100"/>
        <v/>
      </c>
      <c r="AK221" s="4" t="str">
        <f t="array" ref="AK221">IF('Informacion del Cliente'!T233="SI",3,IF('Informacion del Cliente'!K233="Outside",2,IF('Informacion del Cliente'!K233="Inside",1,"")))</f>
        <v/>
      </c>
      <c r="AL221" s="140" t="str">
        <f t="shared" ca="1" si="101"/>
        <v/>
      </c>
      <c r="AM221" s="4" t="s">
        <v>132</v>
      </c>
      <c r="AN221" s="4" t="str">
        <f t="array" ref="AN221">IF(O221&lt;&gt;"",(IF(L221&lt;&gt;"",IF('Informacion del Cliente'!$F$10:$G$10="Residencial",VLOOKUP(G221,Productos!$F$19:$G$24,2,FALSE),IF('Informacion del Cliente'!$F$10:$G$10="Comercial",VLOOKUP(G221,Productos!$F$19:$G$24,3,FALSE),"")))),"")</f>
        <v/>
      </c>
      <c r="AO221" s="4" t="str">
        <f t="array" aca="1" ref="AO221" ca="1">IF(O221&lt;&gt;"",(IF(L221&lt;&gt;"",IF(VLOOKUP('Informacion del Cliente'!$F$10:$G$10,INDIRECT("'"&amp;G221&amp;"'!L5:N6"),2,FALSE)="NA","",VLOOKUP('Informacion del Cliente'!$F$10:$G$10,INDIRECT("'"&amp;G221&amp;"'!L5:N6"),2,FALSE)))),"")</f>
        <v/>
      </c>
      <c r="AP221" s="4" t="str">
        <f t="array" aca="1" ref="AP221" ca="1">IF(OR(J221="Privacy",J221="Blackout"),IF('Informacion del Cliente'!$F$10:$G$10="Residencial",IF(L221&lt;&gt;"",VLOOKUP(J221,INDIRECT("'"&amp;G221&amp;"'!L16:O18"),2,FALSE),""),IF('Informacion del Cliente'!$F$10:$G$10="Comercial",IF(L221&lt;&gt;"",VLOOKUP(J221,INDIRECT("'"&amp;G221&amp;"'!L16:O18"),3,FALSE),""))),"")</f>
        <v/>
      </c>
      <c r="AQ221" s="4" t="str">
        <f t="shared" ca="1" si="120"/>
        <v>0</v>
      </c>
      <c r="AR221" s="4" t="str">
        <f t="array" aca="1" ref="AR221" ca="1">IF('Informacion del Cliente'!$F$10:$G$10="Residencial",IF(L221&lt;&gt;"",VLOOKUP(J221,INDIRECT("'"&amp;G221&amp;"'!L16:O18"),2,FALSE),""),IF('Informacion del Cliente'!$F$10:$G$10="Comercial",IF(L221&lt;&gt;"",VLOOKUP(J221,INDIRECT("'"&amp;G221&amp;"'!L16:O18"),3,FALSE),"")))</f>
        <v/>
      </c>
      <c r="AS221" s="4" t="str">
        <f t="shared" ca="1" si="121"/>
        <v/>
      </c>
      <c r="AT221" s="4" t="str">
        <f t="shared" ca="1" si="122"/>
        <v/>
      </c>
      <c r="AU221" s="4" t="str">
        <f t="shared" ca="1" si="123"/>
        <v/>
      </c>
      <c r="AV221" s="4" t="str">
        <f t="array" aca="1" ref="AV221" ca="1">IF(G221&lt;&gt;"",(IF(OR(VLOOKUP(O221, INDIRECT("'" &amp; G221 &amp; "'!F23:N25"),3, FALSE)&lt;&gt;"",VLOOKUP(O221, INDIRECT("'" &amp; G221 &amp; "'!F23:N25"),3, FALSE)&lt;&gt;"NA"),(L221-VLOOKUP(O221, INDIRECT("'" &amp; G221 &amp; "'!F23:N25"),3, FALSE)),"")),"")</f>
        <v/>
      </c>
      <c r="AW221" s="4" t="str">
        <f t="shared" ca="1" si="102"/>
        <v/>
      </c>
      <c r="AX221" s="4" t="str">
        <f t="shared" ca="1" si="103"/>
        <v/>
      </c>
      <c r="AY221" s="4" t="str">
        <f t="shared" ca="1" si="104"/>
        <v/>
      </c>
      <c r="AZ221" s="4" t="str">
        <f t="array" aca="1" ref="AZ221" ca="1">IF(O221&lt;&gt;"",IF(VLOOKUP(O221,INDIRECT("'"&amp;G221&amp;"'!F23:K25"),5,FALSE)="NA","NA",L221-VLOOKUP(O221,INDIRECT("'"&amp;G221&amp;"'!F23:K25"),5,FALSE)),"")</f>
        <v/>
      </c>
      <c r="BA221" s="4" t="str">
        <f>IF('Informacion del Cliente'!U233&lt;&gt;"",'Informacion del Cliente'!U233,"")</f>
        <v/>
      </c>
      <c r="BB221" s="4" t="str">
        <f t="array" aca="1" ref="BB221" ca="1">IF(O221&lt;&gt;"",VLOOKUP(O221, INDIRECT("'" &amp; G221 &amp; "'!F23:K25"),6, FALSE),"")</f>
        <v/>
      </c>
      <c r="BC221" s="4" t="str">
        <f t="shared" si="105"/>
        <v/>
      </c>
      <c r="BD221" s="4" t="str">
        <f t="shared" ca="1" si="106"/>
        <v/>
      </c>
      <c r="BE221" s="4" t="str">
        <f t="shared" si="107"/>
        <v/>
      </c>
      <c r="BF221" s="4" t="str">
        <f t="shared" si="108"/>
        <v/>
      </c>
      <c r="BG221" s="4" t="str">
        <f t="shared" si="109"/>
        <v/>
      </c>
      <c r="BJ221" s="4" t="str">
        <f t="shared" ca="1" si="110"/>
        <v/>
      </c>
      <c r="BK221" s="4" t="str">
        <f t="shared" si="111"/>
        <v/>
      </c>
      <c r="BL221" s="4" t="str">
        <f t="shared" ca="1" si="112"/>
        <v/>
      </c>
      <c r="BM221" s="4" t="str">
        <f t="shared" ca="1" si="113"/>
        <v/>
      </c>
    </row>
    <row r="222" spans="1:65" x14ac:dyDescent="0.3">
      <c r="A222" s="4" t="str">
        <f>IF(L222&lt;&gt;"",'Informacion del Cliente'!D234,"")</f>
        <v/>
      </c>
      <c r="B222" s="4" t="str">
        <f>IF(O222&lt;&gt;"",'Informacion del Cliente'!$F$5,"")</f>
        <v/>
      </c>
      <c r="C222" s="4" t="str">
        <f>IF(O222&lt;&gt;"",'Informacion del Cliente'!$F$8,"")</f>
        <v/>
      </c>
      <c r="D222" s="4" t="str">
        <f>IF(O222&lt;&gt;"",'Informacion del Cliente'!$F$7,"")</f>
        <v/>
      </c>
      <c r="E222" s="4" t="str">
        <f>IF(O222&lt;&gt;"",'Informacion del Cliente'!$F$9,"")</f>
        <v/>
      </c>
      <c r="F222" s="4" t="str">
        <f>IF(G222&lt;&gt;"",'Informacion del Cliente'!$F$10:$G$10,"")</f>
        <v/>
      </c>
      <c r="G222" s="4" t="str">
        <f>IF('Informacion del Cliente'!E234&lt;&gt;"",VLOOKUP('Informacion del Cliente'!E234,Productos!$F$6:$G$11,2,FALSE),"")</f>
        <v/>
      </c>
      <c r="H222" s="4" t="str">
        <f>IF('Informacion del Cliente'!G234&lt;&gt;"",'Informacion del Cliente'!G234,"")</f>
        <v/>
      </c>
      <c r="I222" s="4" t="str">
        <f>IF('Informacion del Cliente'!F234&lt;&gt;"",'Informacion del Cliente'!F234,"")</f>
        <v/>
      </c>
      <c r="J222" s="4" t="str">
        <f>IF('Informacion del Cliente'!J234&lt;&gt;"",'Informacion del Cliente'!J234,"")</f>
        <v/>
      </c>
      <c r="K222" s="4" t="str">
        <f>IF('Informacion del Cliente'!N234&lt;&gt;"",'Informacion del Cliente'!N234,"")</f>
        <v/>
      </c>
      <c r="L222" s="4" t="str">
        <f>IF(AND(N222&lt;&gt;"",N222="Inside"),'Informacion del Cliente'!H234-VLOOKUP(N222,Productos!$F$15:$G$16,2,FALSE),IF(N222="Outside",'Informacion del Cliente'!H234,""))</f>
        <v/>
      </c>
      <c r="M222" s="4" t="str">
        <f>IF('Informacion del Cliente'!I234&lt;&gt;"",'Informacion del Cliente'!I234,"")</f>
        <v/>
      </c>
      <c r="N222" s="4" t="str">
        <f>IF('Informacion del Cliente'!K234&lt;&gt;"",'Informacion del Cliente'!K234,"")</f>
        <v/>
      </c>
      <c r="O222" s="4" t="str">
        <f>IF('Informacion del Cliente'!L234&lt;&gt;"",'Informacion del Cliente'!L234,"")</f>
        <v/>
      </c>
      <c r="P222" s="4" t="str">
        <f>IF('Informacion del Cliente'!M234&lt;&gt;"",'Informacion del Cliente'!M234,"")</f>
        <v/>
      </c>
      <c r="Q222" s="4" t="str">
        <f>IF('Informacion del Cliente'!P234&lt;&gt;"",'Informacion del Cliente'!P234,"")</f>
        <v/>
      </c>
      <c r="R222" s="4" t="str">
        <f>IF('Informacion del Cliente'!Q234&lt;&gt;"",'Informacion del Cliente'!Q234,"")</f>
        <v/>
      </c>
      <c r="S222" s="4" t="str">
        <f t="shared" ca="1" si="114"/>
        <v/>
      </c>
      <c r="U222" s="4" t="str">
        <f>IF('Informacion del Cliente'!O234&lt;&gt;"",'Informacion del Cliente'!O234,"")</f>
        <v/>
      </c>
      <c r="V222" s="4" t="str">
        <f>IF('Informacion del Cliente'!R234&lt;&gt;"",'Informacion del Cliente'!R234,"")</f>
        <v/>
      </c>
      <c r="W222" s="4" t="str">
        <f t="shared" ca="1" si="115"/>
        <v/>
      </c>
      <c r="X222" s="4" t="str">
        <f t="shared" si="116"/>
        <v/>
      </c>
      <c r="Y222" s="4" t="str">
        <f t="shared" si="117"/>
        <v/>
      </c>
      <c r="Z222" s="4" t="str">
        <f>IF(G222&lt;&gt;"", IFERROR(VLOOKUP(I222, 'Listado de Telas'!$B$3:$F$129, 5, FALSE), "No encontrado"), "")</f>
        <v/>
      </c>
      <c r="AA222" s="4" t="str">
        <f t="shared" ca="1" si="118"/>
        <v/>
      </c>
      <c r="AB222" s="4" t="str">
        <f t="shared" ca="1" si="93"/>
        <v/>
      </c>
      <c r="AC222" s="4" t="str">
        <f t="shared" ca="1" si="94"/>
        <v/>
      </c>
      <c r="AD222" s="4" t="str">
        <f t="shared" ca="1" si="95"/>
        <v/>
      </c>
      <c r="AE222" s="4" t="str">
        <f t="shared" si="96"/>
        <v/>
      </c>
      <c r="AF222" s="4" t="str">
        <f t="shared" ca="1" si="97"/>
        <v/>
      </c>
      <c r="AG222" s="4" t="str">
        <f t="shared" ca="1" si="98"/>
        <v/>
      </c>
      <c r="AH222" s="4" t="str">
        <f t="shared" ca="1" si="99"/>
        <v/>
      </c>
      <c r="AI222" s="4" t="str">
        <f t="shared" si="119"/>
        <v/>
      </c>
      <c r="AJ222" s="4" t="str">
        <f t="shared" ca="1" si="100"/>
        <v/>
      </c>
      <c r="AK222" s="4" t="str">
        <f t="array" ref="AK222">IF('Informacion del Cliente'!T234="SI",3,IF('Informacion del Cliente'!K234="Outside",2,IF('Informacion del Cliente'!K234="Inside",1,"")))</f>
        <v/>
      </c>
      <c r="AL222" s="140" t="str">
        <f t="shared" ca="1" si="101"/>
        <v/>
      </c>
      <c r="AM222" s="4" t="s">
        <v>132</v>
      </c>
      <c r="AN222" s="4" t="str">
        <f t="array" ref="AN222">IF(O222&lt;&gt;"",(IF(L222&lt;&gt;"",IF('Informacion del Cliente'!$F$10:$G$10="Residencial",VLOOKUP(G222,Productos!$F$19:$G$24,2,FALSE),IF('Informacion del Cliente'!$F$10:$G$10="Comercial",VLOOKUP(G222,Productos!$F$19:$G$24,3,FALSE),"")))),"")</f>
        <v/>
      </c>
      <c r="AO222" s="4" t="str">
        <f t="array" aca="1" ref="AO222" ca="1">IF(O222&lt;&gt;"",(IF(L222&lt;&gt;"",IF(VLOOKUP('Informacion del Cliente'!$F$10:$G$10,INDIRECT("'"&amp;G222&amp;"'!L5:N6"),2,FALSE)="NA","",VLOOKUP('Informacion del Cliente'!$F$10:$G$10,INDIRECT("'"&amp;G222&amp;"'!L5:N6"),2,FALSE)))),"")</f>
        <v/>
      </c>
      <c r="AP222" s="4" t="str">
        <f t="array" aca="1" ref="AP222" ca="1">IF(OR(J222="Privacy",J222="Blackout"),IF('Informacion del Cliente'!$F$10:$G$10="Residencial",IF(L222&lt;&gt;"",VLOOKUP(J222,INDIRECT("'"&amp;G222&amp;"'!L16:O18"),2,FALSE),""),IF('Informacion del Cliente'!$F$10:$G$10="Comercial",IF(L222&lt;&gt;"",VLOOKUP(J222,INDIRECT("'"&amp;G222&amp;"'!L16:O18"),3,FALSE),""))),"")</f>
        <v/>
      </c>
      <c r="AQ222" s="4" t="str">
        <f t="shared" ca="1" si="120"/>
        <v>0</v>
      </c>
      <c r="AR222" s="4" t="str">
        <f t="array" aca="1" ref="AR222" ca="1">IF('Informacion del Cliente'!$F$10:$G$10="Residencial",IF(L222&lt;&gt;"",VLOOKUP(J222,INDIRECT("'"&amp;G222&amp;"'!L16:O18"),2,FALSE),""),IF('Informacion del Cliente'!$F$10:$G$10="Comercial",IF(L222&lt;&gt;"",VLOOKUP(J222,INDIRECT("'"&amp;G222&amp;"'!L16:O18"),3,FALSE),"")))</f>
        <v/>
      </c>
      <c r="AS222" s="4" t="str">
        <f t="shared" ca="1" si="121"/>
        <v/>
      </c>
      <c r="AT222" s="4" t="str">
        <f t="shared" ca="1" si="122"/>
        <v/>
      </c>
      <c r="AU222" s="4" t="str">
        <f t="shared" ca="1" si="123"/>
        <v/>
      </c>
      <c r="AV222" s="4" t="str">
        <f t="array" aca="1" ref="AV222" ca="1">IF(G222&lt;&gt;"",(IF(OR(VLOOKUP(O222, INDIRECT("'" &amp; G222 &amp; "'!F23:N25"),3, FALSE)&lt;&gt;"",VLOOKUP(O222, INDIRECT("'" &amp; G222 &amp; "'!F23:N25"),3, FALSE)&lt;&gt;"NA"),(L222-VLOOKUP(O222, INDIRECT("'" &amp; G222 &amp; "'!F23:N25"),3, FALSE)),"")),"")</f>
        <v/>
      </c>
      <c r="AW222" s="4" t="str">
        <f t="shared" ca="1" si="102"/>
        <v/>
      </c>
      <c r="AX222" s="4" t="str">
        <f t="shared" ca="1" si="103"/>
        <v/>
      </c>
      <c r="AY222" s="4" t="str">
        <f t="shared" ca="1" si="104"/>
        <v/>
      </c>
      <c r="AZ222" s="4" t="str">
        <f t="array" aca="1" ref="AZ222" ca="1">IF(O222&lt;&gt;"",IF(VLOOKUP(O222,INDIRECT("'"&amp;G222&amp;"'!F23:K25"),5,FALSE)="NA","NA",L222-VLOOKUP(O222,INDIRECT("'"&amp;G222&amp;"'!F23:K25"),5,FALSE)),"")</f>
        <v/>
      </c>
      <c r="BA222" s="4" t="str">
        <f>IF('Informacion del Cliente'!U234&lt;&gt;"",'Informacion del Cliente'!U234,"")</f>
        <v/>
      </c>
      <c r="BB222" s="4" t="str">
        <f t="array" aca="1" ref="BB222" ca="1">IF(O222&lt;&gt;"",VLOOKUP(O222, INDIRECT("'" &amp; G222 &amp; "'!F23:K25"),6, FALSE),"")</f>
        <v/>
      </c>
      <c r="BC222" s="4" t="str">
        <f t="shared" si="105"/>
        <v/>
      </c>
      <c r="BD222" s="4" t="str">
        <f t="shared" ca="1" si="106"/>
        <v/>
      </c>
      <c r="BE222" s="4" t="str">
        <f t="shared" si="107"/>
        <v/>
      </c>
      <c r="BF222" s="4" t="str">
        <f t="shared" si="108"/>
        <v/>
      </c>
      <c r="BG222" s="4" t="str">
        <f t="shared" si="109"/>
        <v/>
      </c>
      <c r="BJ222" s="4" t="str">
        <f t="shared" ca="1" si="110"/>
        <v/>
      </c>
      <c r="BK222" s="4" t="str">
        <f t="shared" si="111"/>
        <v/>
      </c>
      <c r="BL222" s="4" t="str">
        <f t="shared" ca="1" si="112"/>
        <v/>
      </c>
      <c r="BM222" s="4" t="str">
        <f t="shared" ca="1" si="113"/>
        <v/>
      </c>
    </row>
    <row r="223" spans="1:65" x14ac:dyDescent="0.3">
      <c r="A223" s="4" t="str">
        <f>IF(L223&lt;&gt;"",'Informacion del Cliente'!D235,"")</f>
        <v/>
      </c>
      <c r="B223" s="4" t="str">
        <f>IF(O223&lt;&gt;"",'Informacion del Cliente'!$F$5,"")</f>
        <v/>
      </c>
      <c r="C223" s="4" t="str">
        <f>IF(O223&lt;&gt;"",'Informacion del Cliente'!$F$8,"")</f>
        <v/>
      </c>
      <c r="D223" s="4" t="str">
        <f>IF(O223&lt;&gt;"",'Informacion del Cliente'!$F$7,"")</f>
        <v/>
      </c>
      <c r="E223" s="4" t="str">
        <f>IF(O223&lt;&gt;"",'Informacion del Cliente'!$F$9,"")</f>
        <v/>
      </c>
      <c r="F223" s="4" t="str">
        <f>IF(G223&lt;&gt;"",'Informacion del Cliente'!$F$10:$G$10,"")</f>
        <v/>
      </c>
      <c r="G223" s="4" t="str">
        <f>IF('Informacion del Cliente'!E235&lt;&gt;"",VLOOKUP('Informacion del Cliente'!E235,Productos!$F$6:$G$11,2,FALSE),"")</f>
        <v/>
      </c>
      <c r="H223" s="4" t="str">
        <f>IF('Informacion del Cliente'!G235&lt;&gt;"",'Informacion del Cliente'!G235,"")</f>
        <v/>
      </c>
      <c r="I223" s="4" t="str">
        <f>IF('Informacion del Cliente'!F235&lt;&gt;"",'Informacion del Cliente'!F235,"")</f>
        <v/>
      </c>
      <c r="J223" s="4" t="str">
        <f>IF('Informacion del Cliente'!J235&lt;&gt;"",'Informacion del Cliente'!J235,"")</f>
        <v/>
      </c>
      <c r="K223" s="4" t="str">
        <f>IF('Informacion del Cliente'!N235&lt;&gt;"",'Informacion del Cliente'!N235,"")</f>
        <v/>
      </c>
      <c r="L223" s="4" t="str">
        <f>IF(AND(N223&lt;&gt;"",N223="Inside"),'Informacion del Cliente'!H235-VLOOKUP(N223,Productos!$F$15:$G$16,2,FALSE),IF(N223="Outside",'Informacion del Cliente'!H235,""))</f>
        <v/>
      </c>
      <c r="M223" s="4" t="str">
        <f>IF('Informacion del Cliente'!I235&lt;&gt;"",'Informacion del Cliente'!I235,"")</f>
        <v/>
      </c>
      <c r="N223" s="4" t="str">
        <f>IF('Informacion del Cliente'!K235&lt;&gt;"",'Informacion del Cliente'!K235,"")</f>
        <v/>
      </c>
      <c r="O223" s="4" t="str">
        <f>IF('Informacion del Cliente'!L235&lt;&gt;"",'Informacion del Cliente'!L235,"")</f>
        <v/>
      </c>
      <c r="P223" s="4" t="str">
        <f>IF('Informacion del Cliente'!M235&lt;&gt;"",'Informacion del Cliente'!M235,"")</f>
        <v/>
      </c>
      <c r="Q223" s="4" t="str">
        <f>IF('Informacion del Cliente'!P235&lt;&gt;"",'Informacion del Cliente'!P235,"")</f>
        <v/>
      </c>
      <c r="R223" s="4" t="str">
        <f>IF('Informacion del Cliente'!Q235&lt;&gt;"",'Informacion del Cliente'!Q235,"")</f>
        <v/>
      </c>
      <c r="S223" s="4" t="str">
        <f t="shared" ca="1" si="114"/>
        <v/>
      </c>
      <c r="U223" s="4" t="str">
        <f>IF('Informacion del Cliente'!O235&lt;&gt;"",'Informacion del Cliente'!O235,"")</f>
        <v/>
      </c>
      <c r="V223" s="4" t="str">
        <f>IF('Informacion del Cliente'!R235&lt;&gt;"",'Informacion del Cliente'!R235,"")</f>
        <v/>
      </c>
      <c r="W223" s="4" t="str">
        <f t="shared" ca="1" si="115"/>
        <v/>
      </c>
      <c r="X223" s="4" t="str">
        <f t="shared" si="116"/>
        <v/>
      </c>
      <c r="Y223" s="4" t="str">
        <f t="shared" si="117"/>
        <v/>
      </c>
      <c r="Z223" s="4" t="str">
        <f>IF(G223&lt;&gt;"", IFERROR(VLOOKUP(I223, 'Listado de Telas'!$B$3:$F$129, 5, FALSE), "No encontrado"), "")</f>
        <v/>
      </c>
      <c r="AA223" s="4" t="str">
        <f t="shared" ca="1" si="118"/>
        <v/>
      </c>
      <c r="AB223" s="4" t="str">
        <f t="shared" ca="1" si="93"/>
        <v/>
      </c>
      <c r="AC223" s="4" t="str">
        <f t="shared" ca="1" si="94"/>
        <v/>
      </c>
      <c r="AD223" s="4" t="str">
        <f t="shared" ca="1" si="95"/>
        <v/>
      </c>
      <c r="AE223" s="4" t="str">
        <f t="shared" si="96"/>
        <v/>
      </c>
      <c r="AF223" s="4" t="str">
        <f t="shared" ca="1" si="97"/>
        <v/>
      </c>
      <c r="AG223" s="4" t="str">
        <f t="shared" ca="1" si="98"/>
        <v/>
      </c>
      <c r="AH223" s="4" t="str">
        <f t="shared" ca="1" si="99"/>
        <v/>
      </c>
      <c r="AI223" s="4" t="str">
        <f t="shared" si="119"/>
        <v/>
      </c>
      <c r="AJ223" s="4" t="str">
        <f t="shared" ca="1" si="100"/>
        <v/>
      </c>
      <c r="AK223" s="4" t="str">
        <f t="array" ref="AK223">IF('Informacion del Cliente'!T235="SI",3,IF('Informacion del Cliente'!K235="Outside",2,IF('Informacion del Cliente'!K235="Inside",1,"")))</f>
        <v/>
      </c>
      <c r="AL223" s="140" t="str">
        <f t="shared" ca="1" si="101"/>
        <v/>
      </c>
      <c r="AM223" s="4" t="s">
        <v>132</v>
      </c>
      <c r="AN223" s="4" t="str">
        <f t="array" ref="AN223">IF(O223&lt;&gt;"",(IF(L223&lt;&gt;"",IF('Informacion del Cliente'!$F$10:$G$10="Residencial",VLOOKUP(G223,Productos!$F$19:$G$24,2,FALSE),IF('Informacion del Cliente'!$F$10:$G$10="Comercial",VLOOKUP(G223,Productos!$F$19:$G$24,3,FALSE),"")))),"")</f>
        <v/>
      </c>
      <c r="AO223" s="4" t="str">
        <f t="array" aca="1" ref="AO223" ca="1">IF(O223&lt;&gt;"",(IF(L223&lt;&gt;"",IF(VLOOKUP('Informacion del Cliente'!$F$10:$G$10,INDIRECT("'"&amp;G223&amp;"'!L5:N6"),2,FALSE)="NA","",VLOOKUP('Informacion del Cliente'!$F$10:$G$10,INDIRECT("'"&amp;G223&amp;"'!L5:N6"),2,FALSE)))),"")</f>
        <v/>
      </c>
      <c r="AP223" s="4" t="str">
        <f t="array" aca="1" ref="AP223" ca="1">IF(OR(J223="Privacy",J223="Blackout"),IF('Informacion del Cliente'!$F$10:$G$10="Residencial",IF(L223&lt;&gt;"",VLOOKUP(J223,INDIRECT("'"&amp;G223&amp;"'!L16:O18"),2,FALSE),""),IF('Informacion del Cliente'!$F$10:$G$10="Comercial",IF(L223&lt;&gt;"",VLOOKUP(J223,INDIRECT("'"&amp;G223&amp;"'!L16:O18"),3,FALSE),""))),"")</f>
        <v/>
      </c>
      <c r="AQ223" s="4" t="str">
        <f t="shared" ca="1" si="120"/>
        <v>0</v>
      </c>
      <c r="AR223" s="4" t="str">
        <f t="array" aca="1" ref="AR223" ca="1">IF('Informacion del Cliente'!$F$10:$G$10="Residencial",IF(L223&lt;&gt;"",VLOOKUP(J223,INDIRECT("'"&amp;G223&amp;"'!L16:O18"),2,FALSE),""),IF('Informacion del Cliente'!$F$10:$G$10="Comercial",IF(L223&lt;&gt;"",VLOOKUP(J223,INDIRECT("'"&amp;G223&amp;"'!L16:O18"),3,FALSE),"")))</f>
        <v/>
      </c>
      <c r="AS223" s="4" t="str">
        <f t="shared" ca="1" si="121"/>
        <v/>
      </c>
      <c r="AT223" s="4" t="str">
        <f t="shared" ca="1" si="122"/>
        <v/>
      </c>
      <c r="AU223" s="4" t="str">
        <f t="shared" ca="1" si="123"/>
        <v/>
      </c>
      <c r="AV223" s="4" t="str">
        <f t="array" aca="1" ref="AV223" ca="1">IF(G223&lt;&gt;"",(IF(OR(VLOOKUP(O223, INDIRECT("'" &amp; G223 &amp; "'!F23:N25"),3, FALSE)&lt;&gt;"",VLOOKUP(O223, INDIRECT("'" &amp; G223 &amp; "'!F23:N25"),3, FALSE)&lt;&gt;"NA"),(L223-VLOOKUP(O223, INDIRECT("'" &amp; G223 &amp; "'!F23:N25"),3, FALSE)),"")),"")</f>
        <v/>
      </c>
      <c r="AW223" s="4" t="str">
        <f t="shared" ca="1" si="102"/>
        <v/>
      </c>
      <c r="AX223" s="4" t="str">
        <f t="shared" ca="1" si="103"/>
        <v/>
      </c>
      <c r="AY223" s="4" t="str">
        <f t="shared" ca="1" si="104"/>
        <v/>
      </c>
      <c r="AZ223" s="4" t="str">
        <f t="array" aca="1" ref="AZ223" ca="1">IF(O223&lt;&gt;"",IF(VLOOKUP(O223,INDIRECT("'"&amp;G223&amp;"'!F23:K25"),5,FALSE)="NA","NA",L223-VLOOKUP(O223,INDIRECT("'"&amp;G223&amp;"'!F23:K25"),5,FALSE)),"")</f>
        <v/>
      </c>
      <c r="BA223" s="4" t="str">
        <f>IF('Informacion del Cliente'!U235&lt;&gt;"",'Informacion del Cliente'!U235,"")</f>
        <v/>
      </c>
      <c r="BB223" s="4" t="str">
        <f t="array" aca="1" ref="BB223" ca="1">IF(O223&lt;&gt;"",VLOOKUP(O223, INDIRECT("'" &amp; G223 &amp; "'!F23:K25"),6, FALSE),"")</f>
        <v/>
      </c>
      <c r="BC223" s="4" t="str">
        <f t="shared" si="105"/>
        <v/>
      </c>
      <c r="BD223" s="4" t="str">
        <f t="shared" ca="1" si="106"/>
        <v/>
      </c>
      <c r="BE223" s="4" t="str">
        <f t="shared" si="107"/>
        <v/>
      </c>
      <c r="BF223" s="4" t="str">
        <f t="shared" si="108"/>
        <v/>
      </c>
      <c r="BG223" s="4" t="str">
        <f t="shared" si="109"/>
        <v/>
      </c>
      <c r="BJ223" s="4" t="str">
        <f t="shared" ca="1" si="110"/>
        <v/>
      </c>
      <c r="BK223" s="4" t="str">
        <f t="shared" si="111"/>
        <v/>
      </c>
      <c r="BL223" s="4" t="str">
        <f t="shared" ca="1" si="112"/>
        <v/>
      </c>
      <c r="BM223" s="4" t="str">
        <f t="shared" ca="1" si="113"/>
        <v/>
      </c>
    </row>
    <row r="224" spans="1:65" x14ac:dyDescent="0.3">
      <c r="A224" s="4" t="str">
        <f>IF(L224&lt;&gt;"",'Informacion del Cliente'!D236,"")</f>
        <v/>
      </c>
      <c r="B224" s="4" t="str">
        <f>IF(O224&lt;&gt;"",'Informacion del Cliente'!$F$5,"")</f>
        <v/>
      </c>
      <c r="C224" s="4" t="str">
        <f>IF(O224&lt;&gt;"",'Informacion del Cliente'!$F$8,"")</f>
        <v/>
      </c>
      <c r="D224" s="4" t="str">
        <f>IF(O224&lt;&gt;"",'Informacion del Cliente'!$F$7,"")</f>
        <v/>
      </c>
      <c r="E224" s="4" t="str">
        <f>IF(O224&lt;&gt;"",'Informacion del Cliente'!$F$9,"")</f>
        <v/>
      </c>
      <c r="F224" s="4" t="str">
        <f>IF(G224&lt;&gt;"",'Informacion del Cliente'!$F$10:$G$10,"")</f>
        <v/>
      </c>
      <c r="G224" s="4" t="str">
        <f>IF('Informacion del Cliente'!E236&lt;&gt;"",VLOOKUP('Informacion del Cliente'!E236,Productos!$F$6:$G$11,2,FALSE),"")</f>
        <v/>
      </c>
      <c r="H224" s="4" t="str">
        <f>IF('Informacion del Cliente'!G236&lt;&gt;"",'Informacion del Cliente'!G236,"")</f>
        <v/>
      </c>
      <c r="I224" s="4" t="str">
        <f>IF('Informacion del Cliente'!F236&lt;&gt;"",'Informacion del Cliente'!F236,"")</f>
        <v/>
      </c>
      <c r="J224" s="4" t="str">
        <f>IF('Informacion del Cliente'!J236&lt;&gt;"",'Informacion del Cliente'!J236,"")</f>
        <v/>
      </c>
      <c r="K224" s="4" t="str">
        <f>IF('Informacion del Cliente'!N236&lt;&gt;"",'Informacion del Cliente'!N236,"")</f>
        <v/>
      </c>
      <c r="L224" s="4" t="str">
        <f>IF(AND(N224&lt;&gt;"",N224="Inside"),'Informacion del Cliente'!H236-VLOOKUP(N224,Productos!$F$15:$G$16,2,FALSE),IF(N224="Outside",'Informacion del Cliente'!H236,""))</f>
        <v/>
      </c>
      <c r="M224" s="4" t="str">
        <f>IF('Informacion del Cliente'!I236&lt;&gt;"",'Informacion del Cliente'!I236,"")</f>
        <v/>
      </c>
      <c r="N224" s="4" t="str">
        <f>IF('Informacion del Cliente'!K236&lt;&gt;"",'Informacion del Cliente'!K236,"")</f>
        <v/>
      </c>
      <c r="O224" s="4" t="str">
        <f>IF('Informacion del Cliente'!L236&lt;&gt;"",'Informacion del Cliente'!L236,"")</f>
        <v/>
      </c>
      <c r="P224" s="4" t="str">
        <f>IF('Informacion del Cliente'!M236&lt;&gt;"",'Informacion del Cliente'!M236,"")</f>
        <v/>
      </c>
      <c r="Q224" s="4" t="str">
        <f>IF('Informacion del Cliente'!P236&lt;&gt;"",'Informacion del Cliente'!P236,"")</f>
        <v/>
      </c>
      <c r="R224" s="4" t="str">
        <f>IF('Informacion del Cliente'!Q236&lt;&gt;"",'Informacion del Cliente'!Q236,"")</f>
        <v/>
      </c>
      <c r="S224" s="4" t="str">
        <f t="shared" ca="1" si="114"/>
        <v/>
      </c>
      <c r="U224" s="4" t="str">
        <f>IF('Informacion del Cliente'!O236&lt;&gt;"",'Informacion del Cliente'!O236,"")</f>
        <v/>
      </c>
      <c r="V224" s="4" t="str">
        <f>IF('Informacion del Cliente'!R236&lt;&gt;"",'Informacion del Cliente'!R236,"")</f>
        <v/>
      </c>
      <c r="W224" s="4" t="str">
        <f t="shared" ca="1" si="115"/>
        <v/>
      </c>
      <c r="X224" s="4" t="str">
        <f t="shared" si="116"/>
        <v/>
      </c>
      <c r="Y224" s="4" t="str">
        <f t="shared" si="117"/>
        <v/>
      </c>
      <c r="Z224" s="4" t="str">
        <f>IF(G224&lt;&gt;"", IFERROR(VLOOKUP(I224, 'Listado de Telas'!$B$3:$F$129, 5, FALSE), "No encontrado"), "")</f>
        <v/>
      </c>
      <c r="AA224" s="4" t="str">
        <f t="shared" ca="1" si="118"/>
        <v/>
      </c>
      <c r="AB224" s="4" t="str">
        <f t="shared" ca="1" si="93"/>
        <v/>
      </c>
      <c r="AC224" s="4" t="str">
        <f t="shared" ca="1" si="94"/>
        <v/>
      </c>
      <c r="AD224" s="4" t="str">
        <f t="shared" ca="1" si="95"/>
        <v/>
      </c>
      <c r="AE224" s="4" t="str">
        <f t="shared" si="96"/>
        <v/>
      </c>
      <c r="AF224" s="4" t="str">
        <f t="shared" ca="1" si="97"/>
        <v/>
      </c>
      <c r="AG224" s="4" t="str">
        <f t="shared" ca="1" si="98"/>
        <v/>
      </c>
      <c r="AH224" s="4" t="str">
        <f t="shared" ca="1" si="99"/>
        <v/>
      </c>
      <c r="AI224" s="4" t="str">
        <f t="shared" si="119"/>
        <v/>
      </c>
      <c r="AJ224" s="4" t="str">
        <f t="shared" ca="1" si="100"/>
        <v/>
      </c>
      <c r="AK224" s="4" t="str">
        <f t="array" ref="AK224">IF('Informacion del Cliente'!T236="SI",3,IF('Informacion del Cliente'!K236="Outside",2,IF('Informacion del Cliente'!K236="Inside",1,"")))</f>
        <v/>
      </c>
      <c r="AL224" s="140" t="str">
        <f t="shared" ca="1" si="101"/>
        <v/>
      </c>
      <c r="AM224" s="4" t="s">
        <v>132</v>
      </c>
      <c r="AN224" s="4" t="str">
        <f t="array" ref="AN224">IF(O224&lt;&gt;"",(IF(L224&lt;&gt;"",IF('Informacion del Cliente'!$F$10:$G$10="Residencial",VLOOKUP(G224,Productos!$F$19:$G$24,2,FALSE),IF('Informacion del Cliente'!$F$10:$G$10="Comercial",VLOOKUP(G224,Productos!$F$19:$G$24,3,FALSE),"")))),"")</f>
        <v/>
      </c>
      <c r="AO224" s="4" t="str">
        <f t="array" aca="1" ref="AO224" ca="1">IF(O224&lt;&gt;"",(IF(L224&lt;&gt;"",IF(VLOOKUP('Informacion del Cliente'!$F$10:$G$10,INDIRECT("'"&amp;G224&amp;"'!L5:N6"),2,FALSE)="NA","",VLOOKUP('Informacion del Cliente'!$F$10:$G$10,INDIRECT("'"&amp;G224&amp;"'!L5:N6"),2,FALSE)))),"")</f>
        <v/>
      </c>
      <c r="AP224" s="4" t="str">
        <f t="array" aca="1" ref="AP224" ca="1">IF(OR(J224="Privacy",J224="Blackout"),IF('Informacion del Cliente'!$F$10:$G$10="Residencial",IF(L224&lt;&gt;"",VLOOKUP(J224,INDIRECT("'"&amp;G224&amp;"'!L16:O18"),2,FALSE),""),IF('Informacion del Cliente'!$F$10:$G$10="Comercial",IF(L224&lt;&gt;"",VLOOKUP(J224,INDIRECT("'"&amp;G224&amp;"'!L16:O18"),3,FALSE),""))),"")</f>
        <v/>
      </c>
      <c r="AQ224" s="4" t="str">
        <f t="shared" ca="1" si="120"/>
        <v>0</v>
      </c>
      <c r="AR224" s="4" t="str">
        <f t="array" aca="1" ref="AR224" ca="1">IF('Informacion del Cliente'!$F$10:$G$10="Residencial",IF(L224&lt;&gt;"",VLOOKUP(J224,INDIRECT("'"&amp;G224&amp;"'!L16:O18"),2,FALSE),""),IF('Informacion del Cliente'!$F$10:$G$10="Comercial",IF(L224&lt;&gt;"",VLOOKUP(J224,INDIRECT("'"&amp;G224&amp;"'!L16:O18"),3,FALSE),"")))</f>
        <v/>
      </c>
      <c r="AS224" s="4" t="str">
        <f t="shared" ca="1" si="121"/>
        <v/>
      </c>
      <c r="AT224" s="4" t="str">
        <f t="shared" ca="1" si="122"/>
        <v/>
      </c>
      <c r="AU224" s="4" t="str">
        <f t="shared" ca="1" si="123"/>
        <v/>
      </c>
      <c r="AV224" s="4" t="str">
        <f t="array" aca="1" ref="AV224" ca="1">IF(G224&lt;&gt;"",(IF(OR(VLOOKUP(O224, INDIRECT("'" &amp; G224 &amp; "'!F23:N25"),3, FALSE)&lt;&gt;"",VLOOKUP(O224, INDIRECT("'" &amp; G224 &amp; "'!F23:N25"),3, FALSE)&lt;&gt;"NA"),(L224-VLOOKUP(O224, INDIRECT("'" &amp; G224 &amp; "'!F23:N25"),3, FALSE)),"")),"")</f>
        <v/>
      </c>
      <c r="AW224" s="4" t="str">
        <f t="shared" ca="1" si="102"/>
        <v/>
      </c>
      <c r="AX224" s="4" t="str">
        <f t="shared" ca="1" si="103"/>
        <v/>
      </c>
      <c r="AY224" s="4" t="str">
        <f t="shared" ca="1" si="104"/>
        <v/>
      </c>
      <c r="AZ224" s="4" t="str">
        <f t="array" aca="1" ref="AZ224" ca="1">IF(O224&lt;&gt;"",IF(VLOOKUP(O224,INDIRECT("'"&amp;G224&amp;"'!F23:K25"),5,FALSE)="NA","NA",L224-VLOOKUP(O224,INDIRECT("'"&amp;G224&amp;"'!F23:K25"),5,FALSE)),"")</f>
        <v/>
      </c>
      <c r="BA224" s="4" t="str">
        <f>IF('Informacion del Cliente'!U236&lt;&gt;"",'Informacion del Cliente'!U236,"")</f>
        <v/>
      </c>
      <c r="BB224" s="4" t="str">
        <f t="array" aca="1" ref="BB224" ca="1">IF(O224&lt;&gt;"",VLOOKUP(O224, INDIRECT("'" &amp; G224 &amp; "'!F23:K25"),6, FALSE),"")</f>
        <v/>
      </c>
      <c r="BC224" s="4" t="str">
        <f t="shared" si="105"/>
        <v/>
      </c>
      <c r="BD224" s="4" t="str">
        <f t="shared" ca="1" si="106"/>
        <v/>
      </c>
      <c r="BE224" s="4" t="str">
        <f t="shared" si="107"/>
        <v/>
      </c>
      <c r="BF224" s="4" t="str">
        <f t="shared" si="108"/>
        <v/>
      </c>
      <c r="BG224" s="4" t="str">
        <f t="shared" si="109"/>
        <v/>
      </c>
      <c r="BJ224" s="4" t="str">
        <f t="shared" ca="1" si="110"/>
        <v/>
      </c>
      <c r="BK224" s="4" t="str">
        <f t="shared" si="111"/>
        <v/>
      </c>
      <c r="BL224" s="4" t="str">
        <f t="shared" ca="1" si="112"/>
        <v/>
      </c>
      <c r="BM224" s="4" t="str">
        <f t="shared" ca="1" si="113"/>
        <v/>
      </c>
    </row>
    <row r="225" spans="1:65" x14ac:dyDescent="0.3">
      <c r="A225" s="4" t="str">
        <f>IF(L225&lt;&gt;"",'Informacion del Cliente'!D237,"")</f>
        <v/>
      </c>
      <c r="B225" s="4" t="str">
        <f>IF(O225&lt;&gt;"",'Informacion del Cliente'!$F$5,"")</f>
        <v/>
      </c>
      <c r="C225" s="4" t="str">
        <f>IF(O225&lt;&gt;"",'Informacion del Cliente'!$F$8,"")</f>
        <v/>
      </c>
      <c r="D225" s="4" t="str">
        <f>IF(O225&lt;&gt;"",'Informacion del Cliente'!$F$7,"")</f>
        <v/>
      </c>
      <c r="E225" s="4" t="str">
        <f>IF(O225&lt;&gt;"",'Informacion del Cliente'!$F$9,"")</f>
        <v/>
      </c>
      <c r="F225" s="4" t="str">
        <f>IF(G225&lt;&gt;"",'Informacion del Cliente'!$F$10:$G$10,"")</f>
        <v/>
      </c>
      <c r="G225" s="4" t="str">
        <f>IF('Informacion del Cliente'!E237&lt;&gt;"",VLOOKUP('Informacion del Cliente'!E237,Productos!$F$6:$G$11,2,FALSE),"")</f>
        <v/>
      </c>
      <c r="H225" s="4" t="str">
        <f>IF('Informacion del Cliente'!G237&lt;&gt;"",'Informacion del Cliente'!G237,"")</f>
        <v/>
      </c>
      <c r="I225" s="4" t="str">
        <f>IF('Informacion del Cliente'!F237&lt;&gt;"",'Informacion del Cliente'!F237,"")</f>
        <v/>
      </c>
      <c r="J225" s="4" t="str">
        <f>IF('Informacion del Cliente'!J237&lt;&gt;"",'Informacion del Cliente'!J237,"")</f>
        <v/>
      </c>
      <c r="K225" s="4" t="str">
        <f>IF('Informacion del Cliente'!N237&lt;&gt;"",'Informacion del Cliente'!N237,"")</f>
        <v/>
      </c>
      <c r="L225" s="4" t="str">
        <f>IF(AND(N225&lt;&gt;"",N225="Inside"),'Informacion del Cliente'!H237-VLOOKUP(N225,Productos!$F$15:$G$16,2,FALSE),IF(N225="Outside",'Informacion del Cliente'!H237,""))</f>
        <v/>
      </c>
      <c r="M225" s="4" t="str">
        <f>IF('Informacion del Cliente'!I237&lt;&gt;"",'Informacion del Cliente'!I237,"")</f>
        <v/>
      </c>
      <c r="N225" s="4" t="str">
        <f>IF('Informacion del Cliente'!K237&lt;&gt;"",'Informacion del Cliente'!K237,"")</f>
        <v/>
      </c>
      <c r="O225" s="4" t="str">
        <f>IF('Informacion del Cliente'!L237&lt;&gt;"",'Informacion del Cliente'!L237,"")</f>
        <v/>
      </c>
      <c r="P225" s="4" t="str">
        <f>IF('Informacion del Cliente'!M237&lt;&gt;"",'Informacion del Cliente'!M237,"")</f>
        <v/>
      </c>
      <c r="Q225" s="4" t="str">
        <f>IF('Informacion del Cliente'!P237&lt;&gt;"",'Informacion del Cliente'!P237,"")</f>
        <v/>
      </c>
      <c r="R225" s="4" t="str">
        <f>IF('Informacion del Cliente'!Q237&lt;&gt;"",'Informacion del Cliente'!Q237,"")</f>
        <v/>
      </c>
      <c r="S225" s="4" t="str">
        <f t="shared" ca="1" si="114"/>
        <v/>
      </c>
      <c r="U225" s="4" t="str">
        <f>IF('Informacion del Cliente'!O237&lt;&gt;"",'Informacion del Cliente'!O237,"")</f>
        <v/>
      </c>
      <c r="V225" s="4" t="str">
        <f>IF('Informacion del Cliente'!R237&lt;&gt;"",'Informacion del Cliente'!R237,"")</f>
        <v/>
      </c>
      <c r="W225" s="4" t="str">
        <f t="shared" ca="1" si="115"/>
        <v/>
      </c>
      <c r="X225" s="4" t="str">
        <f t="shared" si="116"/>
        <v/>
      </c>
      <c r="Y225" s="4" t="str">
        <f t="shared" si="117"/>
        <v/>
      </c>
      <c r="Z225" s="4" t="str">
        <f>IF(G225&lt;&gt;"", IFERROR(VLOOKUP(I225, 'Listado de Telas'!$B$3:$F$129, 5, FALSE), "No encontrado"), "")</f>
        <v/>
      </c>
      <c r="AA225" s="4" t="str">
        <f t="shared" ca="1" si="118"/>
        <v/>
      </c>
      <c r="AB225" s="4" t="str">
        <f t="shared" ca="1" si="93"/>
        <v/>
      </c>
      <c r="AC225" s="4" t="str">
        <f t="shared" ca="1" si="94"/>
        <v/>
      </c>
      <c r="AD225" s="4" t="str">
        <f t="shared" ca="1" si="95"/>
        <v/>
      </c>
      <c r="AE225" s="4" t="str">
        <f t="shared" si="96"/>
        <v/>
      </c>
      <c r="AF225" s="4" t="str">
        <f t="shared" ca="1" si="97"/>
        <v/>
      </c>
      <c r="AG225" s="4" t="str">
        <f t="shared" ca="1" si="98"/>
        <v/>
      </c>
      <c r="AH225" s="4" t="str">
        <f t="shared" ca="1" si="99"/>
        <v/>
      </c>
      <c r="AI225" s="4" t="str">
        <f t="shared" si="119"/>
        <v/>
      </c>
      <c r="AJ225" s="4" t="str">
        <f t="shared" ca="1" si="100"/>
        <v/>
      </c>
      <c r="AK225" s="4" t="str">
        <f t="array" ref="AK225">IF('Informacion del Cliente'!T237="SI",3,IF('Informacion del Cliente'!K237="Outside",2,IF('Informacion del Cliente'!K237="Inside",1,"")))</f>
        <v/>
      </c>
      <c r="AL225" s="140" t="str">
        <f t="shared" ca="1" si="101"/>
        <v/>
      </c>
      <c r="AM225" s="4" t="s">
        <v>132</v>
      </c>
      <c r="AN225" s="4" t="str">
        <f t="array" ref="AN225">IF(O225&lt;&gt;"",(IF(L225&lt;&gt;"",IF('Informacion del Cliente'!$F$10:$G$10="Residencial",VLOOKUP(G225,Productos!$F$19:$G$24,2,FALSE),IF('Informacion del Cliente'!$F$10:$G$10="Comercial",VLOOKUP(G225,Productos!$F$19:$G$24,3,FALSE),"")))),"")</f>
        <v/>
      </c>
      <c r="AO225" s="4" t="str">
        <f t="array" aca="1" ref="AO225" ca="1">IF(O225&lt;&gt;"",(IF(L225&lt;&gt;"",IF(VLOOKUP('Informacion del Cliente'!$F$10:$G$10,INDIRECT("'"&amp;G225&amp;"'!L5:N6"),2,FALSE)="NA","",VLOOKUP('Informacion del Cliente'!$F$10:$G$10,INDIRECT("'"&amp;G225&amp;"'!L5:N6"),2,FALSE)))),"")</f>
        <v/>
      </c>
      <c r="AP225" s="4" t="str">
        <f t="array" aca="1" ref="AP225" ca="1">IF(OR(J225="Privacy",J225="Blackout"),IF('Informacion del Cliente'!$F$10:$G$10="Residencial",IF(L225&lt;&gt;"",VLOOKUP(J225,INDIRECT("'"&amp;G225&amp;"'!L16:O18"),2,FALSE),""),IF('Informacion del Cliente'!$F$10:$G$10="Comercial",IF(L225&lt;&gt;"",VLOOKUP(J225,INDIRECT("'"&amp;G225&amp;"'!L16:O18"),3,FALSE),""))),"")</f>
        <v/>
      </c>
      <c r="AQ225" s="4" t="str">
        <f t="shared" ca="1" si="120"/>
        <v>0</v>
      </c>
      <c r="AR225" s="4" t="str">
        <f t="array" aca="1" ref="AR225" ca="1">IF('Informacion del Cliente'!$F$10:$G$10="Residencial",IF(L225&lt;&gt;"",VLOOKUP(J225,INDIRECT("'"&amp;G225&amp;"'!L16:O18"),2,FALSE),""),IF('Informacion del Cliente'!$F$10:$G$10="Comercial",IF(L225&lt;&gt;"",VLOOKUP(J225,INDIRECT("'"&amp;G225&amp;"'!L16:O18"),3,FALSE),"")))</f>
        <v/>
      </c>
      <c r="AS225" s="4" t="str">
        <f t="shared" ca="1" si="121"/>
        <v/>
      </c>
      <c r="AT225" s="4" t="str">
        <f t="shared" ca="1" si="122"/>
        <v/>
      </c>
      <c r="AU225" s="4" t="str">
        <f t="shared" ca="1" si="123"/>
        <v/>
      </c>
      <c r="AV225" s="4" t="str">
        <f t="array" aca="1" ref="AV225" ca="1">IF(G225&lt;&gt;"",(IF(OR(VLOOKUP(O225, INDIRECT("'" &amp; G225 &amp; "'!F23:N25"),3, FALSE)&lt;&gt;"",VLOOKUP(O225, INDIRECT("'" &amp; G225 &amp; "'!F23:N25"),3, FALSE)&lt;&gt;"NA"),(L225-VLOOKUP(O225, INDIRECT("'" &amp; G225 &amp; "'!F23:N25"),3, FALSE)),"")),"")</f>
        <v/>
      </c>
      <c r="AW225" s="4" t="str">
        <f t="shared" ca="1" si="102"/>
        <v/>
      </c>
      <c r="AX225" s="4" t="str">
        <f t="shared" ca="1" si="103"/>
        <v/>
      </c>
      <c r="AY225" s="4" t="str">
        <f t="shared" ca="1" si="104"/>
        <v/>
      </c>
      <c r="AZ225" s="4" t="str">
        <f t="array" aca="1" ref="AZ225" ca="1">IF(O225&lt;&gt;"",IF(VLOOKUP(O225,INDIRECT("'"&amp;G225&amp;"'!F23:K25"),5,FALSE)="NA","NA",L225-VLOOKUP(O225,INDIRECT("'"&amp;G225&amp;"'!F23:K25"),5,FALSE)),"")</f>
        <v/>
      </c>
      <c r="BA225" s="4" t="str">
        <f>IF('Informacion del Cliente'!U237&lt;&gt;"",'Informacion del Cliente'!U237,"")</f>
        <v/>
      </c>
      <c r="BB225" s="4" t="str">
        <f t="array" aca="1" ref="BB225" ca="1">IF(O225&lt;&gt;"",VLOOKUP(O225, INDIRECT("'" &amp; G225 &amp; "'!F23:K25"),6, FALSE),"")</f>
        <v/>
      </c>
      <c r="BC225" s="4" t="str">
        <f t="shared" si="105"/>
        <v/>
      </c>
      <c r="BD225" s="4" t="str">
        <f t="shared" ca="1" si="106"/>
        <v/>
      </c>
      <c r="BE225" s="4" t="str">
        <f t="shared" si="107"/>
        <v/>
      </c>
      <c r="BF225" s="4" t="str">
        <f t="shared" si="108"/>
        <v/>
      </c>
      <c r="BG225" s="4" t="str">
        <f t="shared" si="109"/>
        <v/>
      </c>
      <c r="BJ225" s="4" t="str">
        <f t="shared" ca="1" si="110"/>
        <v/>
      </c>
      <c r="BK225" s="4" t="str">
        <f t="shared" si="111"/>
        <v/>
      </c>
      <c r="BL225" s="4" t="str">
        <f t="shared" ca="1" si="112"/>
        <v/>
      </c>
      <c r="BM225" s="4" t="str">
        <f t="shared" ca="1" si="113"/>
        <v/>
      </c>
    </row>
    <row r="226" spans="1:65" x14ac:dyDescent="0.3">
      <c r="A226" s="4" t="str">
        <f>IF(L226&lt;&gt;"",'Informacion del Cliente'!D238,"")</f>
        <v/>
      </c>
      <c r="B226" s="4" t="str">
        <f>IF(O226&lt;&gt;"",'Informacion del Cliente'!$F$5,"")</f>
        <v/>
      </c>
      <c r="C226" s="4" t="str">
        <f>IF(O226&lt;&gt;"",'Informacion del Cliente'!$F$8,"")</f>
        <v/>
      </c>
      <c r="D226" s="4" t="str">
        <f>IF(O226&lt;&gt;"",'Informacion del Cliente'!$F$7,"")</f>
        <v/>
      </c>
      <c r="E226" s="4" t="str">
        <f>IF(O226&lt;&gt;"",'Informacion del Cliente'!$F$9,"")</f>
        <v/>
      </c>
      <c r="F226" s="4" t="str">
        <f>IF(G226&lt;&gt;"",'Informacion del Cliente'!$F$10:$G$10,"")</f>
        <v/>
      </c>
      <c r="G226" s="4" t="str">
        <f>IF('Informacion del Cliente'!E238&lt;&gt;"",VLOOKUP('Informacion del Cliente'!E238,Productos!$F$6:$G$11,2,FALSE),"")</f>
        <v/>
      </c>
      <c r="H226" s="4" t="str">
        <f>IF('Informacion del Cliente'!G238&lt;&gt;"",'Informacion del Cliente'!G238,"")</f>
        <v/>
      </c>
      <c r="I226" s="4" t="str">
        <f>IF('Informacion del Cliente'!F238&lt;&gt;"",'Informacion del Cliente'!F238,"")</f>
        <v/>
      </c>
      <c r="J226" s="4" t="str">
        <f>IF('Informacion del Cliente'!J238&lt;&gt;"",'Informacion del Cliente'!J238,"")</f>
        <v/>
      </c>
      <c r="K226" s="4" t="str">
        <f>IF('Informacion del Cliente'!N238&lt;&gt;"",'Informacion del Cliente'!N238,"")</f>
        <v/>
      </c>
      <c r="L226" s="4" t="str">
        <f>IF(AND(N226&lt;&gt;"",N226="Inside"),'Informacion del Cliente'!H238-VLOOKUP(N226,Productos!$F$15:$G$16,2,FALSE),IF(N226="Outside",'Informacion del Cliente'!H238,""))</f>
        <v/>
      </c>
      <c r="M226" s="4" t="str">
        <f>IF('Informacion del Cliente'!I238&lt;&gt;"",'Informacion del Cliente'!I238,"")</f>
        <v/>
      </c>
      <c r="N226" s="4" t="str">
        <f>IF('Informacion del Cliente'!K238&lt;&gt;"",'Informacion del Cliente'!K238,"")</f>
        <v/>
      </c>
      <c r="O226" s="4" t="str">
        <f>IF('Informacion del Cliente'!L238&lt;&gt;"",'Informacion del Cliente'!L238,"")</f>
        <v/>
      </c>
      <c r="P226" s="4" t="str">
        <f>IF('Informacion del Cliente'!M238&lt;&gt;"",'Informacion del Cliente'!M238,"")</f>
        <v/>
      </c>
      <c r="Q226" s="4" t="str">
        <f>IF('Informacion del Cliente'!P238&lt;&gt;"",'Informacion del Cliente'!P238,"")</f>
        <v/>
      </c>
      <c r="R226" s="4" t="str">
        <f>IF('Informacion del Cliente'!Q238&lt;&gt;"",'Informacion del Cliente'!Q238,"")</f>
        <v/>
      </c>
      <c r="S226" s="4" t="str">
        <f t="shared" ca="1" si="114"/>
        <v/>
      </c>
      <c r="U226" s="4" t="str">
        <f>IF('Informacion del Cliente'!O238&lt;&gt;"",'Informacion del Cliente'!O238,"")</f>
        <v/>
      </c>
      <c r="V226" s="4" t="str">
        <f>IF('Informacion del Cliente'!R238&lt;&gt;"",'Informacion del Cliente'!R238,"")</f>
        <v/>
      </c>
      <c r="W226" s="4" t="str">
        <f t="shared" ca="1" si="115"/>
        <v/>
      </c>
      <c r="X226" s="4" t="str">
        <f t="shared" si="116"/>
        <v/>
      </c>
      <c r="Y226" s="4" t="str">
        <f t="shared" si="117"/>
        <v/>
      </c>
      <c r="Z226" s="4" t="str">
        <f>IF(G226&lt;&gt;"", IFERROR(VLOOKUP(I226, 'Listado de Telas'!$B$3:$F$129, 5, FALSE), "No encontrado"), "")</f>
        <v/>
      </c>
      <c r="AA226" s="4" t="str">
        <f t="shared" ca="1" si="118"/>
        <v/>
      </c>
      <c r="AB226" s="4" t="str">
        <f t="shared" ca="1" si="93"/>
        <v/>
      </c>
      <c r="AC226" s="4" t="str">
        <f t="shared" ca="1" si="94"/>
        <v/>
      </c>
      <c r="AD226" s="4" t="str">
        <f t="shared" ca="1" si="95"/>
        <v/>
      </c>
      <c r="AE226" s="4" t="str">
        <f t="shared" si="96"/>
        <v/>
      </c>
      <c r="AF226" s="4" t="str">
        <f t="shared" ca="1" si="97"/>
        <v/>
      </c>
      <c r="AG226" s="4" t="str">
        <f t="shared" ca="1" si="98"/>
        <v/>
      </c>
      <c r="AH226" s="4" t="str">
        <f t="shared" ca="1" si="99"/>
        <v/>
      </c>
      <c r="AI226" s="4" t="str">
        <f t="shared" si="119"/>
        <v/>
      </c>
      <c r="AJ226" s="4" t="str">
        <f t="shared" ca="1" si="100"/>
        <v/>
      </c>
      <c r="AK226" s="4" t="str">
        <f t="array" ref="AK226">IF('Informacion del Cliente'!T238="SI",3,IF('Informacion del Cliente'!K238="Outside",2,IF('Informacion del Cliente'!K238="Inside",1,"")))</f>
        <v/>
      </c>
      <c r="AL226" s="140" t="str">
        <f t="shared" ca="1" si="101"/>
        <v/>
      </c>
      <c r="AM226" s="4" t="s">
        <v>132</v>
      </c>
      <c r="AN226" s="4" t="str">
        <f t="array" ref="AN226">IF(O226&lt;&gt;"",(IF(L226&lt;&gt;"",IF('Informacion del Cliente'!$F$10:$G$10="Residencial",VLOOKUP(G226,Productos!$F$19:$G$24,2,FALSE),IF('Informacion del Cliente'!$F$10:$G$10="Comercial",VLOOKUP(G226,Productos!$F$19:$G$24,3,FALSE),"")))),"")</f>
        <v/>
      </c>
      <c r="AO226" s="4" t="str">
        <f t="array" aca="1" ref="AO226" ca="1">IF(O226&lt;&gt;"",(IF(L226&lt;&gt;"",IF(VLOOKUP('Informacion del Cliente'!$F$10:$G$10,INDIRECT("'"&amp;G226&amp;"'!L5:N6"),2,FALSE)="NA","",VLOOKUP('Informacion del Cliente'!$F$10:$G$10,INDIRECT("'"&amp;G226&amp;"'!L5:N6"),2,FALSE)))),"")</f>
        <v/>
      </c>
      <c r="AP226" s="4" t="str">
        <f t="array" aca="1" ref="AP226" ca="1">IF(OR(J226="Privacy",J226="Blackout"),IF('Informacion del Cliente'!$F$10:$G$10="Residencial",IF(L226&lt;&gt;"",VLOOKUP(J226,INDIRECT("'"&amp;G226&amp;"'!L16:O18"),2,FALSE),""),IF('Informacion del Cliente'!$F$10:$G$10="Comercial",IF(L226&lt;&gt;"",VLOOKUP(J226,INDIRECT("'"&amp;G226&amp;"'!L16:O18"),3,FALSE),""))),"")</f>
        <v/>
      </c>
      <c r="AQ226" s="4" t="str">
        <f t="shared" ca="1" si="120"/>
        <v>0</v>
      </c>
      <c r="AR226" s="4" t="str">
        <f t="array" aca="1" ref="AR226" ca="1">IF('Informacion del Cliente'!$F$10:$G$10="Residencial",IF(L226&lt;&gt;"",VLOOKUP(J226,INDIRECT("'"&amp;G226&amp;"'!L16:O18"),2,FALSE),""),IF('Informacion del Cliente'!$F$10:$G$10="Comercial",IF(L226&lt;&gt;"",VLOOKUP(J226,INDIRECT("'"&amp;G226&amp;"'!L16:O18"),3,FALSE),"")))</f>
        <v/>
      </c>
      <c r="AS226" s="4" t="str">
        <f t="shared" ca="1" si="121"/>
        <v/>
      </c>
      <c r="AT226" s="4" t="str">
        <f t="shared" ca="1" si="122"/>
        <v/>
      </c>
      <c r="AU226" s="4" t="str">
        <f t="shared" ca="1" si="123"/>
        <v/>
      </c>
      <c r="AV226" s="4" t="str">
        <f t="array" aca="1" ref="AV226" ca="1">IF(G226&lt;&gt;"",(IF(OR(VLOOKUP(O226, INDIRECT("'" &amp; G226 &amp; "'!F23:N25"),3, FALSE)&lt;&gt;"",VLOOKUP(O226, INDIRECT("'" &amp; G226 &amp; "'!F23:N25"),3, FALSE)&lt;&gt;"NA"),(L226-VLOOKUP(O226, INDIRECT("'" &amp; G226 &amp; "'!F23:N25"),3, FALSE)),"")),"")</f>
        <v/>
      </c>
      <c r="AW226" s="4" t="str">
        <f t="shared" ca="1" si="102"/>
        <v/>
      </c>
      <c r="AX226" s="4" t="str">
        <f t="shared" ca="1" si="103"/>
        <v/>
      </c>
      <c r="AY226" s="4" t="str">
        <f t="shared" ca="1" si="104"/>
        <v/>
      </c>
      <c r="AZ226" s="4" t="str">
        <f t="array" aca="1" ref="AZ226" ca="1">IF(O226&lt;&gt;"",IF(VLOOKUP(O226,INDIRECT("'"&amp;G226&amp;"'!F23:K25"),5,FALSE)="NA","NA",L226-VLOOKUP(O226,INDIRECT("'"&amp;G226&amp;"'!F23:K25"),5,FALSE)),"")</f>
        <v/>
      </c>
      <c r="BA226" s="4" t="str">
        <f>IF('Informacion del Cliente'!U238&lt;&gt;"",'Informacion del Cliente'!U238,"")</f>
        <v/>
      </c>
      <c r="BB226" s="4" t="str">
        <f t="array" aca="1" ref="BB226" ca="1">IF(O226&lt;&gt;"",VLOOKUP(O226, INDIRECT("'" &amp; G226 &amp; "'!F23:K25"),6, FALSE),"")</f>
        <v/>
      </c>
      <c r="BC226" s="4" t="str">
        <f t="shared" si="105"/>
        <v/>
      </c>
      <c r="BD226" s="4" t="str">
        <f t="shared" ca="1" si="106"/>
        <v/>
      </c>
      <c r="BE226" s="4" t="str">
        <f t="shared" si="107"/>
        <v/>
      </c>
      <c r="BF226" s="4" t="str">
        <f t="shared" si="108"/>
        <v/>
      </c>
      <c r="BG226" s="4" t="str">
        <f t="shared" si="109"/>
        <v/>
      </c>
      <c r="BJ226" s="4" t="str">
        <f t="shared" ca="1" si="110"/>
        <v/>
      </c>
      <c r="BK226" s="4" t="str">
        <f t="shared" si="111"/>
        <v/>
      </c>
      <c r="BL226" s="4" t="str">
        <f t="shared" ca="1" si="112"/>
        <v/>
      </c>
      <c r="BM226" s="4" t="str">
        <f t="shared" ca="1" si="113"/>
        <v/>
      </c>
    </row>
    <row r="227" spans="1:65" x14ac:dyDescent="0.3">
      <c r="A227" s="4" t="str">
        <f>IF(L227&lt;&gt;"",'Informacion del Cliente'!D239,"")</f>
        <v/>
      </c>
      <c r="B227" s="4" t="str">
        <f>IF(O227&lt;&gt;"",'Informacion del Cliente'!$F$5,"")</f>
        <v/>
      </c>
      <c r="C227" s="4" t="str">
        <f>IF(O227&lt;&gt;"",'Informacion del Cliente'!$F$8,"")</f>
        <v/>
      </c>
      <c r="D227" s="4" t="str">
        <f>IF(O227&lt;&gt;"",'Informacion del Cliente'!$F$7,"")</f>
        <v/>
      </c>
      <c r="E227" s="4" t="str">
        <f>IF(O227&lt;&gt;"",'Informacion del Cliente'!$F$9,"")</f>
        <v/>
      </c>
      <c r="F227" s="4" t="str">
        <f>IF(G227&lt;&gt;"",'Informacion del Cliente'!$F$10:$G$10,"")</f>
        <v/>
      </c>
      <c r="G227" s="4" t="str">
        <f>IF('Informacion del Cliente'!E239&lt;&gt;"",VLOOKUP('Informacion del Cliente'!E239,Productos!$F$6:$G$11,2,FALSE),"")</f>
        <v/>
      </c>
      <c r="H227" s="4" t="str">
        <f>IF('Informacion del Cliente'!G239&lt;&gt;"",'Informacion del Cliente'!G239,"")</f>
        <v/>
      </c>
      <c r="I227" s="4" t="str">
        <f>IF('Informacion del Cliente'!F239&lt;&gt;"",'Informacion del Cliente'!F239,"")</f>
        <v/>
      </c>
      <c r="J227" s="4" t="str">
        <f>IF('Informacion del Cliente'!J239&lt;&gt;"",'Informacion del Cliente'!J239,"")</f>
        <v/>
      </c>
      <c r="K227" s="4" t="str">
        <f>IF('Informacion del Cliente'!N239&lt;&gt;"",'Informacion del Cliente'!N239,"")</f>
        <v/>
      </c>
      <c r="L227" s="4" t="str">
        <f>IF(AND(N227&lt;&gt;"",N227="Inside"),'Informacion del Cliente'!H239-VLOOKUP(N227,Productos!$F$15:$G$16,2,FALSE),IF(N227="Outside",'Informacion del Cliente'!H239,""))</f>
        <v/>
      </c>
      <c r="M227" s="4" t="str">
        <f>IF('Informacion del Cliente'!I239&lt;&gt;"",'Informacion del Cliente'!I239,"")</f>
        <v/>
      </c>
      <c r="N227" s="4" t="str">
        <f>IF('Informacion del Cliente'!K239&lt;&gt;"",'Informacion del Cliente'!K239,"")</f>
        <v/>
      </c>
      <c r="O227" s="4" t="str">
        <f>IF('Informacion del Cliente'!L239&lt;&gt;"",'Informacion del Cliente'!L239,"")</f>
        <v/>
      </c>
      <c r="P227" s="4" t="str">
        <f>IF('Informacion del Cliente'!M239&lt;&gt;"",'Informacion del Cliente'!M239,"")</f>
        <v/>
      </c>
      <c r="Q227" s="4" t="str">
        <f>IF('Informacion del Cliente'!P239&lt;&gt;"",'Informacion del Cliente'!P239,"")</f>
        <v/>
      </c>
      <c r="R227" s="4" t="str">
        <f>IF('Informacion del Cliente'!Q239&lt;&gt;"",'Informacion del Cliente'!Q239,"")</f>
        <v/>
      </c>
      <c r="S227" s="4" t="str">
        <f t="shared" ca="1" si="114"/>
        <v/>
      </c>
      <c r="U227" s="4" t="str">
        <f>IF('Informacion del Cliente'!O239&lt;&gt;"",'Informacion del Cliente'!O239,"")</f>
        <v/>
      </c>
      <c r="V227" s="4" t="str">
        <f>IF('Informacion del Cliente'!R239&lt;&gt;"",'Informacion del Cliente'!R239,"")</f>
        <v/>
      </c>
      <c r="W227" s="4" t="str">
        <f t="shared" ca="1" si="115"/>
        <v/>
      </c>
      <c r="X227" s="4" t="str">
        <f t="shared" si="116"/>
        <v/>
      </c>
      <c r="Y227" s="4" t="str">
        <f t="shared" si="117"/>
        <v/>
      </c>
      <c r="Z227" s="4" t="str">
        <f>IF(G227&lt;&gt;"", IFERROR(VLOOKUP(I227, 'Listado de Telas'!$B$3:$F$129, 5, FALSE), "No encontrado"), "")</f>
        <v/>
      </c>
      <c r="AA227" s="4" t="str">
        <f t="shared" ca="1" si="118"/>
        <v/>
      </c>
      <c r="AB227" s="4" t="str">
        <f t="shared" ca="1" si="93"/>
        <v/>
      </c>
      <c r="AC227" s="4" t="str">
        <f t="shared" ca="1" si="94"/>
        <v/>
      </c>
      <c r="AD227" s="4" t="str">
        <f t="shared" ca="1" si="95"/>
        <v/>
      </c>
      <c r="AE227" s="4" t="str">
        <f t="shared" si="96"/>
        <v/>
      </c>
      <c r="AF227" s="4" t="str">
        <f t="shared" ca="1" si="97"/>
        <v/>
      </c>
      <c r="AG227" s="4" t="str">
        <f t="shared" ca="1" si="98"/>
        <v/>
      </c>
      <c r="AH227" s="4" t="str">
        <f t="shared" ca="1" si="99"/>
        <v/>
      </c>
      <c r="AI227" s="4" t="str">
        <f t="shared" si="119"/>
        <v/>
      </c>
      <c r="AJ227" s="4" t="str">
        <f t="shared" ca="1" si="100"/>
        <v/>
      </c>
      <c r="AK227" s="4" t="str">
        <f t="array" ref="AK227">IF('Informacion del Cliente'!T239="SI",3,IF('Informacion del Cliente'!K239="Outside",2,IF('Informacion del Cliente'!K239="Inside",1,"")))</f>
        <v/>
      </c>
      <c r="AL227" s="140" t="str">
        <f t="shared" ca="1" si="101"/>
        <v/>
      </c>
      <c r="AM227" s="4" t="s">
        <v>132</v>
      </c>
      <c r="AN227" s="4" t="str">
        <f t="array" ref="AN227">IF(O227&lt;&gt;"",(IF(L227&lt;&gt;"",IF('Informacion del Cliente'!$F$10:$G$10="Residencial",VLOOKUP(G227,Productos!$F$19:$G$24,2,FALSE),IF('Informacion del Cliente'!$F$10:$G$10="Comercial",VLOOKUP(G227,Productos!$F$19:$G$24,3,FALSE),"")))),"")</f>
        <v/>
      </c>
      <c r="AO227" s="4" t="str">
        <f t="array" aca="1" ref="AO227" ca="1">IF(O227&lt;&gt;"",(IF(L227&lt;&gt;"",IF(VLOOKUP('Informacion del Cliente'!$F$10:$G$10,INDIRECT("'"&amp;G227&amp;"'!L5:N6"),2,FALSE)="NA","",VLOOKUP('Informacion del Cliente'!$F$10:$G$10,INDIRECT("'"&amp;G227&amp;"'!L5:N6"),2,FALSE)))),"")</f>
        <v/>
      </c>
      <c r="AP227" s="4" t="str">
        <f t="array" aca="1" ref="AP227" ca="1">IF(OR(J227="Privacy",J227="Blackout"),IF('Informacion del Cliente'!$F$10:$G$10="Residencial",IF(L227&lt;&gt;"",VLOOKUP(J227,INDIRECT("'"&amp;G227&amp;"'!L16:O18"),2,FALSE),""),IF('Informacion del Cliente'!$F$10:$G$10="Comercial",IF(L227&lt;&gt;"",VLOOKUP(J227,INDIRECT("'"&amp;G227&amp;"'!L16:O18"),3,FALSE),""))),"")</f>
        <v/>
      </c>
      <c r="AQ227" s="4" t="str">
        <f t="shared" ca="1" si="120"/>
        <v>0</v>
      </c>
      <c r="AR227" s="4" t="str">
        <f t="array" aca="1" ref="AR227" ca="1">IF('Informacion del Cliente'!$F$10:$G$10="Residencial",IF(L227&lt;&gt;"",VLOOKUP(J227,INDIRECT("'"&amp;G227&amp;"'!L16:O18"),2,FALSE),""),IF('Informacion del Cliente'!$F$10:$G$10="Comercial",IF(L227&lt;&gt;"",VLOOKUP(J227,INDIRECT("'"&amp;G227&amp;"'!L16:O18"),3,FALSE),"")))</f>
        <v/>
      </c>
      <c r="AS227" s="4" t="str">
        <f t="shared" ca="1" si="121"/>
        <v/>
      </c>
      <c r="AT227" s="4" t="str">
        <f t="shared" ca="1" si="122"/>
        <v/>
      </c>
      <c r="AU227" s="4" t="str">
        <f t="shared" ca="1" si="123"/>
        <v/>
      </c>
      <c r="AV227" s="4" t="str">
        <f t="array" aca="1" ref="AV227" ca="1">IF(G227&lt;&gt;"",(IF(OR(VLOOKUP(O227, INDIRECT("'" &amp; G227 &amp; "'!F23:N25"),3, FALSE)&lt;&gt;"",VLOOKUP(O227, INDIRECT("'" &amp; G227 &amp; "'!F23:N25"),3, FALSE)&lt;&gt;"NA"),(L227-VLOOKUP(O227, INDIRECT("'" &amp; G227 &amp; "'!F23:N25"),3, FALSE)),"")),"")</f>
        <v/>
      </c>
      <c r="AW227" s="4" t="str">
        <f t="shared" ca="1" si="102"/>
        <v/>
      </c>
      <c r="AX227" s="4" t="str">
        <f t="shared" ca="1" si="103"/>
        <v/>
      </c>
      <c r="AY227" s="4" t="str">
        <f t="shared" ca="1" si="104"/>
        <v/>
      </c>
      <c r="AZ227" s="4" t="str">
        <f t="array" aca="1" ref="AZ227" ca="1">IF(O227&lt;&gt;"",IF(VLOOKUP(O227,INDIRECT("'"&amp;G227&amp;"'!F23:K25"),5,FALSE)="NA","NA",L227-VLOOKUP(O227,INDIRECT("'"&amp;G227&amp;"'!F23:K25"),5,FALSE)),"")</f>
        <v/>
      </c>
      <c r="BA227" s="4" t="str">
        <f>IF('Informacion del Cliente'!U239&lt;&gt;"",'Informacion del Cliente'!U239,"")</f>
        <v/>
      </c>
      <c r="BB227" s="4" t="str">
        <f t="array" aca="1" ref="BB227" ca="1">IF(O227&lt;&gt;"",VLOOKUP(O227, INDIRECT("'" &amp; G227 &amp; "'!F23:K25"),6, FALSE),"")</f>
        <v/>
      </c>
      <c r="BC227" s="4" t="str">
        <f t="shared" si="105"/>
        <v/>
      </c>
      <c r="BD227" s="4" t="str">
        <f t="shared" ca="1" si="106"/>
        <v/>
      </c>
      <c r="BE227" s="4" t="str">
        <f t="shared" si="107"/>
        <v/>
      </c>
      <c r="BF227" s="4" t="str">
        <f t="shared" si="108"/>
        <v/>
      </c>
      <c r="BG227" s="4" t="str">
        <f t="shared" si="109"/>
        <v/>
      </c>
      <c r="BJ227" s="4" t="str">
        <f t="shared" ca="1" si="110"/>
        <v/>
      </c>
      <c r="BK227" s="4" t="str">
        <f t="shared" si="111"/>
        <v/>
      </c>
      <c r="BL227" s="4" t="str">
        <f t="shared" ca="1" si="112"/>
        <v/>
      </c>
      <c r="BM227" s="4" t="str">
        <f t="shared" ca="1" si="113"/>
        <v/>
      </c>
    </row>
    <row r="228" spans="1:65" x14ac:dyDescent="0.3">
      <c r="A228" s="4" t="str">
        <f>IF(L228&lt;&gt;"",'Informacion del Cliente'!D240,"")</f>
        <v/>
      </c>
      <c r="B228" s="4" t="str">
        <f>IF(O228&lt;&gt;"",'Informacion del Cliente'!$F$5,"")</f>
        <v/>
      </c>
      <c r="C228" s="4" t="str">
        <f>IF(O228&lt;&gt;"",'Informacion del Cliente'!$F$8,"")</f>
        <v/>
      </c>
      <c r="D228" s="4" t="str">
        <f>IF(O228&lt;&gt;"",'Informacion del Cliente'!$F$7,"")</f>
        <v/>
      </c>
      <c r="E228" s="4" t="str">
        <f>IF(O228&lt;&gt;"",'Informacion del Cliente'!$F$9,"")</f>
        <v/>
      </c>
      <c r="F228" s="4" t="str">
        <f>IF(G228&lt;&gt;"",'Informacion del Cliente'!$F$10:$G$10,"")</f>
        <v/>
      </c>
      <c r="G228" s="4" t="str">
        <f>IF('Informacion del Cliente'!E240&lt;&gt;"",VLOOKUP('Informacion del Cliente'!E240,Productos!$F$6:$G$11,2,FALSE),"")</f>
        <v/>
      </c>
      <c r="H228" s="4" t="str">
        <f>IF('Informacion del Cliente'!G240&lt;&gt;"",'Informacion del Cliente'!G240,"")</f>
        <v/>
      </c>
      <c r="I228" s="4" t="str">
        <f>IF('Informacion del Cliente'!F240&lt;&gt;"",'Informacion del Cliente'!F240,"")</f>
        <v/>
      </c>
      <c r="J228" s="4" t="str">
        <f>IF('Informacion del Cliente'!J240&lt;&gt;"",'Informacion del Cliente'!J240,"")</f>
        <v/>
      </c>
      <c r="K228" s="4" t="str">
        <f>IF('Informacion del Cliente'!N240&lt;&gt;"",'Informacion del Cliente'!N240,"")</f>
        <v/>
      </c>
      <c r="L228" s="4" t="str">
        <f>IF(AND(N228&lt;&gt;"",N228="Inside"),'Informacion del Cliente'!H240-VLOOKUP(N228,Productos!$F$15:$G$16,2,FALSE),IF(N228="Outside",'Informacion del Cliente'!H240,""))</f>
        <v/>
      </c>
      <c r="M228" s="4" t="str">
        <f>IF('Informacion del Cliente'!I240&lt;&gt;"",'Informacion del Cliente'!I240,"")</f>
        <v/>
      </c>
      <c r="N228" s="4" t="str">
        <f>IF('Informacion del Cliente'!K240&lt;&gt;"",'Informacion del Cliente'!K240,"")</f>
        <v/>
      </c>
      <c r="O228" s="4" t="str">
        <f>IF('Informacion del Cliente'!L240&lt;&gt;"",'Informacion del Cliente'!L240,"")</f>
        <v/>
      </c>
      <c r="P228" s="4" t="str">
        <f>IF('Informacion del Cliente'!M240&lt;&gt;"",'Informacion del Cliente'!M240,"")</f>
        <v/>
      </c>
      <c r="Q228" s="4" t="str">
        <f>IF('Informacion del Cliente'!P240&lt;&gt;"",'Informacion del Cliente'!P240,"")</f>
        <v/>
      </c>
      <c r="R228" s="4" t="str">
        <f>IF('Informacion del Cliente'!Q240&lt;&gt;"",'Informacion del Cliente'!Q240,"")</f>
        <v/>
      </c>
      <c r="S228" s="4" t="str">
        <f t="shared" ca="1" si="114"/>
        <v/>
      </c>
      <c r="U228" s="4" t="str">
        <f>IF('Informacion del Cliente'!O240&lt;&gt;"",'Informacion del Cliente'!O240,"")</f>
        <v/>
      </c>
      <c r="V228" s="4" t="str">
        <f>IF('Informacion del Cliente'!R240&lt;&gt;"",'Informacion del Cliente'!R240,"")</f>
        <v/>
      </c>
      <c r="W228" s="4" t="str">
        <f t="shared" ca="1" si="115"/>
        <v/>
      </c>
      <c r="X228" s="4" t="str">
        <f t="shared" si="116"/>
        <v/>
      </c>
      <c r="Y228" s="4" t="str">
        <f t="shared" si="117"/>
        <v/>
      </c>
      <c r="Z228" s="4" t="str">
        <f>IF(G228&lt;&gt;"", IFERROR(VLOOKUP(I228, 'Listado de Telas'!$B$3:$F$129, 5, FALSE), "No encontrado"), "")</f>
        <v/>
      </c>
      <c r="AA228" s="4" t="str">
        <f t="shared" ca="1" si="118"/>
        <v/>
      </c>
      <c r="AB228" s="4" t="str">
        <f t="shared" ca="1" si="93"/>
        <v/>
      </c>
      <c r="AC228" s="4" t="str">
        <f t="shared" ca="1" si="94"/>
        <v/>
      </c>
      <c r="AD228" s="4" t="str">
        <f t="shared" ca="1" si="95"/>
        <v/>
      </c>
      <c r="AE228" s="4" t="str">
        <f t="shared" si="96"/>
        <v/>
      </c>
      <c r="AF228" s="4" t="str">
        <f t="shared" ca="1" si="97"/>
        <v/>
      </c>
      <c r="AG228" s="4" t="str">
        <f t="shared" ca="1" si="98"/>
        <v/>
      </c>
      <c r="AH228" s="4" t="str">
        <f t="shared" ca="1" si="99"/>
        <v/>
      </c>
      <c r="AI228" s="4" t="str">
        <f t="shared" si="119"/>
        <v/>
      </c>
      <c r="AJ228" s="4" t="str">
        <f t="shared" ca="1" si="100"/>
        <v/>
      </c>
      <c r="AK228" s="4" t="str">
        <f t="array" ref="AK228">IF('Informacion del Cliente'!T240="SI",3,IF('Informacion del Cliente'!K240="Outside",2,IF('Informacion del Cliente'!K240="Inside",1,"")))</f>
        <v/>
      </c>
      <c r="AL228" s="140" t="str">
        <f t="shared" ca="1" si="101"/>
        <v/>
      </c>
      <c r="AM228" s="4" t="s">
        <v>132</v>
      </c>
      <c r="AN228" s="4" t="str">
        <f t="array" ref="AN228">IF(O228&lt;&gt;"",(IF(L228&lt;&gt;"",IF('Informacion del Cliente'!$F$10:$G$10="Residencial",VLOOKUP(G228,Productos!$F$19:$G$24,2,FALSE),IF('Informacion del Cliente'!$F$10:$G$10="Comercial",VLOOKUP(G228,Productos!$F$19:$G$24,3,FALSE),"")))),"")</f>
        <v/>
      </c>
      <c r="AO228" s="4" t="str">
        <f t="array" aca="1" ref="AO228" ca="1">IF(O228&lt;&gt;"",(IF(L228&lt;&gt;"",IF(VLOOKUP('Informacion del Cliente'!$F$10:$G$10,INDIRECT("'"&amp;G228&amp;"'!L5:N6"),2,FALSE)="NA","",VLOOKUP('Informacion del Cliente'!$F$10:$G$10,INDIRECT("'"&amp;G228&amp;"'!L5:N6"),2,FALSE)))),"")</f>
        <v/>
      </c>
      <c r="AP228" s="4" t="str">
        <f t="array" aca="1" ref="AP228" ca="1">IF(OR(J228="Privacy",J228="Blackout"),IF('Informacion del Cliente'!$F$10:$G$10="Residencial",IF(L228&lt;&gt;"",VLOOKUP(J228,INDIRECT("'"&amp;G228&amp;"'!L16:O18"),2,FALSE),""),IF('Informacion del Cliente'!$F$10:$G$10="Comercial",IF(L228&lt;&gt;"",VLOOKUP(J228,INDIRECT("'"&amp;G228&amp;"'!L16:O18"),3,FALSE),""))),"")</f>
        <v/>
      </c>
      <c r="AQ228" s="4" t="str">
        <f t="shared" ca="1" si="120"/>
        <v>0</v>
      </c>
      <c r="AR228" s="4" t="str">
        <f t="array" aca="1" ref="AR228" ca="1">IF('Informacion del Cliente'!$F$10:$G$10="Residencial",IF(L228&lt;&gt;"",VLOOKUP(J228,INDIRECT("'"&amp;G228&amp;"'!L16:O18"),2,FALSE),""),IF('Informacion del Cliente'!$F$10:$G$10="Comercial",IF(L228&lt;&gt;"",VLOOKUP(J228,INDIRECT("'"&amp;G228&amp;"'!L16:O18"),3,FALSE),"")))</f>
        <v/>
      </c>
      <c r="AS228" s="4" t="str">
        <f t="shared" ca="1" si="121"/>
        <v/>
      </c>
      <c r="AT228" s="4" t="str">
        <f t="shared" ca="1" si="122"/>
        <v/>
      </c>
      <c r="AU228" s="4" t="str">
        <f t="shared" ca="1" si="123"/>
        <v/>
      </c>
      <c r="AV228" s="4" t="str">
        <f t="array" aca="1" ref="AV228" ca="1">IF(G228&lt;&gt;"",(IF(OR(VLOOKUP(O228, INDIRECT("'" &amp; G228 &amp; "'!F23:N25"),3, FALSE)&lt;&gt;"",VLOOKUP(O228, INDIRECT("'" &amp; G228 &amp; "'!F23:N25"),3, FALSE)&lt;&gt;"NA"),(L228-VLOOKUP(O228, INDIRECT("'" &amp; G228 &amp; "'!F23:N25"),3, FALSE)),"")),"")</f>
        <v/>
      </c>
      <c r="AW228" s="4" t="str">
        <f t="shared" ca="1" si="102"/>
        <v/>
      </c>
      <c r="AX228" s="4" t="str">
        <f t="shared" ca="1" si="103"/>
        <v/>
      </c>
      <c r="AY228" s="4" t="str">
        <f t="shared" ca="1" si="104"/>
        <v/>
      </c>
      <c r="AZ228" s="4" t="str">
        <f t="array" aca="1" ref="AZ228" ca="1">IF(O228&lt;&gt;"",IF(VLOOKUP(O228,INDIRECT("'"&amp;G228&amp;"'!F23:K25"),5,FALSE)="NA","NA",L228-VLOOKUP(O228,INDIRECT("'"&amp;G228&amp;"'!F23:K25"),5,FALSE)),"")</f>
        <v/>
      </c>
      <c r="BA228" s="4" t="str">
        <f>IF('Informacion del Cliente'!U240&lt;&gt;"",'Informacion del Cliente'!U240,"")</f>
        <v/>
      </c>
      <c r="BB228" s="4" t="str">
        <f t="array" aca="1" ref="BB228" ca="1">IF(O228&lt;&gt;"",VLOOKUP(O228, INDIRECT("'" &amp; G228 &amp; "'!F23:K25"),6, FALSE),"")</f>
        <v/>
      </c>
      <c r="BC228" s="4" t="str">
        <f t="shared" si="105"/>
        <v/>
      </c>
      <c r="BD228" s="4" t="str">
        <f t="shared" ca="1" si="106"/>
        <v/>
      </c>
      <c r="BE228" s="4" t="str">
        <f t="shared" si="107"/>
        <v/>
      </c>
      <c r="BF228" s="4" t="str">
        <f t="shared" si="108"/>
        <v/>
      </c>
      <c r="BG228" s="4" t="str">
        <f t="shared" si="109"/>
        <v/>
      </c>
      <c r="BJ228" s="4" t="str">
        <f t="shared" ca="1" si="110"/>
        <v/>
      </c>
      <c r="BK228" s="4" t="str">
        <f t="shared" si="111"/>
        <v/>
      </c>
      <c r="BL228" s="4" t="str">
        <f t="shared" ca="1" si="112"/>
        <v/>
      </c>
      <c r="BM228" s="4" t="str">
        <f t="shared" ca="1" si="113"/>
        <v/>
      </c>
    </row>
    <row r="229" spans="1:65" x14ac:dyDescent="0.3">
      <c r="A229" s="4" t="str">
        <f>IF(L229&lt;&gt;"",'Informacion del Cliente'!D241,"")</f>
        <v/>
      </c>
      <c r="B229" s="4" t="str">
        <f>IF(O229&lt;&gt;"",'Informacion del Cliente'!$F$5,"")</f>
        <v/>
      </c>
      <c r="C229" s="4" t="str">
        <f>IF(O229&lt;&gt;"",'Informacion del Cliente'!$F$8,"")</f>
        <v/>
      </c>
      <c r="D229" s="4" t="str">
        <f>IF(O229&lt;&gt;"",'Informacion del Cliente'!$F$7,"")</f>
        <v/>
      </c>
      <c r="E229" s="4" t="str">
        <f>IF(O229&lt;&gt;"",'Informacion del Cliente'!$F$9,"")</f>
        <v/>
      </c>
      <c r="F229" s="4" t="str">
        <f>IF(G229&lt;&gt;"",'Informacion del Cliente'!$F$10:$G$10,"")</f>
        <v/>
      </c>
      <c r="G229" s="4" t="str">
        <f>IF('Informacion del Cliente'!E241&lt;&gt;"",VLOOKUP('Informacion del Cliente'!E241,Productos!$F$6:$G$11,2,FALSE),"")</f>
        <v/>
      </c>
      <c r="H229" s="4" t="str">
        <f>IF('Informacion del Cliente'!G241&lt;&gt;"",'Informacion del Cliente'!G241,"")</f>
        <v/>
      </c>
      <c r="I229" s="4" t="str">
        <f>IF('Informacion del Cliente'!F241&lt;&gt;"",'Informacion del Cliente'!F241,"")</f>
        <v/>
      </c>
      <c r="J229" s="4" t="str">
        <f>IF('Informacion del Cliente'!J241&lt;&gt;"",'Informacion del Cliente'!J241,"")</f>
        <v/>
      </c>
      <c r="K229" s="4" t="str">
        <f>IF('Informacion del Cliente'!N241&lt;&gt;"",'Informacion del Cliente'!N241,"")</f>
        <v/>
      </c>
      <c r="L229" s="4" t="str">
        <f>IF(AND(N229&lt;&gt;"",N229="Inside"),'Informacion del Cliente'!H241-VLOOKUP(N229,Productos!$F$15:$G$16,2,FALSE),IF(N229="Outside",'Informacion del Cliente'!H241,""))</f>
        <v/>
      </c>
      <c r="M229" s="4" t="str">
        <f>IF('Informacion del Cliente'!I241&lt;&gt;"",'Informacion del Cliente'!I241,"")</f>
        <v/>
      </c>
      <c r="N229" s="4" t="str">
        <f>IF('Informacion del Cliente'!K241&lt;&gt;"",'Informacion del Cliente'!K241,"")</f>
        <v/>
      </c>
      <c r="O229" s="4" t="str">
        <f>IF('Informacion del Cliente'!L241&lt;&gt;"",'Informacion del Cliente'!L241,"")</f>
        <v/>
      </c>
      <c r="P229" s="4" t="str">
        <f>IF('Informacion del Cliente'!M241&lt;&gt;"",'Informacion del Cliente'!M241,"")</f>
        <v/>
      </c>
      <c r="Q229" s="4" t="str">
        <f>IF('Informacion del Cliente'!P241&lt;&gt;"",'Informacion del Cliente'!P241,"")</f>
        <v/>
      </c>
      <c r="R229" s="4" t="str">
        <f>IF('Informacion del Cliente'!Q241&lt;&gt;"",'Informacion del Cliente'!Q241,"")</f>
        <v/>
      </c>
      <c r="S229" s="4" t="str">
        <f t="shared" ca="1" si="114"/>
        <v/>
      </c>
      <c r="U229" s="4" t="str">
        <f>IF('Informacion del Cliente'!O241&lt;&gt;"",'Informacion del Cliente'!O241,"")</f>
        <v/>
      </c>
      <c r="V229" s="4" t="str">
        <f>IF('Informacion del Cliente'!R241&lt;&gt;"",'Informacion del Cliente'!R241,"")</f>
        <v/>
      </c>
      <c r="W229" s="4" t="str">
        <f t="shared" ca="1" si="115"/>
        <v/>
      </c>
      <c r="X229" s="4" t="str">
        <f t="shared" si="116"/>
        <v/>
      </c>
      <c r="Y229" s="4" t="str">
        <f t="shared" si="117"/>
        <v/>
      </c>
      <c r="Z229" s="4" t="str">
        <f>IF(G229&lt;&gt;"", IFERROR(VLOOKUP(I229, 'Listado de Telas'!$B$3:$F$129, 5, FALSE), "No encontrado"), "")</f>
        <v/>
      </c>
      <c r="AA229" s="4" t="str">
        <f t="shared" ca="1" si="118"/>
        <v/>
      </c>
      <c r="AB229" s="4" t="str">
        <f t="shared" ca="1" si="93"/>
        <v/>
      </c>
      <c r="AC229" s="4" t="str">
        <f t="shared" ca="1" si="94"/>
        <v/>
      </c>
      <c r="AD229" s="4" t="str">
        <f t="shared" ca="1" si="95"/>
        <v/>
      </c>
      <c r="AE229" s="4" t="str">
        <f t="shared" si="96"/>
        <v/>
      </c>
      <c r="AF229" s="4" t="str">
        <f t="shared" ca="1" si="97"/>
        <v/>
      </c>
      <c r="AG229" s="4" t="str">
        <f t="shared" ca="1" si="98"/>
        <v/>
      </c>
      <c r="AH229" s="4" t="str">
        <f t="shared" ca="1" si="99"/>
        <v/>
      </c>
      <c r="AI229" s="4" t="str">
        <f t="shared" si="119"/>
        <v/>
      </c>
      <c r="AJ229" s="4" t="str">
        <f t="shared" ca="1" si="100"/>
        <v/>
      </c>
      <c r="AK229" s="4" t="str">
        <f t="array" ref="AK229">IF('Informacion del Cliente'!T241="SI",3,IF('Informacion del Cliente'!K241="Outside",2,IF('Informacion del Cliente'!K241="Inside",1,"")))</f>
        <v/>
      </c>
      <c r="AL229" s="140" t="str">
        <f t="shared" ca="1" si="101"/>
        <v/>
      </c>
      <c r="AM229" s="4" t="s">
        <v>132</v>
      </c>
      <c r="AN229" s="4" t="str">
        <f t="array" ref="AN229">IF(O229&lt;&gt;"",(IF(L229&lt;&gt;"",IF('Informacion del Cliente'!$F$10:$G$10="Residencial",VLOOKUP(G229,Productos!$F$19:$G$24,2,FALSE),IF('Informacion del Cliente'!$F$10:$G$10="Comercial",VLOOKUP(G229,Productos!$F$19:$G$24,3,FALSE),"")))),"")</f>
        <v/>
      </c>
      <c r="AO229" s="4" t="str">
        <f t="array" aca="1" ref="AO229" ca="1">IF(O229&lt;&gt;"",(IF(L229&lt;&gt;"",IF(VLOOKUP('Informacion del Cliente'!$F$10:$G$10,INDIRECT("'"&amp;G229&amp;"'!L5:N6"),2,FALSE)="NA","",VLOOKUP('Informacion del Cliente'!$F$10:$G$10,INDIRECT("'"&amp;G229&amp;"'!L5:N6"),2,FALSE)))),"")</f>
        <v/>
      </c>
      <c r="AP229" s="4" t="str">
        <f t="array" aca="1" ref="AP229" ca="1">IF(OR(J229="Privacy",J229="Blackout"),IF('Informacion del Cliente'!$F$10:$G$10="Residencial",IF(L229&lt;&gt;"",VLOOKUP(J229,INDIRECT("'"&amp;G229&amp;"'!L16:O18"),2,FALSE),""),IF('Informacion del Cliente'!$F$10:$G$10="Comercial",IF(L229&lt;&gt;"",VLOOKUP(J229,INDIRECT("'"&amp;G229&amp;"'!L16:O18"),3,FALSE),""))),"")</f>
        <v/>
      </c>
      <c r="AQ229" s="4" t="str">
        <f t="shared" ca="1" si="120"/>
        <v>0</v>
      </c>
      <c r="AR229" s="4" t="str">
        <f t="array" aca="1" ref="AR229" ca="1">IF('Informacion del Cliente'!$F$10:$G$10="Residencial",IF(L229&lt;&gt;"",VLOOKUP(J229,INDIRECT("'"&amp;G229&amp;"'!L16:O18"),2,FALSE),""),IF('Informacion del Cliente'!$F$10:$G$10="Comercial",IF(L229&lt;&gt;"",VLOOKUP(J229,INDIRECT("'"&amp;G229&amp;"'!L16:O18"),3,FALSE),"")))</f>
        <v/>
      </c>
      <c r="AS229" s="4" t="str">
        <f t="shared" ca="1" si="121"/>
        <v/>
      </c>
      <c r="AT229" s="4" t="str">
        <f t="shared" ca="1" si="122"/>
        <v/>
      </c>
      <c r="AU229" s="4" t="str">
        <f t="shared" ca="1" si="123"/>
        <v/>
      </c>
      <c r="AV229" s="4" t="str">
        <f t="array" aca="1" ref="AV229" ca="1">IF(G229&lt;&gt;"",(IF(OR(VLOOKUP(O229, INDIRECT("'" &amp; G229 &amp; "'!F23:N25"),3, FALSE)&lt;&gt;"",VLOOKUP(O229, INDIRECT("'" &amp; G229 &amp; "'!F23:N25"),3, FALSE)&lt;&gt;"NA"),(L229-VLOOKUP(O229, INDIRECT("'" &amp; G229 &amp; "'!F23:N25"),3, FALSE)),"")),"")</f>
        <v/>
      </c>
      <c r="AW229" s="4" t="str">
        <f t="shared" ca="1" si="102"/>
        <v/>
      </c>
      <c r="AX229" s="4" t="str">
        <f t="shared" ca="1" si="103"/>
        <v/>
      </c>
      <c r="AY229" s="4" t="str">
        <f t="shared" ca="1" si="104"/>
        <v/>
      </c>
      <c r="AZ229" s="4" t="str">
        <f t="array" aca="1" ref="AZ229" ca="1">IF(O229&lt;&gt;"",IF(VLOOKUP(O229,INDIRECT("'"&amp;G229&amp;"'!F23:K25"),5,FALSE)="NA","NA",L229-VLOOKUP(O229,INDIRECT("'"&amp;G229&amp;"'!F23:K25"),5,FALSE)),"")</f>
        <v/>
      </c>
      <c r="BA229" s="4" t="str">
        <f>IF('Informacion del Cliente'!U241&lt;&gt;"",'Informacion del Cliente'!U241,"")</f>
        <v/>
      </c>
      <c r="BB229" s="4" t="str">
        <f t="array" aca="1" ref="BB229" ca="1">IF(O229&lt;&gt;"",VLOOKUP(O229, INDIRECT("'" &amp; G229 &amp; "'!F23:K25"),6, FALSE),"")</f>
        <v/>
      </c>
      <c r="BC229" s="4" t="str">
        <f t="shared" si="105"/>
        <v/>
      </c>
      <c r="BD229" s="4" t="str">
        <f t="shared" ca="1" si="106"/>
        <v/>
      </c>
      <c r="BE229" s="4" t="str">
        <f t="shared" si="107"/>
        <v/>
      </c>
      <c r="BF229" s="4" t="str">
        <f t="shared" si="108"/>
        <v/>
      </c>
      <c r="BG229" s="4" t="str">
        <f t="shared" si="109"/>
        <v/>
      </c>
      <c r="BJ229" s="4" t="str">
        <f t="shared" ca="1" si="110"/>
        <v/>
      </c>
      <c r="BK229" s="4" t="str">
        <f t="shared" si="111"/>
        <v/>
      </c>
      <c r="BL229" s="4" t="str">
        <f t="shared" ca="1" si="112"/>
        <v/>
      </c>
      <c r="BM229" s="4" t="str">
        <f t="shared" ca="1" si="113"/>
        <v/>
      </c>
    </row>
    <row r="230" spans="1:65" x14ac:dyDescent="0.3">
      <c r="A230" s="4" t="str">
        <f>IF(L230&lt;&gt;"",'Informacion del Cliente'!D242,"")</f>
        <v/>
      </c>
      <c r="B230" s="4" t="str">
        <f>IF(O230&lt;&gt;"",'Informacion del Cliente'!$F$5,"")</f>
        <v/>
      </c>
      <c r="C230" s="4" t="str">
        <f>IF(O230&lt;&gt;"",'Informacion del Cliente'!$F$8,"")</f>
        <v/>
      </c>
      <c r="D230" s="4" t="str">
        <f>IF(O230&lt;&gt;"",'Informacion del Cliente'!$F$7,"")</f>
        <v/>
      </c>
      <c r="E230" s="4" t="str">
        <f>IF(O230&lt;&gt;"",'Informacion del Cliente'!$F$9,"")</f>
        <v/>
      </c>
      <c r="F230" s="4" t="str">
        <f>IF(G230&lt;&gt;"",'Informacion del Cliente'!$F$10:$G$10,"")</f>
        <v/>
      </c>
      <c r="G230" s="4" t="str">
        <f>IF('Informacion del Cliente'!E242&lt;&gt;"",VLOOKUP('Informacion del Cliente'!E242,Productos!$F$6:$G$11,2,FALSE),"")</f>
        <v/>
      </c>
      <c r="H230" s="4" t="str">
        <f>IF('Informacion del Cliente'!G242&lt;&gt;"",'Informacion del Cliente'!G242,"")</f>
        <v/>
      </c>
      <c r="I230" s="4" t="str">
        <f>IF('Informacion del Cliente'!F242&lt;&gt;"",'Informacion del Cliente'!F242,"")</f>
        <v/>
      </c>
      <c r="J230" s="4" t="str">
        <f>IF('Informacion del Cliente'!J242&lt;&gt;"",'Informacion del Cliente'!J242,"")</f>
        <v/>
      </c>
      <c r="K230" s="4" t="str">
        <f>IF('Informacion del Cliente'!N242&lt;&gt;"",'Informacion del Cliente'!N242,"")</f>
        <v/>
      </c>
      <c r="L230" s="4" t="str">
        <f>IF(AND(N230&lt;&gt;"",N230="Inside"),'Informacion del Cliente'!H242-VLOOKUP(N230,Productos!$F$15:$G$16,2,FALSE),IF(N230="Outside",'Informacion del Cliente'!H242,""))</f>
        <v/>
      </c>
      <c r="M230" s="4" t="str">
        <f>IF('Informacion del Cliente'!I242&lt;&gt;"",'Informacion del Cliente'!I242,"")</f>
        <v/>
      </c>
      <c r="N230" s="4" t="str">
        <f>IF('Informacion del Cliente'!K242&lt;&gt;"",'Informacion del Cliente'!K242,"")</f>
        <v/>
      </c>
      <c r="O230" s="4" t="str">
        <f>IF('Informacion del Cliente'!L242&lt;&gt;"",'Informacion del Cliente'!L242,"")</f>
        <v/>
      </c>
      <c r="P230" s="4" t="str">
        <f>IF('Informacion del Cliente'!M242&lt;&gt;"",'Informacion del Cliente'!M242,"")</f>
        <v/>
      </c>
      <c r="Q230" s="4" t="str">
        <f>IF('Informacion del Cliente'!P242&lt;&gt;"",'Informacion del Cliente'!P242,"")</f>
        <v/>
      </c>
      <c r="R230" s="4" t="str">
        <f>IF('Informacion del Cliente'!Q242&lt;&gt;"",'Informacion del Cliente'!Q242,"")</f>
        <v/>
      </c>
      <c r="S230" s="4" t="str">
        <f t="shared" ca="1" si="114"/>
        <v/>
      </c>
      <c r="U230" s="4" t="str">
        <f>IF('Informacion del Cliente'!O242&lt;&gt;"",'Informacion del Cliente'!O242,"")</f>
        <v/>
      </c>
      <c r="V230" s="4" t="str">
        <f>IF('Informacion del Cliente'!R242&lt;&gt;"",'Informacion del Cliente'!R242,"")</f>
        <v/>
      </c>
      <c r="W230" s="4" t="str">
        <f t="shared" ca="1" si="115"/>
        <v/>
      </c>
      <c r="X230" s="4" t="str">
        <f t="shared" si="116"/>
        <v/>
      </c>
      <c r="Y230" s="4" t="str">
        <f t="shared" si="117"/>
        <v/>
      </c>
      <c r="Z230" s="4" t="str">
        <f>IF(G230&lt;&gt;"", IFERROR(VLOOKUP(I230, 'Listado de Telas'!$B$3:$F$129, 5, FALSE), "No encontrado"), "")</f>
        <v/>
      </c>
      <c r="AA230" s="4" t="str">
        <f t="shared" ca="1" si="118"/>
        <v/>
      </c>
      <c r="AB230" s="4" t="str">
        <f t="shared" ca="1" si="93"/>
        <v/>
      </c>
      <c r="AC230" s="4" t="str">
        <f t="shared" ca="1" si="94"/>
        <v/>
      </c>
      <c r="AD230" s="4" t="str">
        <f t="shared" ca="1" si="95"/>
        <v/>
      </c>
      <c r="AE230" s="4" t="str">
        <f t="shared" si="96"/>
        <v/>
      </c>
      <c r="AF230" s="4" t="str">
        <f t="shared" ca="1" si="97"/>
        <v/>
      </c>
      <c r="AG230" s="4" t="str">
        <f t="shared" ca="1" si="98"/>
        <v/>
      </c>
      <c r="AH230" s="4" t="str">
        <f t="shared" ca="1" si="99"/>
        <v/>
      </c>
      <c r="AI230" s="4" t="str">
        <f t="shared" si="119"/>
        <v/>
      </c>
      <c r="AJ230" s="4" t="str">
        <f t="shared" ca="1" si="100"/>
        <v/>
      </c>
      <c r="AK230" s="4" t="str">
        <f t="array" ref="AK230">IF('Informacion del Cliente'!T242="SI",3,IF('Informacion del Cliente'!K242="Outside",2,IF('Informacion del Cliente'!K242="Inside",1,"")))</f>
        <v/>
      </c>
      <c r="AL230" s="140" t="str">
        <f t="shared" ca="1" si="101"/>
        <v/>
      </c>
      <c r="AM230" s="4" t="s">
        <v>132</v>
      </c>
      <c r="AN230" s="4" t="str">
        <f t="array" ref="AN230">IF(O230&lt;&gt;"",(IF(L230&lt;&gt;"",IF('Informacion del Cliente'!$F$10:$G$10="Residencial",VLOOKUP(G230,Productos!$F$19:$G$24,2,FALSE),IF('Informacion del Cliente'!$F$10:$G$10="Comercial",VLOOKUP(G230,Productos!$F$19:$G$24,3,FALSE),"")))),"")</f>
        <v/>
      </c>
      <c r="AO230" s="4" t="str">
        <f t="array" aca="1" ref="AO230" ca="1">IF(O230&lt;&gt;"",(IF(L230&lt;&gt;"",IF(VLOOKUP('Informacion del Cliente'!$F$10:$G$10,INDIRECT("'"&amp;G230&amp;"'!L5:N6"),2,FALSE)="NA","",VLOOKUP('Informacion del Cliente'!$F$10:$G$10,INDIRECT("'"&amp;G230&amp;"'!L5:N6"),2,FALSE)))),"")</f>
        <v/>
      </c>
      <c r="AP230" s="4" t="str">
        <f t="array" aca="1" ref="AP230" ca="1">IF(OR(J230="Privacy",J230="Blackout"),IF('Informacion del Cliente'!$F$10:$G$10="Residencial",IF(L230&lt;&gt;"",VLOOKUP(J230,INDIRECT("'"&amp;G230&amp;"'!L16:O18"),2,FALSE),""),IF('Informacion del Cliente'!$F$10:$G$10="Comercial",IF(L230&lt;&gt;"",VLOOKUP(J230,INDIRECT("'"&amp;G230&amp;"'!L16:O18"),3,FALSE),""))),"")</f>
        <v/>
      </c>
      <c r="AQ230" s="4" t="str">
        <f t="shared" ca="1" si="120"/>
        <v>0</v>
      </c>
      <c r="AR230" s="4" t="str">
        <f t="array" aca="1" ref="AR230" ca="1">IF('Informacion del Cliente'!$F$10:$G$10="Residencial",IF(L230&lt;&gt;"",VLOOKUP(J230,INDIRECT("'"&amp;G230&amp;"'!L16:O18"),2,FALSE),""),IF('Informacion del Cliente'!$F$10:$G$10="Comercial",IF(L230&lt;&gt;"",VLOOKUP(J230,INDIRECT("'"&amp;G230&amp;"'!L16:O18"),3,FALSE),"")))</f>
        <v/>
      </c>
      <c r="AS230" s="4" t="str">
        <f t="shared" ca="1" si="121"/>
        <v/>
      </c>
      <c r="AT230" s="4" t="str">
        <f t="shared" ca="1" si="122"/>
        <v/>
      </c>
      <c r="AU230" s="4" t="str">
        <f t="shared" ca="1" si="123"/>
        <v/>
      </c>
      <c r="AV230" s="4" t="str">
        <f t="array" aca="1" ref="AV230" ca="1">IF(G230&lt;&gt;"",(IF(OR(VLOOKUP(O230, INDIRECT("'" &amp; G230 &amp; "'!F23:N25"),3, FALSE)&lt;&gt;"",VLOOKUP(O230, INDIRECT("'" &amp; G230 &amp; "'!F23:N25"),3, FALSE)&lt;&gt;"NA"),(L230-VLOOKUP(O230, INDIRECT("'" &amp; G230 &amp; "'!F23:N25"),3, FALSE)),"")),"")</f>
        <v/>
      </c>
      <c r="AW230" s="4" t="str">
        <f t="shared" ca="1" si="102"/>
        <v/>
      </c>
      <c r="AX230" s="4" t="str">
        <f t="shared" ca="1" si="103"/>
        <v/>
      </c>
      <c r="AY230" s="4" t="str">
        <f t="shared" ca="1" si="104"/>
        <v/>
      </c>
      <c r="AZ230" s="4" t="str">
        <f t="array" aca="1" ref="AZ230" ca="1">IF(O230&lt;&gt;"",IF(VLOOKUP(O230,INDIRECT("'"&amp;G230&amp;"'!F23:K25"),5,FALSE)="NA","NA",L230-VLOOKUP(O230,INDIRECT("'"&amp;G230&amp;"'!F23:K25"),5,FALSE)),"")</f>
        <v/>
      </c>
      <c r="BA230" s="4" t="str">
        <f>IF('Informacion del Cliente'!U242&lt;&gt;"",'Informacion del Cliente'!U242,"")</f>
        <v/>
      </c>
      <c r="BB230" s="4" t="str">
        <f t="array" aca="1" ref="BB230" ca="1">IF(O230&lt;&gt;"",VLOOKUP(O230, INDIRECT("'" &amp; G230 &amp; "'!F23:K25"),6, FALSE),"")</f>
        <v/>
      </c>
      <c r="BC230" s="4" t="str">
        <f t="shared" si="105"/>
        <v/>
      </c>
      <c r="BD230" s="4" t="str">
        <f t="shared" ca="1" si="106"/>
        <v/>
      </c>
      <c r="BE230" s="4" t="str">
        <f t="shared" si="107"/>
        <v/>
      </c>
      <c r="BF230" s="4" t="str">
        <f t="shared" si="108"/>
        <v/>
      </c>
      <c r="BG230" s="4" t="str">
        <f t="shared" si="109"/>
        <v/>
      </c>
      <c r="BJ230" s="4" t="str">
        <f t="shared" ca="1" si="110"/>
        <v/>
      </c>
      <c r="BK230" s="4" t="str">
        <f t="shared" si="111"/>
        <v/>
      </c>
      <c r="BL230" s="4" t="str">
        <f t="shared" ca="1" si="112"/>
        <v/>
      </c>
      <c r="BM230" s="4" t="str">
        <f t="shared" ca="1" si="113"/>
        <v/>
      </c>
    </row>
    <row r="231" spans="1:65" x14ac:dyDescent="0.3">
      <c r="A231" s="4" t="str">
        <f>IF(L231&lt;&gt;"",'Informacion del Cliente'!D243,"")</f>
        <v/>
      </c>
      <c r="B231" s="4" t="str">
        <f>IF(O231&lt;&gt;"",'Informacion del Cliente'!$F$5,"")</f>
        <v/>
      </c>
      <c r="C231" s="4" t="str">
        <f>IF(O231&lt;&gt;"",'Informacion del Cliente'!$F$8,"")</f>
        <v/>
      </c>
      <c r="D231" s="4" t="str">
        <f>IF(O231&lt;&gt;"",'Informacion del Cliente'!$F$7,"")</f>
        <v/>
      </c>
      <c r="E231" s="4" t="str">
        <f>IF(O231&lt;&gt;"",'Informacion del Cliente'!$F$9,"")</f>
        <v/>
      </c>
      <c r="F231" s="4" t="str">
        <f>IF(G231&lt;&gt;"",'Informacion del Cliente'!$F$10:$G$10,"")</f>
        <v/>
      </c>
      <c r="G231" s="4" t="str">
        <f>IF('Informacion del Cliente'!E243&lt;&gt;"",VLOOKUP('Informacion del Cliente'!E243,Productos!$F$6:$G$11,2,FALSE),"")</f>
        <v/>
      </c>
      <c r="H231" s="4" t="str">
        <f>IF('Informacion del Cliente'!G243&lt;&gt;"",'Informacion del Cliente'!G243,"")</f>
        <v/>
      </c>
      <c r="I231" s="4" t="str">
        <f>IF('Informacion del Cliente'!F243&lt;&gt;"",'Informacion del Cliente'!F243,"")</f>
        <v/>
      </c>
      <c r="J231" s="4" t="str">
        <f>IF('Informacion del Cliente'!J243&lt;&gt;"",'Informacion del Cliente'!J243,"")</f>
        <v/>
      </c>
      <c r="K231" s="4" t="str">
        <f>IF('Informacion del Cliente'!N243&lt;&gt;"",'Informacion del Cliente'!N243,"")</f>
        <v/>
      </c>
      <c r="L231" s="4" t="str">
        <f>IF(AND(N231&lt;&gt;"",N231="Inside"),'Informacion del Cliente'!H243-VLOOKUP(N231,Productos!$F$15:$G$16,2,FALSE),IF(N231="Outside",'Informacion del Cliente'!H243,""))</f>
        <v/>
      </c>
      <c r="M231" s="4" t="str">
        <f>IF('Informacion del Cliente'!I243&lt;&gt;"",'Informacion del Cliente'!I243,"")</f>
        <v/>
      </c>
      <c r="N231" s="4" t="str">
        <f>IF('Informacion del Cliente'!K243&lt;&gt;"",'Informacion del Cliente'!K243,"")</f>
        <v/>
      </c>
      <c r="O231" s="4" t="str">
        <f>IF('Informacion del Cliente'!L243&lt;&gt;"",'Informacion del Cliente'!L243,"")</f>
        <v/>
      </c>
      <c r="P231" s="4" t="str">
        <f>IF('Informacion del Cliente'!M243&lt;&gt;"",'Informacion del Cliente'!M243,"")</f>
        <v/>
      </c>
      <c r="Q231" s="4" t="str">
        <f>IF('Informacion del Cliente'!P243&lt;&gt;"",'Informacion del Cliente'!P243,"")</f>
        <v/>
      </c>
      <c r="R231" s="4" t="str">
        <f>IF('Informacion del Cliente'!Q243&lt;&gt;"",'Informacion del Cliente'!Q243,"")</f>
        <v/>
      </c>
      <c r="S231" s="4" t="str">
        <f t="shared" ca="1" si="114"/>
        <v/>
      </c>
      <c r="U231" s="4" t="str">
        <f>IF('Informacion del Cliente'!O243&lt;&gt;"",'Informacion del Cliente'!O243,"")</f>
        <v/>
      </c>
      <c r="V231" s="4" t="str">
        <f>IF('Informacion del Cliente'!R243&lt;&gt;"",'Informacion del Cliente'!R243,"")</f>
        <v/>
      </c>
      <c r="W231" s="4" t="str">
        <f t="shared" ca="1" si="115"/>
        <v/>
      </c>
      <c r="X231" s="4" t="str">
        <f t="shared" si="116"/>
        <v/>
      </c>
      <c r="Y231" s="4" t="str">
        <f t="shared" si="117"/>
        <v/>
      </c>
      <c r="Z231" s="4" t="str">
        <f>IF(G231&lt;&gt;"", IFERROR(VLOOKUP(I231, 'Listado de Telas'!$B$3:$F$129, 5, FALSE), "No encontrado"), "")</f>
        <v/>
      </c>
      <c r="AA231" s="4" t="str">
        <f t="shared" ca="1" si="118"/>
        <v/>
      </c>
      <c r="AB231" s="4" t="str">
        <f t="shared" ca="1" si="93"/>
        <v/>
      </c>
      <c r="AC231" s="4" t="str">
        <f t="shared" ca="1" si="94"/>
        <v/>
      </c>
      <c r="AD231" s="4" t="str">
        <f t="shared" ca="1" si="95"/>
        <v/>
      </c>
      <c r="AE231" s="4" t="str">
        <f t="shared" si="96"/>
        <v/>
      </c>
      <c r="AF231" s="4" t="str">
        <f t="shared" ca="1" si="97"/>
        <v/>
      </c>
      <c r="AG231" s="4" t="str">
        <f t="shared" ca="1" si="98"/>
        <v/>
      </c>
      <c r="AH231" s="4" t="str">
        <f t="shared" ca="1" si="99"/>
        <v/>
      </c>
      <c r="AI231" s="4" t="str">
        <f t="shared" si="119"/>
        <v/>
      </c>
      <c r="AJ231" s="4" t="str">
        <f t="shared" ca="1" si="100"/>
        <v/>
      </c>
      <c r="AK231" s="4" t="str">
        <f t="array" ref="AK231">IF('Informacion del Cliente'!T243="SI",3,IF('Informacion del Cliente'!K243="Outside",2,IF('Informacion del Cliente'!K243="Inside",1,"")))</f>
        <v/>
      </c>
      <c r="AL231" s="140" t="str">
        <f t="shared" ca="1" si="101"/>
        <v/>
      </c>
      <c r="AM231" s="4" t="s">
        <v>132</v>
      </c>
      <c r="AN231" s="4" t="str">
        <f t="array" ref="AN231">IF(O231&lt;&gt;"",(IF(L231&lt;&gt;"",IF('Informacion del Cliente'!$F$10:$G$10="Residencial",VLOOKUP(G231,Productos!$F$19:$G$24,2,FALSE),IF('Informacion del Cliente'!$F$10:$G$10="Comercial",VLOOKUP(G231,Productos!$F$19:$G$24,3,FALSE),"")))),"")</f>
        <v/>
      </c>
      <c r="AO231" s="4" t="str">
        <f t="array" aca="1" ref="AO231" ca="1">IF(O231&lt;&gt;"",(IF(L231&lt;&gt;"",IF(VLOOKUP('Informacion del Cliente'!$F$10:$G$10,INDIRECT("'"&amp;G231&amp;"'!L5:N6"),2,FALSE)="NA","",VLOOKUP('Informacion del Cliente'!$F$10:$G$10,INDIRECT("'"&amp;G231&amp;"'!L5:N6"),2,FALSE)))),"")</f>
        <v/>
      </c>
      <c r="AP231" s="4" t="str">
        <f t="array" aca="1" ref="AP231" ca="1">IF(OR(J231="Privacy",J231="Blackout"),IF('Informacion del Cliente'!$F$10:$G$10="Residencial",IF(L231&lt;&gt;"",VLOOKUP(J231,INDIRECT("'"&amp;G231&amp;"'!L16:O18"),2,FALSE),""),IF('Informacion del Cliente'!$F$10:$G$10="Comercial",IF(L231&lt;&gt;"",VLOOKUP(J231,INDIRECT("'"&amp;G231&amp;"'!L16:O18"),3,FALSE),""))),"")</f>
        <v/>
      </c>
      <c r="AQ231" s="4" t="str">
        <f t="shared" ca="1" si="120"/>
        <v>0</v>
      </c>
      <c r="AR231" s="4" t="str">
        <f t="array" aca="1" ref="AR231" ca="1">IF('Informacion del Cliente'!$F$10:$G$10="Residencial",IF(L231&lt;&gt;"",VLOOKUP(J231,INDIRECT("'"&amp;G231&amp;"'!L16:O18"),2,FALSE),""),IF('Informacion del Cliente'!$F$10:$G$10="Comercial",IF(L231&lt;&gt;"",VLOOKUP(J231,INDIRECT("'"&amp;G231&amp;"'!L16:O18"),3,FALSE),"")))</f>
        <v/>
      </c>
      <c r="AS231" s="4" t="str">
        <f t="shared" ca="1" si="121"/>
        <v/>
      </c>
      <c r="AT231" s="4" t="str">
        <f t="shared" ca="1" si="122"/>
        <v/>
      </c>
      <c r="AU231" s="4" t="str">
        <f t="shared" ca="1" si="123"/>
        <v/>
      </c>
      <c r="AV231" s="4" t="str">
        <f t="array" aca="1" ref="AV231" ca="1">IF(G231&lt;&gt;"",(IF(OR(VLOOKUP(O231, INDIRECT("'" &amp; G231 &amp; "'!F23:N25"),3, FALSE)&lt;&gt;"",VLOOKUP(O231, INDIRECT("'" &amp; G231 &amp; "'!F23:N25"),3, FALSE)&lt;&gt;"NA"),(L231-VLOOKUP(O231, INDIRECT("'" &amp; G231 &amp; "'!F23:N25"),3, FALSE)),"")),"")</f>
        <v/>
      </c>
      <c r="AW231" s="4" t="str">
        <f t="shared" ca="1" si="102"/>
        <v/>
      </c>
      <c r="AX231" s="4" t="str">
        <f t="shared" ca="1" si="103"/>
        <v/>
      </c>
      <c r="AY231" s="4" t="str">
        <f t="shared" ca="1" si="104"/>
        <v/>
      </c>
      <c r="AZ231" s="4" t="str">
        <f t="array" aca="1" ref="AZ231" ca="1">IF(O231&lt;&gt;"",IF(VLOOKUP(O231,INDIRECT("'"&amp;G231&amp;"'!F23:K25"),5,FALSE)="NA","NA",L231-VLOOKUP(O231,INDIRECT("'"&amp;G231&amp;"'!F23:K25"),5,FALSE)),"")</f>
        <v/>
      </c>
      <c r="BA231" s="4" t="str">
        <f>IF('Informacion del Cliente'!U243&lt;&gt;"",'Informacion del Cliente'!U243,"")</f>
        <v/>
      </c>
      <c r="BB231" s="4" t="str">
        <f t="array" aca="1" ref="BB231" ca="1">IF(O231&lt;&gt;"",VLOOKUP(O231, INDIRECT("'" &amp; G231 &amp; "'!F23:K25"),6, FALSE),"")</f>
        <v/>
      </c>
      <c r="BC231" s="4" t="str">
        <f t="shared" si="105"/>
        <v/>
      </c>
      <c r="BD231" s="4" t="str">
        <f t="shared" ca="1" si="106"/>
        <v/>
      </c>
      <c r="BE231" s="4" t="str">
        <f t="shared" si="107"/>
        <v/>
      </c>
      <c r="BF231" s="4" t="str">
        <f t="shared" si="108"/>
        <v/>
      </c>
      <c r="BG231" s="4" t="str">
        <f t="shared" si="109"/>
        <v/>
      </c>
      <c r="BJ231" s="4" t="str">
        <f t="shared" ca="1" si="110"/>
        <v/>
      </c>
      <c r="BK231" s="4" t="str">
        <f t="shared" si="111"/>
        <v/>
      </c>
      <c r="BL231" s="4" t="str">
        <f t="shared" ca="1" si="112"/>
        <v/>
      </c>
      <c r="BM231" s="4" t="str">
        <f t="shared" ca="1" si="113"/>
        <v/>
      </c>
    </row>
    <row r="232" spans="1:65" x14ac:dyDescent="0.3">
      <c r="A232" s="4" t="str">
        <f>IF(L232&lt;&gt;"",'Informacion del Cliente'!D244,"")</f>
        <v/>
      </c>
      <c r="B232" s="4" t="str">
        <f>IF(O232&lt;&gt;"",'Informacion del Cliente'!$F$5,"")</f>
        <v/>
      </c>
      <c r="C232" s="4" t="str">
        <f>IF(O232&lt;&gt;"",'Informacion del Cliente'!$F$8,"")</f>
        <v/>
      </c>
      <c r="D232" s="4" t="str">
        <f>IF(O232&lt;&gt;"",'Informacion del Cliente'!$F$7,"")</f>
        <v/>
      </c>
      <c r="E232" s="4" t="str">
        <f>IF(O232&lt;&gt;"",'Informacion del Cliente'!$F$9,"")</f>
        <v/>
      </c>
      <c r="F232" s="4" t="str">
        <f>IF(G232&lt;&gt;"",'Informacion del Cliente'!$F$10:$G$10,"")</f>
        <v/>
      </c>
      <c r="G232" s="4" t="str">
        <f>IF('Informacion del Cliente'!E244&lt;&gt;"",VLOOKUP('Informacion del Cliente'!E244,Productos!$F$6:$G$11,2,FALSE),"")</f>
        <v/>
      </c>
      <c r="H232" s="4" t="str">
        <f>IF('Informacion del Cliente'!G244&lt;&gt;"",'Informacion del Cliente'!G244,"")</f>
        <v/>
      </c>
      <c r="I232" s="4" t="str">
        <f>IF('Informacion del Cliente'!F244&lt;&gt;"",'Informacion del Cliente'!F244,"")</f>
        <v/>
      </c>
      <c r="J232" s="4" t="str">
        <f>IF('Informacion del Cliente'!J244&lt;&gt;"",'Informacion del Cliente'!J244,"")</f>
        <v/>
      </c>
      <c r="K232" s="4" t="str">
        <f>IF('Informacion del Cliente'!N244&lt;&gt;"",'Informacion del Cliente'!N244,"")</f>
        <v/>
      </c>
      <c r="L232" s="4" t="str">
        <f>IF(AND(N232&lt;&gt;"",N232="Inside"),'Informacion del Cliente'!H244-VLOOKUP(N232,Productos!$F$15:$G$16,2,FALSE),IF(N232="Outside",'Informacion del Cliente'!H244,""))</f>
        <v/>
      </c>
      <c r="M232" s="4" t="str">
        <f>IF('Informacion del Cliente'!I244&lt;&gt;"",'Informacion del Cliente'!I244,"")</f>
        <v/>
      </c>
      <c r="N232" s="4" t="str">
        <f>IF('Informacion del Cliente'!K244&lt;&gt;"",'Informacion del Cliente'!K244,"")</f>
        <v/>
      </c>
      <c r="O232" s="4" t="str">
        <f>IF('Informacion del Cliente'!L244&lt;&gt;"",'Informacion del Cliente'!L244,"")</f>
        <v/>
      </c>
      <c r="P232" s="4" t="str">
        <f>IF('Informacion del Cliente'!M244&lt;&gt;"",'Informacion del Cliente'!M244,"")</f>
        <v/>
      </c>
      <c r="Q232" s="4" t="str">
        <f>IF('Informacion del Cliente'!P244&lt;&gt;"",'Informacion del Cliente'!P244,"")</f>
        <v/>
      </c>
      <c r="R232" s="4" t="str">
        <f>IF('Informacion del Cliente'!Q244&lt;&gt;"",'Informacion del Cliente'!Q244,"")</f>
        <v/>
      </c>
      <c r="S232" s="4" t="str">
        <f t="shared" ca="1" si="114"/>
        <v/>
      </c>
      <c r="U232" s="4" t="str">
        <f>IF('Informacion del Cliente'!O244&lt;&gt;"",'Informacion del Cliente'!O244,"")</f>
        <v/>
      </c>
      <c r="V232" s="4" t="str">
        <f>IF('Informacion del Cliente'!R244&lt;&gt;"",'Informacion del Cliente'!R244,"")</f>
        <v/>
      </c>
      <c r="W232" s="4" t="str">
        <f t="shared" ca="1" si="115"/>
        <v/>
      </c>
      <c r="X232" s="4" t="str">
        <f t="shared" si="116"/>
        <v/>
      </c>
      <c r="Y232" s="4" t="str">
        <f t="shared" si="117"/>
        <v/>
      </c>
      <c r="Z232" s="4" t="str">
        <f>IF(G232&lt;&gt;"", IFERROR(VLOOKUP(I232, 'Listado de Telas'!$B$3:$F$129, 5, FALSE), "No encontrado"), "")</f>
        <v/>
      </c>
      <c r="AA232" s="4" t="str">
        <f t="shared" ca="1" si="118"/>
        <v/>
      </c>
      <c r="AB232" s="4" t="str">
        <f t="shared" ca="1" si="93"/>
        <v/>
      </c>
      <c r="AC232" s="4" t="str">
        <f t="shared" ca="1" si="94"/>
        <v/>
      </c>
      <c r="AD232" s="4" t="str">
        <f t="shared" ca="1" si="95"/>
        <v/>
      </c>
      <c r="AE232" s="4" t="str">
        <f t="shared" si="96"/>
        <v/>
      </c>
      <c r="AF232" s="4" t="str">
        <f t="shared" ca="1" si="97"/>
        <v/>
      </c>
      <c r="AG232" s="4" t="str">
        <f t="shared" ca="1" si="98"/>
        <v/>
      </c>
      <c r="AH232" s="4" t="str">
        <f t="shared" ca="1" si="99"/>
        <v/>
      </c>
      <c r="AI232" s="4" t="str">
        <f t="shared" si="119"/>
        <v/>
      </c>
      <c r="AJ232" s="4" t="str">
        <f t="shared" ca="1" si="100"/>
        <v/>
      </c>
      <c r="AK232" s="4" t="str">
        <f t="array" ref="AK232">IF('Informacion del Cliente'!T244="SI",3,IF('Informacion del Cliente'!K244="Outside",2,IF('Informacion del Cliente'!K244="Inside",1,"")))</f>
        <v/>
      </c>
      <c r="AL232" s="140" t="str">
        <f t="shared" ca="1" si="101"/>
        <v/>
      </c>
      <c r="AM232" s="4" t="s">
        <v>132</v>
      </c>
      <c r="AN232" s="4" t="str">
        <f t="array" ref="AN232">IF(O232&lt;&gt;"",(IF(L232&lt;&gt;"",IF('Informacion del Cliente'!$F$10:$G$10="Residencial",VLOOKUP(G232,Productos!$F$19:$G$24,2,FALSE),IF('Informacion del Cliente'!$F$10:$G$10="Comercial",VLOOKUP(G232,Productos!$F$19:$G$24,3,FALSE),"")))),"")</f>
        <v/>
      </c>
      <c r="AO232" s="4" t="str">
        <f t="array" aca="1" ref="AO232" ca="1">IF(O232&lt;&gt;"",(IF(L232&lt;&gt;"",IF(VLOOKUP('Informacion del Cliente'!$F$10:$G$10,INDIRECT("'"&amp;G232&amp;"'!L5:N6"),2,FALSE)="NA","",VLOOKUP('Informacion del Cliente'!$F$10:$G$10,INDIRECT("'"&amp;G232&amp;"'!L5:N6"),2,FALSE)))),"")</f>
        <v/>
      </c>
      <c r="AP232" s="4" t="str">
        <f t="array" aca="1" ref="AP232" ca="1">IF(OR(J232="Privacy",J232="Blackout"),IF('Informacion del Cliente'!$F$10:$G$10="Residencial",IF(L232&lt;&gt;"",VLOOKUP(J232,INDIRECT("'"&amp;G232&amp;"'!L16:O18"),2,FALSE),""),IF('Informacion del Cliente'!$F$10:$G$10="Comercial",IF(L232&lt;&gt;"",VLOOKUP(J232,INDIRECT("'"&amp;G232&amp;"'!L16:O18"),3,FALSE),""))),"")</f>
        <v/>
      </c>
      <c r="AQ232" s="4" t="str">
        <f t="shared" ca="1" si="120"/>
        <v>0</v>
      </c>
      <c r="AR232" s="4" t="str">
        <f t="array" aca="1" ref="AR232" ca="1">IF('Informacion del Cliente'!$F$10:$G$10="Residencial",IF(L232&lt;&gt;"",VLOOKUP(J232,INDIRECT("'"&amp;G232&amp;"'!L16:O18"),2,FALSE),""),IF('Informacion del Cliente'!$F$10:$G$10="Comercial",IF(L232&lt;&gt;"",VLOOKUP(J232,INDIRECT("'"&amp;G232&amp;"'!L16:O18"),3,FALSE),"")))</f>
        <v/>
      </c>
      <c r="AS232" s="4" t="str">
        <f t="shared" ca="1" si="121"/>
        <v/>
      </c>
      <c r="AT232" s="4" t="str">
        <f t="shared" ca="1" si="122"/>
        <v/>
      </c>
      <c r="AU232" s="4" t="str">
        <f t="shared" ca="1" si="123"/>
        <v/>
      </c>
      <c r="AV232" s="4" t="str">
        <f t="array" aca="1" ref="AV232" ca="1">IF(G232&lt;&gt;"",(IF(OR(VLOOKUP(O232, INDIRECT("'" &amp; G232 &amp; "'!F23:N25"),3, FALSE)&lt;&gt;"",VLOOKUP(O232, INDIRECT("'" &amp; G232 &amp; "'!F23:N25"),3, FALSE)&lt;&gt;"NA"),(L232-VLOOKUP(O232, INDIRECT("'" &amp; G232 &amp; "'!F23:N25"),3, FALSE)),"")),"")</f>
        <v/>
      </c>
      <c r="AW232" s="4" t="str">
        <f t="shared" ca="1" si="102"/>
        <v/>
      </c>
      <c r="AX232" s="4" t="str">
        <f t="shared" ca="1" si="103"/>
        <v/>
      </c>
      <c r="AY232" s="4" t="str">
        <f t="shared" ca="1" si="104"/>
        <v/>
      </c>
      <c r="AZ232" s="4" t="str">
        <f t="array" aca="1" ref="AZ232" ca="1">IF(O232&lt;&gt;"",IF(VLOOKUP(O232,INDIRECT("'"&amp;G232&amp;"'!F23:K25"),5,FALSE)="NA","NA",L232-VLOOKUP(O232,INDIRECT("'"&amp;G232&amp;"'!F23:K25"),5,FALSE)),"")</f>
        <v/>
      </c>
      <c r="BA232" s="4" t="str">
        <f>IF('Informacion del Cliente'!U244&lt;&gt;"",'Informacion del Cliente'!U244,"")</f>
        <v/>
      </c>
      <c r="BB232" s="4" t="str">
        <f t="array" aca="1" ref="BB232" ca="1">IF(O232&lt;&gt;"",VLOOKUP(O232, INDIRECT("'" &amp; G232 &amp; "'!F23:K25"),6, FALSE),"")</f>
        <v/>
      </c>
      <c r="BC232" s="4" t="str">
        <f t="shared" si="105"/>
        <v/>
      </c>
      <c r="BD232" s="4" t="str">
        <f t="shared" ca="1" si="106"/>
        <v/>
      </c>
      <c r="BE232" s="4" t="str">
        <f t="shared" si="107"/>
        <v/>
      </c>
      <c r="BF232" s="4" t="str">
        <f t="shared" si="108"/>
        <v/>
      </c>
      <c r="BG232" s="4" t="str">
        <f t="shared" si="109"/>
        <v/>
      </c>
      <c r="BJ232" s="4" t="str">
        <f t="shared" ca="1" si="110"/>
        <v/>
      </c>
      <c r="BK232" s="4" t="str">
        <f t="shared" si="111"/>
        <v/>
      </c>
      <c r="BL232" s="4" t="str">
        <f t="shared" ca="1" si="112"/>
        <v/>
      </c>
      <c r="BM232" s="4" t="str">
        <f t="shared" ca="1" si="113"/>
        <v/>
      </c>
    </row>
    <row r="233" spans="1:65" x14ac:dyDescent="0.3">
      <c r="A233" s="4" t="str">
        <f>IF(L233&lt;&gt;"",'Informacion del Cliente'!D245,"")</f>
        <v/>
      </c>
      <c r="B233" s="4" t="str">
        <f>IF(O233&lt;&gt;"",'Informacion del Cliente'!$F$5,"")</f>
        <v/>
      </c>
      <c r="C233" s="4" t="str">
        <f>IF(O233&lt;&gt;"",'Informacion del Cliente'!$F$8,"")</f>
        <v/>
      </c>
      <c r="D233" s="4" t="str">
        <f>IF(O233&lt;&gt;"",'Informacion del Cliente'!$F$7,"")</f>
        <v/>
      </c>
      <c r="E233" s="4" t="str">
        <f>IF(O233&lt;&gt;"",'Informacion del Cliente'!$F$9,"")</f>
        <v/>
      </c>
      <c r="F233" s="4" t="str">
        <f>IF(G233&lt;&gt;"",'Informacion del Cliente'!$F$10:$G$10,"")</f>
        <v/>
      </c>
      <c r="G233" s="4" t="str">
        <f>IF('Informacion del Cliente'!E245&lt;&gt;"",VLOOKUP('Informacion del Cliente'!E245,Productos!$F$6:$G$11,2,FALSE),"")</f>
        <v/>
      </c>
      <c r="H233" s="4" t="str">
        <f>IF('Informacion del Cliente'!G245&lt;&gt;"",'Informacion del Cliente'!G245,"")</f>
        <v/>
      </c>
      <c r="I233" s="4" t="str">
        <f>IF('Informacion del Cliente'!F245&lt;&gt;"",'Informacion del Cliente'!F245,"")</f>
        <v/>
      </c>
      <c r="J233" s="4" t="str">
        <f>IF('Informacion del Cliente'!J245&lt;&gt;"",'Informacion del Cliente'!J245,"")</f>
        <v/>
      </c>
      <c r="K233" s="4" t="str">
        <f>IF('Informacion del Cliente'!N245&lt;&gt;"",'Informacion del Cliente'!N245,"")</f>
        <v/>
      </c>
      <c r="L233" s="4" t="str">
        <f>IF(AND(N233&lt;&gt;"",N233="Inside"),'Informacion del Cliente'!H245-VLOOKUP(N233,Productos!$F$15:$G$16,2,FALSE),IF(N233="Outside",'Informacion del Cliente'!H245,""))</f>
        <v/>
      </c>
      <c r="M233" s="4" t="str">
        <f>IF('Informacion del Cliente'!I245&lt;&gt;"",'Informacion del Cliente'!I245,"")</f>
        <v/>
      </c>
      <c r="N233" s="4" t="str">
        <f>IF('Informacion del Cliente'!K245&lt;&gt;"",'Informacion del Cliente'!K245,"")</f>
        <v/>
      </c>
      <c r="O233" s="4" t="str">
        <f>IF('Informacion del Cliente'!L245&lt;&gt;"",'Informacion del Cliente'!L245,"")</f>
        <v/>
      </c>
      <c r="P233" s="4" t="str">
        <f>IF('Informacion del Cliente'!M245&lt;&gt;"",'Informacion del Cliente'!M245,"")</f>
        <v/>
      </c>
      <c r="Q233" s="4" t="str">
        <f>IF('Informacion del Cliente'!P245&lt;&gt;"",'Informacion del Cliente'!P245,"")</f>
        <v/>
      </c>
      <c r="R233" s="4" t="str">
        <f>IF('Informacion del Cliente'!Q245&lt;&gt;"",'Informacion del Cliente'!Q245,"")</f>
        <v/>
      </c>
      <c r="S233" s="4" t="str">
        <f t="shared" ca="1" si="114"/>
        <v/>
      </c>
      <c r="U233" s="4" t="str">
        <f>IF('Informacion del Cliente'!O245&lt;&gt;"",'Informacion del Cliente'!O245,"")</f>
        <v/>
      </c>
      <c r="V233" s="4" t="str">
        <f>IF('Informacion del Cliente'!R245&lt;&gt;"",'Informacion del Cliente'!R245,"")</f>
        <v/>
      </c>
      <c r="W233" s="4" t="str">
        <f t="shared" ca="1" si="115"/>
        <v/>
      </c>
      <c r="X233" s="4" t="str">
        <f t="shared" si="116"/>
        <v/>
      </c>
      <c r="Y233" s="4" t="str">
        <f t="shared" si="117"/>
        <v/>
      </c>
      <c r="Z233" s="4" t="str">
        <f>IF(G233&lt;&gt;"", IFERROR(VLOOKUP(I233, 'Listado de Telas'!$B$3:$F$129, 5, FALSE), "No encontrado"), "")</f>
        <v/>
      </c>
      <c r="AA233" s="4" t="str">
        <f t="shared" ca="1" si="118"/>
        <v/>
      </c>
      <c r="AB233" s="4" t="str">
        <f t="shared" ca="1" si="93"/>
        <v/>
      </c>
      <c r="AC233" s="4" t="str">
        <f t="shared" ca="1" si="94"/>
        <v/>
      </c>
      <c r="AD233" s="4" t="str">
        <f t="shared" ca="1" si="95"/>
        <v/>
      </c>
      <c r="AE233" s="4" t="str">
        <f t="shared" si="96"/>
        <v/>
      </c>
      <c r="AF233" s="4" t="str">
        <f t="shared" ca="1" si="97"/>
        <v/>
      </c>
      <c r="AG233" s="4" t="str">
        <f t="shared" ca="1" si="98"/>
        <v/>
      </c>
      <c r="AH233" s="4" t="str">
        <f t="shared" ca="1" si="99"/>
        <v/>
      </c>
      <c r="AI233" s="4" t="str">
        <f t="shared" si="119"/>
        <v/>
      </c>
      <c r="AJ233" s="4" t="str">
        <f t="shared" ca="1" si="100"/>
        <v/>
      </c>
      <c r="AK233" s="4" t="str">
        <f t="array" ref="AK233">IF('Informacion del Cliente'!T245="SI",3,IF('Informacion del Cliente'!K245="Outside",2,IF('Informacion del Cliente'!K245="Inside",1,"")))</f>
        <v/>
      </c>
      <c r="AL233" s="140" t="str">
        <f t="shared" ca="1" si="101"/>
        <v/>
      </c>
      <c r="AM233" s="4" t="s">
        <v>132</v>
      </c>
      <c r="AN233" s="4" t="str">
        <f t="array" ref="AN233">IF(O233&lt;&gt;"",(IF(L233&lt;&gt;"",IF('Informacion del Cliente'!$F$10:$G$10="Residencial",VLOOKUP(G233,Productos!$F$19:$G$24,2,FALSE),IF('Informacion del Cliente'!$F$10:$G$10="Comercial",VLOOKUP(G233,Productos!$F$19:$G$24,3,FALSE),"")))),"")</f>
        <v/>
      </c>
      <c r="AO233" s="4" t="str">
        <f t="array" aca="1" ref="AO233" ca="1">IF(O233&lt;&gt;"",(IF(L233&lt;&gt;"",IF(VLOOKUP('Informacion del Cliente'!$F$10:$G$10,INDIRECT("'"&amp;G233&amp;"'!L5:N6"),2,FALSE)="NA","",VLOOKUP('Informacion del Cliente'!$F$10:$G$10,INDIRECT("'"&amp;G233&amp;"'!L5:N6"),2,FALSE)))),"")</f>
        <v/>
      </c>
      <c r="AP233" s="4" t="str">
        <f t="array" aca="1" ref="AP233" ca="1">IF(OR(J233="Privacy",J233="Blackout"),IF('Informacion del Cliente'!$F$10:$G$10="Residencial",IF(L233&lt;&gt;"",VLOOKUP(J233,INDIRECT("'"&amp;G233&amp;"'!L16:O18"),2,FALSE),""),IF('Informacion del Cliente'!$F$10:$G$10="Comercial",IF(L233&lt;&gt;"",VLOOKUP(J233,INDIRECT("'"&amp;G233&amp;"'!L16:O18"),3,FALSE),""))),"")</f>
        <v/>
      </c>
      <c r="AQ233" s="4" t="str">
        <f t="shared" ca="1" si="120"/>
        <v>0</v>
      </c>
      <c r="AR233" s="4" t="str">
        <f t="array" aca="1" ref="AR233" ca="1">IF('Informacion del Cliente'!$F$10:$G$10="Residencial",IF(L233&lt;&gt;"",VLOOKUP(J233,INDIRECT("'"&amp;G233&amp;"'!L16:O18"),2,FALSE),""),IF('Informacion del Cliente'!$F$10:$G$10="Comercial",IF(L233&lt;&gt;"",VLOOKUP(J233,INDIRECT("'"&amp;G233&amp;"'!L16:O18"),3,FALSE),"")))</f>
        <v/>
      </c>
      <c r="AS233" s="4" t="str">
        <f t="shared" ca="1" si="121"/>
        <v/>
      </c>
      <c r="AT233" s="4" t="str">
        <f t="shared" ca="1" si="122"/>
        <v/>
      </c>
      <c r="AU233" s="4" t="str">
        <f t="shared" ca="1" si="123"/>
        <v/>
      </c>
      <c r="AV233" s="4" t="str">
        <f t="array" aca="1" ref="AV233" ca="1">IF(G233&lt;&gt;"",(IF(OR(VLOOKUP(O233, INDIRECT("'" &amp; G233 &amp; "'!F23:N25"),3, FALSE)&lt;&gt;"",VLOOKUP(O233, INDIRECT("'" &amp; G233 &amp; "'!F23:N25"),3, FALSE)&lt;&gt;"NA"),(L233-VLOOKUP(O233, INDIRECT("'" &amp; G233 &amp; "'!F23:N25"),3, FALSE)),"")),"")</f>
        <v/>
      </c>
      <c r="AW233" s="4" t="str">
        <f t="shared" ca="1" si="102"/>
        <v/>
      </c>
      <c r="AX233" s="4" t="str">
        <f t="shared" ca="1" si="103"/>
        <v/>
      </c>
      <c r="AY233" s="4" t="str">
        <f t="shared" ca="1" si="104"/>
        <v/>
      </c>
      <c r="AZ233" s="4" t="str">
        <f t="array" aca="1" ref="AZ233" ca="1">IF(O233&lt;&gt;"",IF(VLOOKUP(O233,INDIRECT("'"&amp;G233&amp;"'!F23:K25"),5,FALSE)="NA","NA",L233-VLOOKUP(O233,INDIRECT("'"&amp;G233&amp;"'!F23:K25"),5,FALSE)),"")</f>
        <v/>
      </c>
      <c r="BA233" s="4" t="str">
        <f>IF('Informacion del Cliente'!U245&lt;&gt;"",'Informacion del Cliente'!U245,"")</f>
        <v/>
      </c>
      <c r="BB233" s="4" t="str">
        <f t="array" aca="1" ref="BB233" ca="1">IF(O233&lt;&gt;"",VLOOKUP(O233, INDIRECT("'" &amp; G233 &amp; "'!F23:K25"),6, FALSE),"")</f>
        <v/>
      </c>
      <c r="BC233" s="4" t="str">
        <f t="shared" si="105"/>
        <v/>
      </c>
      <c r="BD233" s="4" t="str">
        <f t="shared" ca="1" si="106"/>
        <v/>
      </c>
      <c r="BE233" s="4" t="str">
        <f t="shared" si="107"/>
        <v/>
      </c>
      <c r="BF233" s="4" t="str">
        <f t="shared" si="108"/>
        <v/>
      </c>
      <c r="BG233" s="4" t="str">
        <f t="shared" si="109"/>
        <v/>
      </c>
      <c r="BJ233" s="4" t="str">
        <f t="shared" ca="1" si="110"/>
        <v/>
      </c>
      <c r="BK233" s="4" t="str">
        <f t="shared" si="111"/>
        <v/>
      </c>
      <c r="BL233" s="4" t="str">
        <f t="shared" ca="1" si="112"/>
        <v/>
      </c>
      <c r="BM233" s="4" t="str">
        <f t="shared" ca="1" si="113"/>
        <v/>
      </c>
    </row>
    <row r="234" spans="1:65" x14ac:dyDescent="0.3">
      <c r="A234" s="4" t="str">
        <f>IF(L234&lt;&gt;"",'Informacion del Cliente'!D246,"")</f>
        <v/>
      </c>
      <c r="B234" s="4" t="str">
        <f>IF(O234&lt;&gt;"",'Informacion del Cliente'!$F$5,"")</f>
        <v/>
      </c>
      <c r="C234" s="4" t="str">
        <f>IF(O234&lt;&gt;"",'Informacion del Cliente'!$F$8,"")</f>
        <v/>
      </c>
      <c r="D234" s="4" t="str">
        <f>IF(O234&lt;&gt;"",'Informacion del Cliente'!$F$7,"")</f>
        <v/>
      </c>
      <c r="E234" s="4" t="str">
        <f>IF(O234&lt;&gt;"",'Informacion del Cliente'!$F$9,"")</f>
        <v/>
      </c>
      <c r="F234" s="4" t="str">
        <f>IF(G234&lt;&gt;"",'Informacion del Cliente'!$F$10:$G$10,"")</f>
        <v/>
      </c>
      <c r="G234" s="4" t="str">
        <f>IF('Informacion del Cliente'!E246&lt;&gt;"",VLOOKUP('Informacion del Cliente'!E246,Productos!$F$6:$G$11,2,FALSE),"")</f>
        <v/>
      </c>
      <c r="H234" s="4" t="str">
        <f>IF('Informacion del Cliente'!G246&lt;&gt;"",'Informacion del Cliente'!G246,"")</f>
        <v/>
      </c>
      <c r="I234" s="4" t="str">
        <f>IF('Informacion del Cliente'!F246&lt;&gt;"",'Informacion del Cliente'!F246,"")</f>
        <v/>
      </c>
      <c r="J234" s="4" t="str">
        <f>IF('Informacion del Cliente'!J246&lt;&gt;"",'Informacion del Cliente'!J246,"")</f>
        <v/>
      </c>
      <c r="K234" s="4" t="str">
        <f>IF('Informacion del Cliente'!N246&lt;&gt;"",'Informacion del Cliente'!N246,"")</f>
        <v/>
      </c>
      <c r="L234" s="4" t="str">
        <f>IF(AND(N234&lt;&gt;"",N234="Inside"),'Informacion del Cliente'!H246-VLOOKUP(N234,Productos!$F$15:$G$16,2,FALSE),IF(N234="Outside",'Informacion del Cliente'!H246,""))</f>
        <v/>
      </c>
      <c r="M234" s="4" t="str">
        <f>IF('Informacion del Cliente'!I246&lt;&gt;"",'Informacion del Cliente'!I246,"")</f>
        <v/>
      </c>
      <c r="N234" s="4" t="str">
        <f>IF('Informacion del Cliente'!K246&lt;&gt;"",'Informacion del Cliente'!K246,"")</f>
        <v/>
      </c>
      <c r="O234" s="4" t="str">
        <f>IF('Informacion del Cliente'!L246&lt;&gt;"",'Informacion del Cliente'!L246,"")</f>
        <v/>
      </c>
      <c r="P234" s="4" t="str">
        <f>IF('Informacion del Cliente'!M246&lt;&gt;"",'Informacion del Cliente'!M246,"")</f>
        <v/>
      </c>
      <c r="Q234" s="4" t="str">
        <f>IF('Informacion del Cliente'!P246&lt;&gt;"",'Informacion del Cliente'!P246,"")</f>
        <v/>
      </c>
      <c r="R234" s="4" t="str">
        <f>IF('Informacion del Cliente'!Q246&lt;&gt;"",'Informacion del Cliente'!Q246,"")</f>
        <v/>
      </c>
      <c r="S234" s="4" t="str">
        <f t="shared" ca="1" si="114"/>
        <v/>
      </c>
      <c r="U234" s="4" t="str">
        <f>IF('Informacion del Cliente'!O246&lt;&gt;"",'Informacion del Cliente'!O246,"")</f>
        <v/>
      </c>
      <c r="V234" s="4" t="str">
        <f>IF('Informacion del Cliente'!R246&lt;&gt;"",'Informacion del Cliente'!R246,"")</f>
        <v/>
      </c>
      <c r="W234" s="4" t="str">
        <f t="shared" ca="1" si="115"/>
        <v/>
      </c>
      <c r="X234" s="4" t="str">
        <f t="shared" si="116"/>
        <v/>
      </c>
      <c r="Y234" s="4" t="str">
        <f t="shared" si="117"/>
        <v/>
      </c>
      <c r="Z234" s="4" t="str">
        <f>IF(G234&lt;&gt;"", IFERROR(VLOOKUP(I234, 'Listado de Telas'!$B$3:$F$129, 5, FALSE), "No encontrado"), "")</f>
        <v/>
      </c>
      <c r="AA234" s="4" t="str">
        <f t="shared" ca="1" si="118"/>
        <v/>
      </c>
      <c r="AB234" s="4" t="str">
        <f t="shared" ca="1" si="93"/>
        <v/>
      </c>
      <c r="AC234" s="4" t="str">
        <f t="shared" ca="1" si="94"/>
        <v/>
      </c>
      <c r="AD234" s="4" t="str">
        <f t="shared" ca="1" si="95"/>
        <v/>
      </c>
      <c r="AE234" s="4" t="str">
        <f t="shared" si="96"/>
        <v/>
      </c>
      <c r="AF234" s="4" t="str">
        <f t="shared" ca="1" si="97"/>
        <v/>
      </c>
      <c r="AG234" s="4" t="str">
        <f t="shared" ca="1" si="98"/>
        <v/>
      </c>
      <c r="AH234" s="4" t="str">
        <f t="shared" ca="1" si="99"/>
        <v/>
      </c>
      <c r="AI234" s="4" t="str">
        <f t="shared" si="119"/>
        <v/>
      </c>
      <c r="AJ234" s="4" t="str">
        <f t="shared" ca="1" si="100"/>
        <v/>
      </c>
      <c r="AK234" s="4" t="str">
        <f t="array" ref="AK234">IF('Informacion del Cliente'!T246="SI",3,IF('Informacion del Cliente'!K246="Outside",2,IF('Informacion del Cliente'!K246="Inside",1,"")))</f>
        <v/>
      </c>
      <c r="AL234" s="140" t="str">
        <f t="shared" ca="1" si="101"/>
        <v/>
      </c>
      <c r="AM234" s="4" t="s">
        <v>132</v>
      </c>
      <c r="AN234" s="4" t="str">
        <f t="array" ref="AN234">IF(O234&lt;&gt;"",(IF(L234&lt;&gt;"",IF('Informacion del Cliente'!$F$10:$G$10="Residencial",VLOOKUP(G234,Productos!$F$19:$G$24,2,FALSE),IF('Informacion del Cliente'!$F$10:$G$10="Comercial",VLOOKUP(G234,Productos!$F$19:$G$24,3,FALSE),"")))),"")</f>
        <v/>
      </c>
      <c r="AO234" s="4" t="str">
        <f t="array" aca="1" ref="AO234" ca="1">IF(O234&lt;&gt;"",(IF(L234&lt;&gt;"",IF(VLOOKUP('Informacion del Cliente'!$F$10:$G$10,INDIRECT("'"&amp;G234&amp;"'!L5:N6"),2,FALSE)="NA","",VLOOKUP('Informacion del Cliente'!$F$10:$G$10,INDIRECT("'"&amp;G234&amp;"'!L5:N6"),2,FALSE)))),"")</f>
        <v/>
      </c>
      <c r="AP234" s="4" t="str">
        <f t="array" aca="1" ref="AP234" ca="1">IF(OR(J234="Privacy",J234="Blackout"),IF('Informacion del Cliente'!$F$10:$G$10="Residencial",IF(L234&lt;&gt;"",VLOOKUP(J234,INDIRECT("'"&amp;G234&amp;"'!L16:O18"),2,FALSE),""),IF('Informacion del Cliente'!$F$10:$G$10="Comercial",IF(L234&lt;&gt;"",VLOOKUP(J234,INDIRECT("'"&amp;G234&amp;"'!L16:O18"),3,FALSE),""))),"")</f>
        <v/>
      </c>
      <c r="AQ234" s="4" t="str">
        <f t="shared" ca="1" si="120"/>
        <v>0</v>
      </c>
      <c r="AR234" s="4" t="str">
        <f t="array" aca="1" ref="AR234" ca="1">IF('Informacion del Cliente'!$F$10:$G$10="Residencial",IF(L234&lt;&gt;"",VLOOKUP(J234,INDIRECT("'"&amp;G234&amp;"'!L16:O18"),2,FALSE),""),IF('Informacion del Cliente'!$F$10:$G$10="Comercial",IF(L234&lt;&gt;"",VLOOKUP(J234,INDIRECT("'"&amp;G234&amp;"'!L16:O18"),3,FALSE),"")))</f>
        <v/>
      </c>
      <c r="AS234" s="4" t="str">
        <f t="shared" ca="1" si="121"/>
        <v/>
      </c>
      <c r="AT234" s="4" t="str">
        <f t="shared" ca="1" si="122"/>
        <v/>
      </c>
      <c r="AU234" s="4" t="str">
        <f t="shared" ca="1" si="123"/>
        <v/>
      </c>
      <c r="AV234" s="4" t="str">
        <f t="array" aca="1" ref="AV234" ca="1">IF(G234&lt;&gt;"",(IF(OR(VLOOKUP(O234, INDIRECT("'" &amp; G234 &amp; "'!F23:N25"),3, FALSE)&lt;&gt;"",VLOOKUP(O234, INDIRECT("'" &amp; G234 &amp; "'!F23:N25"),3, FALSE)&lt;&gt;"NA"),(L234-VLOOKUP(O234, INDIRECT("'" &amp; G234 &amp; "'!F23:N25"),3, FALSE)),"")),"")</f>
        <v/>
      </c>
      <c r="AW234" s="4" t="str">
        <f t="shared" ca="1" si="102"/>
        <v/>
      </c>
      <c r="AX234" s="4" t="str">
        <f t="shared" ca="1" si="103"/>
        <v/>
      </c>
      <c r="AY234" s="4" t="str">
        <f t="shared" ca="1" si="104"/>
        <v/>
      </c>
      <c r="AZ234" s="4" t="str">
        <f t="array" aca="1" ref="AZ234" ca="1">IF(O234&lt;&gt;"",IF(VLOOKUP(O234,INDIRECT("'"&amp;G234&amp;"'!F23:K25"),5,FALSE)="NA","NA",L234-VLOOKUP(O234,INDIRECT("'"&amp;G234&amp;"'!F23:K25"),5,FALSE)),"")</f>
        <v/>
      </c>
      <c r="BA234" s="4" t="str">
        <f>IF('Informacion del Cliente'!U246&lt;&gt;"",'Informacion del Cliente'!U246,"")</f>
        <v/>
      </c>
      <c r="BB234" s="4" t="str">
        <f t="array" aca="1" ref="BB234" ca="1">IF(O234&lt;&gt;"",VLOOKUP(O234, INDIRECT("'" &amp; G234 &amp; "'!F23:K25"),6, FALSE),"")</f>
        <v/>
      </c>
      <c r="BC234" s="4" t="str">
        <f t="shared" si="105"/>
        <v/>
      </c>
      <c r="BD234" s="4" t="str">
        <f t="shared" ca="1" si="106"/>
        <v/>
      </c>
      <c r="BE234" s="4" t="str">
        <f t="shared" si="107"/>
        <v/>
      </c>
      <c r="BF234" s="4" t="str">
        <f t="shared" si="108"/>
        <v/>
      </c>
      <c r="BG234" s="4" t="str">
        <f t="shared" si="109"/>
        <v/>
      </c>
      <c r="BJ234" s="4" t="str">
        <f t="shared" ca="1" si="110"/>
        <v/>
      </c>
      <c r="BK234" s="4" t="str">
        <f t="shared" si="111"/>
        <v/>
      </c>
      <c r="BL234" s="4" t="str">
        <f t="shared" ca="1" si="112"/>
        <v/>
      </c>
      <c r="BM234" s="4" t="str">
        <f t="shared" ca="1" si="113"/>
        <v/>
      </c>
    </row>
    <row r="235" spans="1:65" x14ac:dyDescent="0.3">
      <c r="A235" s="4" t="str">
        <f>IF(L235&lt;&gt;"",'Informacion del Cliente'!D247,"")</f>
        <v/>
      </c>
      <c r="B235" s="4" t="str">
        <f>IF(O235&lt;&gt;"",'Informacion del Cliente'!$F$5,"")</f>
        <v/>
      </c>
      <c r="C235" s="4" t="str">
        <f>IF(O235&lt;&gt;"",'Informacion del Cliente'!$F$8,"")</f>
        <v/>
      </c>
      <c r="D235" s="4" t="str">
        <f>IF(O235&lt;&gt;"",'Informacion del Cliente'!$F$7,"")</f>
        <v/>
      </c>
      <c r="E235" s="4" t="str">
        <f>IF(O235&lt;&gt;"",'Informacion del Cliente'!$F$9,"")</f>
        <v/>
      </c>
      <c r="F235" s="4" t="str">
        <f>IF(G235&lt;&gt;"",'Informacion del Cliente'!$F$10:$G$10,"")</f>
        <v/>
      </c>
      <c r="G235" s="4" t="str">
        <f>IF('Informacion del Cliente'!E247&lt;&gt;"",VLOOKUP('Informacion del Cliente'!E247,Productos!$F$6:$G$11,2,FALSE),"")</f>
        <v/>
      </c>
      <c r="H235" s="4" t="str">
        <f>IF('Informacion del Cliente'!G247&lt;&gt;"",'Informacion del Cliente'!G247,"")</f>
        <v/>
      </c>
      <c r="I235" s="4" t="str">
        <f>IF('Informacion del Cliente'!F247&lt;&gt;"",'Informacion del Cliente'!F247,"")</f>
        <v/>
      </c>
      <c r="J235" s="4" t="str">
        <f>IF('Informacion del Cliente'!J247&lt;&gt;"",'Informacion del Cliente'!J247,"")</f>
        <v/>
      </c>
      <c r="K235" s="4" t="str">
        <f>IF('Informacion del Cliente'!N247&lt;&gt;"",'Informacion del Cliente'!N247,"")</f>
        <v/>
      </c>
      <c r="L235" s="4" t="str">
        <f>IF(AND(N235&lt;&gt;"",N235="Inside"),'Informacion del Cliente'!H247-VLOOKUP(N235,Productos!$F$15:$G$16,2,FALSE),IF(N235="Outside",'Informacion del Cliente'!H247,""))</f>
        <v/>
      </c>
      <c r="M235" s="4" t="str">
        <f>IF('Informacion del Cliente'!I247&lt;&gt;"",'Informacion del Cliente'!I247,"")</f>
        <v/>
      </c>
      <c r="N235" s="4" t="str">
        <f>IF('Informacion del Cliente'!K247&lt;&gt;"",'Informacion del Cliente'!K247,"")</f>
        <v/>
      </c>
      <c r="O235" s="4" t="str">
        <f>IF('Informacion del Cliente'!L247&lt;&gt;"",'Informacion del Cliente'!L247,"")</f>
        <v/>
      </c>
      <c r="P235" s="4" t="str">
        <f>IF('Informacion del Cliente'!M247&lt;&gt;"",'Informacion del Cliente'!M247,"")</f>
        <v/>
      </c>
      <c r="Q235" s="4" t="str">
        <f>IF('Informacion del Cliente'!P247&lt;&gt;"",'Informacion del Cliente'!P247,"")</f>
        <v/>
      </c>
      <c r="R235" s="4" t="str">
        <f>IF('Informacion del Cliente'!Q247&lt;&gt;"",'Informacion del Cliente'!Q247,"")</f>
        <v/>
      </c>
      <c r="S235" s="4" t="str">
        <f t="shared" ca="1" si="114"/>
        <v/>
      </c>
      <c r="U235" s="4" t="str">
        <f>IF('Informacion del Cliente'!O247&lt;&gt;"",'Informacion del Cliente'!O247,"")</f>
        <v/>
      </c>
      <c r="V235" s="4" t="str">
        <f>IF('Informacion del Cliente'!R247&lt;&gt;"",'Informacion del Cliente'!R247,"")</f>
        <v/>
      </c>
      <c r="W235" s="4" t="str">
        <f t="shared" ca="1" si="115"/>
        <v/>
      </c>
      <c r="X235" s="4" t="str">
        <f t="shared" si="116"/>
        <v/>
      </c>
      <c r="Y235" s="4" t="str">
        <f t="shared" si="117"/>
        <v/>
      </c>
      <c r="Z235" s="4" t="str">
        <f>IF(G235&lt;&gt;"", IFERROR(VLOOKUP(I235, 'Listado de Telas'!$B$3:$F$129, 5, FALSE), "No encontrado"), "")</f>
        <v/>
      </c>
      <c r="AA235" s="4" t="str">
        <f t="shared" ca="1" si="118"/>
        <v/>
      </c>
      <c r="AB235" s="4" t="str">
        <f t="shared" ca="1" si="93"/>
        <v/>
      </c>
      <c r="AC235" s="4" t="str">
        <f t="shared" ca="1" si="94"/>
        <v/>
      </c>
      <c r="AD235" s="4" t="str">
        <f t="shared" ca="1" si="95"/>
        <v/>
      </c>
      <c r="AE235" s="4" t="str">
        <f t="shared" si="96"/>
        <v/>
      </c>
      <c r="AF235" s="4" t="str">
        <f t="shared" ca="1" si="97"/>
        <v/>
      </c>
      <c r="AG235" s="4" t="str">
        <f t="shared" ca="1" si="98"/>
        <v/>
      </c>
      <c r="AH235" s="4" t="str">
        <f t="shared" ca="1" si="99"/>
        <v/>
      </c>
      <c r="AI235" s="4" t="str">
        <f t="shared" si="119"/>
        <v/>
      </c>
      <c r="AJ235" s="4" t="str">
        <f t="shared" ca="1" si="100"/>
        <v/>
      </c>
      <c r="AK235" s="4" t="str">
        <f t="array" ref="AK235">IF('Informacion del Cliente'!T247="SI",3,IF('Informacion del Cliente'!K247="Outside",2,IF('Informacion del Cliente'!K247="Inside",1,"")))</f>
        <v/>
      </c>
      <c r="AL235" s="140" t="str">
        <f t="shared" ca="1" si="101"/>
        <v/>
      </c>
      <c r="AM235" s="4" t="s">
        <v>132</v>
      </c>
      <c r="AN235" s="4" t="str">
        <f t="array" ref="AN235">IF(O235&lt;&gt;"",(IF(L235&lt;&gt;"",IF('Informacion del Cliente'!$F$10:$G$10="Residencial",VLOOKUP(G235,Productos!$F$19:$G$24,2,FALSE),IF('Informacion del Cliente'!$F$10:$G$10="Comercial",VLOOKUP(G235,Productos!$F$19:$G$24,3,FALSE),"")))),"")</f>
        <v/>
      </c>
      <c r="AO235" s="4" t="str">
        <f t="array" aca="1" ref="AO235" ca="1">IF(O235&lt;&gt;"",(IF(L235&lt;&gt;"",IF(VLOOKUP('Informacion del Cliente'!$F$10:$G$10,INDIRECT("'"&amp;G235&amp;"'!L5:N6"),2,FALSE)="NA","",VLOOKUP('Informacion del Cliente'!$F$10:$G$10,INDIRECT("'"&amp;G235&amp;"'!L5:N6"),2,FALSE)))),"")</f>
        <v/>
      </c>
      <c r="AP235" s="4" t="str">
        <f t="array" aca="1" ref="AP235" ca="1">IF(OR(J235="Privacy",J235="Blackout"),IF('Informacion del Cliente'!$F$10:$G$10="Residencial",IF(L235&lt;&gt;"",VLOOKUP(J235,INDIRECT("'"&amp;G235&amp;"'!L16:O18"),2,FALSE),""),IF('Informacion del Cliente'!$F$10:$G$10="Comercial",IF(L235&lt;&gt;"",VLOOKUP(J235,INDIRECT("'"&amp;G235&amp;"'!L16:O18"),3,FALSE),""))),"")</f>
        <v/>
      </c>
      <c r="AQ235" s="4" t="str">
        <f t="shared" ca="1" si="120"/>
        <v>0</v>
      </c>
      <c r="AR235" s="4" t="str">
        <f t="array" aca="1" ref="AR235" ca="1">IF('Informacion del Cliente'!$F$10:$G$10="Residencial",IF(L235&lt;&gt;"",VLOOKUP(J235,INDIRECT("'"&amp;G235&amp;"'!L16:O18"),2,FALSE),""),IF('Informacion del Cliente'!$F$10:$G$10="Comercial",IF(L235&lt;&gt;"",VLOOKUP(J235,INDIRECT("'"&amp;G235&amp;"'!L16:O18"),3,FALSE),"")))</f>
        <v/>
      </c>
      <c r="AS235" s="4" t="str">
        <f t="shared" ca="1" si="121"/>
        <v/>
      </c>
      <c r="AT235" s="4" t="str">
        <f t="shared" ca="1" si="122"/>
        <v/>
      </c>
      <c r="AU235" s="4" t="str">
        <f t="shared" ca="1" si="123"/>
        <v/>
      </c>
      <c r="AV235" s="4" t="str">
        <f t="array" aca="1" ref="AV235" ca="1">IF(G235&lt;&gt;"",(IF(OR(VLOOKUP(O235, INDIRECT("'" &amp; G235 &amp; "'!F23:N25"),3, FALSE)&lt;&gt;"",VLOOKUP(O235, INDIRECT("'" &amp; G235 &amp; "'!F23:N25"),3, FALSE)&lt;&gt;"NA"),(L235-VLOOKUP(O235, INDIRECT("'" &amp; G235 &amp; "'!F23:N25"),3, FALSE)),"")),"")</f>
        <v/>
      </c>
      <c r="AW235" s="4" t="str">
        <f t="shared" ca="1" si="102"/>
        <v/>
      </c>
      <c r="AX235" s="4" t="str">
        <f t="shared" ca="1" si="103"/>
        <v/>
      </c>
      <c r="AY235" s="4" t="str">
        <f t="shared" ca="1" si="104"/>
        <v/>
      </c>
      <c r="AZ235" s="4" t="str">
        <f t="array" aca="1" ref="AZ235" ca="1">IF(O235&lt;&gt;"",IF(VLOOKUP(O235,INDIRECT("'"&amp;G235&amp;"'!F23:K25"),5,FALSE)="NA","NA",L235-VLOOKUP(O235,INDIRECT("'"&amp;G235&amp;"'!F23:K25"),5,FALSE)),"")</f>
        <v/>
      </c>
      <c r="BA235" s="4" t="str">
        <f>IF('Informacion del Cliente'!U247&lt;&gt;"",'Informacion del Cliente'!U247,"")</f>
        <v/>
      </c>
      <c r="BB235" s="4" t="str">
        <f t="array" aca="1" ref="BB235" ca="1">IF(O235&lt;&gt;"",VLOOKUP(O235, INDIRECT("'" &amp; G235 &amp; "'!F23:K25"),6, FALSE),"")</f>
        <v/>
      </c>
      <c r="BC235" s="4" t="str">
        <f t="shared" si="105"/>
        <v/>
      </c>
      <c r="BD235" s="4" t="str">
        <f t="shared" ca="1" si="106"/>
        <v/>
      </c>
      <c r="BE235" s="4" t="str">
        <f t="shared" si="107"/>
        <v/>
      </c>
      <c r="BF235" s="4" t="str">
        <f t="shared" si="108"/>
        <v/>
      </c>
      <c r="BG235" s="4" t="str">
        <f t="shared" si="109"/>
        <v/>
      </c>
      <c r="BJ235" s="4" t="str">
        <f t="shared" ca="1" si="110"/>
        <v/>
      </c>
      <c r="BK235" s="4" t="str">
        <f t="shared" si="111"/>
        <v/>
      </c>
      <c r="BL235" s="4" t="str">
        <f t="shared" ca="1" si="112"/>
        <v/>
      </c>
      <c r="BM235" s="4" t="str">
        <f t="shared" ca="1" si="113"/>
        <v/>
      </c>
    </row>
    <row r="236" spans="1:65" x14ac:dyDescent="0.3">
      <c r="A236" s="4" t="str">
        <f>IF(L236&lt;&gt;"",'Informacion del Cliente'!D248,"")</f>
        <v/>
      </c>
      <c r="B236" s="4" t="str">
        <f>IF(O236&lt;&gt;"",'Informacion del Cliente'!$F$5,"")</f>
        <v/>
      </c>
      <c r="C236" s="4" t="str">
        <f>IF(O236&lt;&gt;"",'Informacion del Cliente'!$F$8,"")</f>
        <v/>
      </c>
      <c r="D236" s="4" t="str">
        <f>IF(O236&lt;&gt;"",'Informacion del Cliente'!$F$7,"")</f>
        <v/>
      </c>
      <c r="E236" s="4" t="str">
        <f>IF(O236&lt;&gt;"",'Informacion del Cliente'!$F$9,"")</f>
        <v/>
      </c>
      <c r="F236" s="4" t="str">
        <f>IF(G236&lt;&gt;"",'Informacion del Cliente'!$F$10:$G$10,"")</f>
        <v/>
      </c>
      <c r="G236" s="4" t="str">
        <f>IF('Informacion del Cliente'!E248&lt;&gt;"",VLOOKUP('Informacion del Cliente'!E248,Productos!$F$6:$G$11,2,FALSE),"")</f>
        <v/>
      </c>
      <c r="H236" s="4" t="str">
        <f>IF('Informacion del Cliente'!G248&lt;&gt;"",'Informacion del Cliente'!G248,"")</f>
        <v/>
      </c>
      <c r="I236" s="4" t="str">
        <f>IF('Informacion del Cliente'!F248&lt;&gt;"",'Informacion del Cliente'!F248,"")</f>
        <v/>
      </c>
      <c r="J236" s="4" t="str">
        <f>IF('Informacion del Cliente'!J248&lt;&gt;"",'Informacion del Cliente'!J248,"")</f>
        <v/>
      </c>
      <c r="K236" s="4" t="str">
        <f>IF('Informacion del Cliente'!N248&lt;&gt;"",'Informacion del Cliente'!N248,"")</f>
        <v/>
      </c>
      <c r="L236" s="4" t="str">
        <f>IF(AND(N236&lt;&gt;"",N236="Inside"),'Informacion del Cliente'!H248-VLOOKUP(N236,Productos!$F$15:$G$16,2,FALSE),IF(N236="Outside",'Informacion del Cliente'!H248,""))</f>
        <v/>
      </c>
      <c r="M236" s="4" t="str">
        <f>IF('Informacion del Cliente'!I248&lt;&gt;"",'Informacion del Cliente'!I248,"")</f>
        <v/>
      </c>
      <c r="N236" s="4" t="str">
        <f>IF('Informacion del Cliente'!K248&lt;&gt;"",'Informacion del Cliente'!K248,"")</f>
        <v/>
      </c>
      <c r="O236" s="4" t="str">
        <f>IF('Informacion del Cliente'!L248&lt;&gt;"",'Informacion del Cliente'!L248,"")</f>
        <v/>
      </c>
      <c r="P236" s="4" t="str">
        <f>IF('Informacion del Cliente'!M248&lt;&gt;"",'Informacion del Cliente'!M248,"")</f>
        <v/>
      </c>
      <c r="Q236" s="4" t="str">
        <f>IF('Informacion del Cliente'!P248&lt;&gt;"",'Informacion del Cliente'!P248,"")</f>
        <v/>
      </c>
      <c r="R236" s="4" t="str">
        <f>IF('Informacion del Cliente'!Q248&lt;&gt;"",'Informacion del Cliente'!Q248,"")</f>
        <v/>
      </c>
      <c r="S236" s="4" t="str">
        <f t="shared" ca="1" si="114"/>
        <v/>
      </c>
      <c r="U236" s="4" t="str">
        <f>IF('Informacion del Cliente'!O248&lt;&gt;"",'Informacion del Cliente'!O248,"")</f>
        <v/>
      </c>
      <c r="V236" s="4" t="str">
        <f>IF('Informacion del Cliente'!R248&lt;&gt;"",'Informacion del Cliente'!R248,"")</f>
        <v/>
      </c>
      <c r="W236" s="4" t="str">
        <f t="shared" ca="1" si="115"/>
        <v/>
      </c>
      <c r="X236" s="4" t="str">
        <f t="shared" si="116"/>
        <v/>
      </c>
      <c r="Y236" s="4" t="str">
        <f t="shared" si="117"/>
        <v/>
      </c>
      <c r="Z236" s="4" t="str">
        <f>IF(G236&lt;&gt;"", IFERROR(VLOOKUP(I236, 'Listado de Telas'!$B$3:$F$129, 5, FALSE), "No encontrado"), "")</f>
        <v/>
      </c>
      <c r="AA236" s="4" t="str">
        <f t="shared" ca="1" si="118"/>
        <v/>
      </c>
      <c r="AB236" s="4" t="str">
        <f t="shared" ca="1" si="93"/>
        <v/>
      </c>
      <c r="AC236" s="4" t="str">
        <f t="shared" ca="1" si="94"/>
        <v/>
      </c>
      <c r="AD236" s="4" t="str">
        <f t="shared" ca="1" si="95"/>
        <v/>
      </c>
      <c r="AE236" s="4" t="str">
        <f t="shared" si="96"/>
        <v/>
      </c>
      <c r="AF236" s="4" t="str">
        <f t="shared" ca="1" si="97"/>
        <v/>
      </c>
      <c r="AG236" s="4" t="str">
        <f t="shared" ca="1" si="98"/>
        <v/>
      </c>
      <c r="AH236" s="4" t="str">
        <f t="shared" ca="1" si="99"/>
        <v/>
      </c>
      <c r="AI236" s="4" t="str">
        <f t="shared" si="119"/>
        <v/>
      </c>
      <c r="AJ236" s="4" t="str">
        <f t="shared" ca="1" si="100"/>
        <v/>
      </c>
      <c r="AK236" s="4" t="str">
        <f t="array" ref="AK236">IF('Informacion del Cliente'!T248="SI",3,IF('Informacion del Cliente'!K248="Outside",2,IF('Informacion del Cliente'!K248="Inside",1,"")))</f>
        <v/>
      </c>
      <c r="AL236" s="140" t="str">
        <f t="shared" ca="1" si="101"/>
        <v/>
      </c>
      <c r="AM236" s="4" t="s">
        <v>132</v>
      </c>
      <c r="AN236" s="4" t="str">
        <f t="array" ref="AN236">IF(O236&lt;&gt;"",(IF(L236&lt;&gt;"",IF('Informacion del Cliente'!$F$10:$G$10="Residencial",VLOOKUP(G236,Productos!$F$19:$G$24,2,FALSE),IF('Informacion del Cliente'!$F$10:$G$10="Comercial",VLOOKUP(G236,Productos!$F$19:$G$24,3,FALSE),"")))),"")</f>
        <v/>
      </c>
      <c r="AO236" s="4" t="str">
        <f t="array" aca="1" ref="AO236" ca="1">IF(O236&lt;&gt;"",(IF(L236&lt;&gt;"",IF(VLOOKUP('Informacion del Cliente'!$F$10:$G$10,INDIRECT("'"&amp;G236&amp;"'!L5:N6"),2,FALSE)="NA","",VLOOKUP('Informacion del Cliente'!$F$10:$G$10,INDIRECT("'"&amp;G236&amp;"'!L5:N6"),2,FALSE)))),"")</f>
        <v/>
      </c>
      <c r="AP236" s="4" t="str">
        <f t="array" aca="1" ref="AP236" ca="1">IF(OR(J236="Privacy",J236="Blackout"),IF('Informacion del Cliente'!$F$10:$G$10="Residencial",IF(L236&lt;&gt;"",VLOOKUP(J236,INDIRECT("'"&amp;G236&amp;"'!L16:O18"),2,FALSE),""),IF('Informacion del Cliente'!$F$10:$G$10="Comercial",IF(L236&lt;&gt;"",VLOOKUP(J236,INDIRECT("'"&amp;G236&amp;"'!L16:O18"),3,FALSE),""))),"")</f>
        <v/>
      </c>
      <c r="AQ236" s="4" t="str">
        <f t="shared" ca="1" si="120"/>
        <v>0</v>
      </c>
      <c r="AR236" s="4" t="str">
        <f t="array" aca="1" ref="AR236" ca="1">IF('Informacion del Cliente'!$F$10:$G$10="Residencial",IF(L236&lt;&gt;"",VLOOKUP(J236,INDIRECT("'"&amp;G236&amp;"'!L16:O18"),2,FALSE),""),IF('Informacion del Cliente'!$F$10:$G$10="Comercial",IF(L236&lt;&gt;"",VLOOKUP(J236,INDIRECT("'"&amp;G236&amp;"'!L16:O18"),3,FALSE),"")))</f>
        <v/>
      </c>
      <c r="AS236" s="4" t="str">
        <f t="shared" ca="1" si="121"/>
        <v/>
      </c>
      <c r="AT236" s="4" t="str">
        <f t="shared" ca="1" si="122"/>
        <v/>
      </c>
      <c r="AU236" s="4" t="str">
        <f t="shared" ca="1" si="123"/>
        <v/>
      </c>
      <c r="AV236" s="4" t="str">
        <f t="array" aca="1" ref="AV236" ca="1">IF(G236&lt;&gt;"",(IF(OR(VLOOKUP(O236, INDIRECT("'" &amp; G236 &amp; "'!F23:N25"),3, FALSE)&lt;&gt;"",VLOOKUP(O236, INDIRECT("'" &amp; G236 &amp; "'!F23:N25"),3, FALSE)&lt;&gt;"NA"),(L236-VLOOKUP(O236, INDIRECT("'" &amp; G236 &amp; "'!F23:N25"),3, FALSE)),"")),"")</f>
        <v/>
      </c>
      <c r="AW236" s="4" t="str">
        <f t="shared" ca="1" si="102"/>
        <v/>
      </c>
      <c r="AX236" s="4" t="str">
        <f t="shared" ca="1" si="103"/>
        <v/>
      </c>
      <c r="AY236" s="4" t="str">
        <f t="shared" ca="1" si="104"/>
        <v/>
      </c>
      <c r="AZ236" s="4" t="str">
        <f t="array" aca="1" ref="AZ236" ca="1">IF(O236&lt;&gt;"",IF(VLOOKUP(O236,INDIRECT("'"&amp;G236&amp;"'!F23:K25"),5,FALSE)="NA","NA",L236-VLOOKUP(O236,INDIRECT("'"&amp;G236&amp;"'!F23:K25"),5,FALSE)),"")</f>
        <v/>
      </c>
      <c r="BA236" s="4" t="str">
        <f>IF('Informacion del Cliente'!U248&lt;&gt;"",'Informacion del Cliente'!U248,"")</f>
        <v/>
      </c>
      <c r="BB236" s="4" t="str">
        <f t="array" aca="1" ref="BB236" ca="1">IF(O236&lt;&gt;"",VLOOKUP(O236, INDIRECT("'" &amp; G236 &amp; "'!F23:K25"),6, FALSE),"")</f>
        <v/>
      </c>
      <c r="BC236" s="4" t="str">
        <f t="shared" si="105"/>
        <v/>
      </c>
      <c r="BD236" s="4" t="str">
        <f t="shared" ca="1" si="106"/>
        <v/>
      </c>
      <c r="BE236" s="4" t="str">
        <f t="shared" si="107"/>
        <v/>
      </c>
      <c r="BF236" s="4" t="str">
        <f t="shared" si="108"/>
        <v/>
      </c>
      <c r="BG236" s="4" t="str">
        <f t="shared" si="109"/>
        <v/>
      </c>
      <c r="BJ236" s="4" t="str">
        <f t="shared" ca="1" si="110"/>
        <v/>
      </c>
      <c r="BK236" s="4" t="str">
        <f t="shared" si="111"/>
        <v/>
      </c>
      <c r="BL236" s="4" t="str">
        <f t="shared" ca="1" si="112"/>
        <v/>
      </c>
      <c r="BM236" s="4" t="str">
        <f t="shared" ca="1" si="113"/>
        <v/>
      </c>
    </row>
    <row r="237" spans="1:65" x14ac:dyDescent="0.3">
      <c r="A237" s="4" t="str">
        <f>IF(L237&lt;&gt;"",'Informacion del Cliente'!D249,"")</f>
        <v/>
      </c>
      <c r="B237" s="4" t="str">
        <f>IF(O237&lt;&gt;"",'Informacion del Cliente'!$F$5,"")</f>
        <v/>
      </c>
      <c r="C237" s="4" t="str">
        <f>IF(O237&lt;&gt;"",'Informacion del Cliente'!$F$8,"")</f>
        <v/>
      </c>
      <c r="D237" s="4" t="str">
        <f>IF(O237&lt;&gt;"",'Informacion del Cliente'!$F$7,"")</f>
        <v/>
      </c>
      <c r="E237" s="4" t="str">
        <f>IF(O237&lt;&gt;"",'Informacion del Cliente'!$F$9,"")</f>
        <v/>
      </c>
      <c r="F237" s="4" t="str">
        <f>IF(G237&lt;&gt;"",'Informacion del Cliente'!$F$10:$G$10,"")</f>
        <v/>
      </c>
      <c r="G237" s="4" t="str">
        <f>IF('Informacion del Cliente'!E249&lt;&gt;"",VLOOKUP('Informacion del Cliente'!E249,Productos!$F$6:$G$11,2,FALSE),"")</f>
        <v/>
      </c>
      <c r="H237" s="4" t="str">
        <f>IF('Informacion del Cliente'!G249&lt;&gt;"",'Informacion del Cliente'!G249,"")</f>
        <v/>
      </c>
      <c r="I237" s="4" t="str">
        <f>IF('Informacion del Cliente'!F249&lt;&gt;"",'Informacion del Cliente'!F249,"")</f>
        <v/>
      </c>
      <c r="J237" s="4" t="str">
        <f>IF('Informacion del Cliente'!J249&lt;&gt;"",'Informacion del Cliente'!J249,"")</f>
        <v/>
      </c>
      <c r="K237" s="4" t="str">
        <f>IF('Informacion del Cliente'!N249&lt;&gt;"",'Informacion del Cliente'!N249,"")</f>
        <v/>
      </c>
      <c r="L237" s="4" t="str">
        <f>IF(AND(N237&lt;&gt;"",N237="Inside"),'Informacion del Cliente'!H249-VLOOKUP(N237,Productos!$F$15:$G$16,2,FALSE),IF(N237="Outside",'Informacion del Cliente'!H249,""))</f>
        <v/>
      </c>
      <c r="M237" s="4" t="str">
        <f>IF('Informacion del Cliente'!I249&lt;&gt;"",'Informacion del Cliente'!I249,"")</f>
        <v/>
      </c>
      <c r="N237" s="4" t="str">
        <f>IF('Informacion del Cliente'!K249&lt;&gt;"",'Informacion del Cliente'!K249,"")</f>
        <v/>
      </c>
      <c r="O237" s="4" t="str">
        <f>IF('Informacion del Cliente'!L249&lt;&gt;"",'Informacion del Cliente'!L249,"")</f>
        <v/>
      </c>
      <c r="P237" s="4" t="str">
        <f>IF('Informacion del Cliente'!M249&lt;&gt;"",'Informacion del Cliente'!M249,"")</f>
        <v/>
      </c>
      <c r="Q237" s="4" t="str">
        <f>IF('Informacion del Cliente'!P249&lt;&gt;"",'Informacion del Cliente'!P249,"")</f>
        <v/>
      </c>
      <c r="R237" s="4" t="str">
        <f>IF('Informacion del Cliente'!Q249&lt;&gt;"",'Informacion del Cliente'!Q249,"")</f>
        <v/>
      </c>
      <c r="S237" s="4" t="str">
        <f t="shared" ca="1" si="114"/>
        <v/>
      </c>
      <c r="U237" s="4" t="str">
        <f>IF('Informacion del Cliente'!O249&lt;&gt;"",'Informacion del Cliente'!O249,"")</f>
        <v/>
      </c>
      <c r="V237" s="4" t="str">
        <f>IF('Informacion del Cliente'!R249&lt;&gt;"",'Informacion del Cliente'!R249,"")</f>
        <v/>
      </c>
      <c r="W237" s="4" t="str">
        <f t="shared" ca="1" si="115"/>
        <v/>
      </c>
      <c r="X237" s="4" t="str">
        <f t="shared" si="116"/>
        <v/>
      </c>
      <c r="Y237" s="4" t="str">
        <f t="shared" si="117"/>
        <v/>
      </c>
      <c r="Z237" s="4" t="str">
        <f>IF(G237&lt;&gt;"", IFERROR(VLOOKUP(I237, 'Listado de Telas'!$B$3:$F$129, 5, FALSE), "No encontrado"), "")</f>
        <v/>
      </c>
      <c r="AA237" s="4" t="str">
        <f t="shared" ca="1" si="118"/>
        <v/>
      </c>
      <c r="AB237" s="4" t="str">
        <f t="shared" ca="1" si="93"/>
        <v/>
      </c>
      <c r="AC237" s="4" t="str">
        <f t="shared" ca="1" si="94"/>
        <v/>
      </c>
      <c r="AD237" s="4" t="str">
        <f t="shared" ca="1" si="95"/>
        <v/>
      </c>
      <c r="AE237" s="4" t="str">
        <f t="shared" si="96"/>
        <v/>
      </c>
      <c r="AF237" s="4" t="str">
        <f t="shared" ca="1" si="97"/>
        <v/>
      </c>
      <c r="AG237" s="4" t="str">
        <f t="shared" ca="1" si="98"/>
        <v/>
      </c>
      <c r="AH237" s="4" t="str">
        <f t="shared" ca="1" si="99"/>
        <v/>
      </c>
      <c r="AI237" s="4" t="str">
        <f t="shared" si="119"/>
        <v/>
      </c>
      <c r="AJ237" s="4" t="str">
        <f t="shared" ca="1" si="100"/>
        <v/>
      </c>
      <c r="AK237" s="4" t="str">
        <f t="array" ref="AK237">IF('Informacion del Cliente'!T249="SI",3,IF('Informacion del Cliente'!K249="Outside",2,IF('Informacion del Cliente'!K249="Inside",1,"")))</f>
        <v/>
      </c>
      <c r="AL237" s="140" t="str">
        <f t="shared" ca="1" si="101"/>
        <v/>
      </c>
      <c r="AM237" s="4" t="s">
        <v>132</v>
      </c>
      <c r="AN237" s="4" t="str">
        <f t="array" ref="AN237">IF(O237&lt;&gt;"",(IF(L237&lt;&gt;"",IF('Informacion del Cliente'!$F$10:$G$10="Residencial",VLOOKUP(G237,Productos!$F$19:$G$24,2,FALSE),IF('Informacion del Cliente'!$F$10:$G$10="Comercial",VLOOKUP(G237,Productos!$F$19:$G$24,3,FALSE),"")))),"")</f>
        <v/>
      </c>
      <c r="AO237" s="4" t="str">
        <f t="array" aca="1" ref="AO237" ca="1">IF(O237&lt;&gt;"",(IF(L237&lt;&gt;"",IF(VLOOKUP('Informacion del Cliente'!$F$10:$G$10,INDIRECT("'"&amp;G237&amp;"'!L5:N6"),2,FALSE)="NA","",VLOOKUP('Informacion del Cliente'!$F$10:$G$10,INDIRECT("'"&amp;G237&amp;"'!L5:N6"),2,FALSE)))),"")</f>
        <v/>
      </c>
      <c r="AP237" s="4" t="str">
        <f t="array" aca="1" ref="AP237" ca="1">IF(OR(J237="Privacy",J237="Blackout"),IF('Informacion del Cliente'!$F$10:$G$10="Residencial",IF(L237&lt;&gt;"",VLOOKUP(J237,INDIRECT("'"&amp;G237&amp;"'!L16:O18"),2,FALSE),""),IF('Informacion del Cliente'!$F$10:$G$10="Comercial",IF(L237&lt;&gt;"",VLOOKUP(J237,INDIRECT("'"&amp;G237&amp;"'!L16:O18"),3,FALSE),""))),"")</f>
        <v/>
      </c>
      <c r="AQ237" s="4" t="str">
        <f t="shared" ca="1" si="120"/>
        <v>0</v>
      </c>
      <c r="AR237" s="4" t="str">
        <f t="array" aca="1" ref="AR237" ca="1">IF('Informacion del Cliente'!$F$10:$G$10="Residencial",IF(L237&lt;&gt;"",VLOOKUP(J237,INDIRECT("'"&amp;G237&amp;"'!L16:O18"),2,FALSE),""),IF('Informacion del Cliente'!$F$10:$G$10="Comercial",IF(L237&lt;&gt;"",VLOOKUP(J237,INDIRECT("'"&amp;G237&amp;"'!L16:O18"),3,FALSE),"")))</f>
        <v/>
      </c>
      <c r="AS237" s="4" t="str">
        <f t="shared" ca="1" si="121"/>
        <v/>
      </c>
      <c r="AT237" s="4" t="str">
        <f t="shared" ca="1" si="122"/>
        <v/>
      </c>
      <c r="AU237" s="4" t="str">
        <f t="shared" ca="1" si="123"/>
        <v/>
      </c>
      <c r="AV237" s="4" t="str">
        <f t="array" aca="1" ref="AV237" ca="1">IF(G237&lt;&gt;"",(IF(OR(VLOOKUP(O237, INDIRECT("'" &amp; G237 &amp; "'!F23:N25"),3, FALSE)&lt;&gt;"",VLOOKUP(O237, INDIRECT("'" &amp; G237 &amp; "'!F23:N25"),3, FALSE)&lt;&gt;"NA"),(L237-VLOOKUP(O237, INDIRECT("'" &amp; G237 &amp; "'!F23:N25"),3, FALSE)),"")),"")</f>
        <v/>
      </c>
      <c r="AW237" s="4" t="str">
        <f t="shared" ca="1" si="102"/>
        <v/>
      </c>
      <c r="AX237" s="4" t="str">
        <f t="shared" ca="1" si="103"/>
        <v/>
      </c>
      <c r="AY237" s="4" t="str">
        <f t="shared" ca="1" si="104"/>
        <v/>
      </c>
      <c r="AZ237" s="4" t="str">
        <f t="array" aca="1" ref="AZ237" ca="1">IF(O237&lt;&gt;"",IF(VLOOKUP(O237,INDIRECT("'"&amp;G237&amp;"'!F23:K25"),5,FALSE)="NA","NA",L237-VLOOKUP(O237,INDIRECT("'"&amp;G237&amp;"'!F23:K25"),5,FALSE)),"")</f>
        <v/>
      </c>
      <c r="BA237" s="4" t="str">
        <f>IF('Informacion del Cliente'!U249&lt;&gt;"",'Informacion del Cliente'!U249,"")</f>
        <v/>
      </c>
      <c r="BB237" s="4" t="str">
        <f t="array" aca="1" ref="BB237" ca="1">IF(O237&lt;&gt;"",VLOOKUP(O237, INDIRECT("'" &amp; G237 &amp; "'!F23:K25"),6, FALSE),"")</f>
        <v/>
      </c>
      <c r="BC237" s="4" t="str">
        <f t="shared" si="105"/>
        <v/>
      </c>
      <c r="BD237" s="4" t="str">
        <f t="shared" ca="1" si="106"/>
        <v/>
      </c>
      <c r="BE237" s="4" t="str">
        <f t="shared" si="107"/>
        <v/>
      </c>
      <c r="BF237" s="4" t="str">
        <f t="shared" si="108"/>
        <v/>
      </c>
      <c r="BG237" s="4" t="str">
        <f t="shared" si="109"/>
        <v/>
      </c>
      <c r="BJ237" s="4" t="str">
        <f t="shared" ca="1" si="110"/>
        <v/>
      </c>
      <c r="BK237" s="4" t="str">
        <f t="shared" si="111"/>
        <v/>
      </c>
      <c r="BL237" s="4" t="str">
        <f t="shared" ca="1" si="112"/>
        <v/>
      </c>
      <c r="BM237" s="4" t="str">
        <f t="shared" ca="1" si="113"/>
        <v/>
      </c>
    </row>
    <row r="238" spans="1:65" x14ac:dyDescent="0.3">
      <c r="A238" s="4" t="str">
        <f>IF(L238&lt;&gt;"",'Informacion del Cliente'!D250,"")</f>
        <v/>
      </c>
      <c r="B238" s="4" t="str">
        <f>IF(O238&lt;&gt;"",'Informacion del Cliente'!$F$5,"")</f>
        <v/>
      </c>
      <c r="C238" s="4" t="str">
        <f>IF(O238&lt;&gt;"",'Informacion del Cliente'!$F$8,"")</f>
        <v/>
      </c>
      <c r="D238" s="4" t="str">
        <f>IF(O238&lt;&gt;"",'Informacion del Cliente'!$F$7,"")</f>
        <v/>
      </c>
      <c r="E238" s="4" t="str">
        <f>IF(O238&lt;&gt;"",'Informacion del Cliente'!$F$9,"")</f>
        <v/>
      </c>
      <c r="F238" s="4" t="str">
        <f>IF(G238&lt;&gt;"",'Informacion del Cliente'!$F$10:$G$10,"")</f>
        <v/>
      </c>
      <c r="G238" s="4" t="str">
        <f>IF('Informacion del Cliente'!E250&lt;&gt;"",VLOOKUP('Informacion del Cliente'!E250,Productos!$F$6:$G$11,2,FALSE),"")</f>
        <v/>
      </c>
      <c r="H238" s="4" t="str">
        <f>IF('Informacion del Cliente'!G250&lt;&gt;"",'Informacion del Cliente'!G250,"")</f>
        <v/>
      </c>
      <c r="I238" s="4" t="str">
        <f>IF('Informacion del Cliente'!F250&lt;&gt;"",'Informacion del Cliente'!F250,"")</f>
        <v/>
      </c>
      <c r="J238" s="4" t="str">
        <f>IF('Informacion del Cliente'!J250&lt;&gt;"",'Informacion del Cliente'!J250,"")</f>
        <v/>
      </c>
      <c r="K238" s="4" t="str">
        <f>IF('Informacion del Cliente'!N250&lt;&gt;"",'Informacion del Cliente'!N250,"")</f>
        <v/>
      </c>
      <c r="L238" s="4" t="str">
        <f>IF(AND(N238&lt;&gt;"",N238="Inside"),'Informacion del Cliente'!H250-VLOOKUP(N238,Productos!$F$15:$G$16,2,FALSE),IF(N238="Outside",'Informacion del Cliente'!H250,""))</f>
        <v/>
      </c>
      <c r="M238" s="4" t="str">
        <f>IF('Informacion del Cliente'!I250&lt;&gt;"",'Informacion del Cliente'!I250,"")</f>
        <v/>
      </c>
      <c r="N238" s="4" t="str">
        <f>IF('Informacion del Cliente'!K250&lt;&gt;"",'Informacion del Cliente'!K250,"")</f>
        <v/>
      </c>
      <c r="O238" s="4" t="str">
        <f>IF('Informacion del Cliente'!L250&lt;&gt;"",'Informacion del Cliente'!L250,"")</f>
        <v/>
      </c>
      <c r="P238" s="4" t="str">
        <f>IF('Informacion del Cliente'!M250&lt;&gt;"",'Informacion del Cliente'!M250,"")</f>
        <v/>
      </c>
      <c r="Q238" s="4" t="str">
        <f>IF('Informacion del Cliente'!P250&lt;&gt;"",'Informacion del Cliente'!P250,"")</f>
        <v/>
      </c>
      <c r="R238" s="4" t="str">
        <f>IF('Informacion del Cliente'!Q250&lt;&gt;"",'Informacion del Cliente'!Q250,"")</f>
        <v/>
      </c>
      <c r="S238" s="4" t="str">
        <f t="shared" ca="1" si="114"/>
        <v/>
      </c>
      <c r="U238" s="4" t="str">
        <f>IF('Informacion del Cliente'!O250&lt;&gt;"",'Informacion del Cliente'!O250,"")</f>
        <v/>
      </c>
      <c r="V238" s="4" t="str">
        <f>IF('Informacion del Cliente'!R250&lt;&gt;"",'Informacion del Cliente'!R250,"")</f>
        <v/>
      </c>
      <c r="W238" s="4" t="str">
        <f t="shared" ca="1" si="115"/>
        <v/>
      </c>
      <c r="X238" s="4" t="str">
        <f t="shared" si="116"/>
        <v/>
      </c>
      <c r="Y238" s="4" t="str">
        <f t="shared" si="117"/>
        <v/>
      </c>
      <c r="Z238" s="4" t="str">
        <f>IF(G238&lt;&gt;"", IFERROR(VLOOKUP(I238, 'Listado de Telas'!$B$3:$F$129, 5, FALSE), "No encontrado"), "")</f>
        <v/>
      </c>
      <c r="AA238" s="4" t="str">
        <f t="shared" ca="1" si="118"/>
        <v/>
      </c>
      <c r="AB238" s="4" t="str">
        <f t="shared" ca="1" si="93"/>
        <v/>
      </c>
      <c r="AC238" s="4" t="str">
        <f t="shared" ca="1" si="94"/>
        <v/>
      </c>
      <c r="AD238" s="4" t="str">
        <f t="shared" ca="1" si="95"/>
        <v/>
      </c>
      <c r="AE238" s="4" t="str">
        <f t="shared" si="96"/>
        <v/>
      </c>
      <c r="AF238" s="4" t="str">
        <f t="shared" ca="1" si="97"/>
        <v/>
      </c>
      <c r="AG238" s="4" t="str">
        <f t="shared" ca="1" si="98"/>
        <v/>
      </c>
      <c r="AH238" s="4" t="str">
        <f t="shared" ca="1" si="99"/>
        <v/>
      </c>
      <c r="AI238" s="4" t="str">
        <f t="shared" si="119"/>
        <v/>
      </c>
      <c r="AJ238" s="4" t="str">
        <f t="shared" ca="1" si="100"/>
        <v/>
      </c>
      <c r="AK238" s="4" t="str">
        <f t="array" ref="AK238">IF('Informacion del Cliente'!T250="SI",3,IF('Informacion del Cliente'!K250="Outside",2,IF('Informacion del Cliente'!K250="Inside",1,"")))</f>
        <v/>
      </c>
      <c r="AL238" s="140" t="str">
        <f t="shared" ca="1" si="101"/>
        <v/>
      </c>
      <c r="AM238" s="4" t="s">
        <v>132</v>
      </c>
      <c r="AN238" s="4" t="str">
        <f t="array" ref="AN238">IF(O238&lt;&gt;"",(IF(L238&lt;&gt;"",IF('Informacion del Cliente'!$F$10:$G$10="Residencial",VLOOKUP(G238,Productos!$F$19:$G$24,2,FALSE),IF('Informacion del Cliente'!$F$10:$G$10="Comercial",VLOOKUP(G238,Productos!$F$19:$G$24,3,FALSE),"")))),"")</f>
        <v/>
      </c>
      <c r="AO238" s="4" t="str">
        <f t="array" aca="1" ref="AO238" ca="1">IF(O238&lt;&gt;"",(IF(L238&lt;&gt;"",IF(VLOOKUP('Informacion del Cliente'!$F$10:$G$10,INDIRECT("'"&amp;G238&amp;"'!L5:N6"),2,FALSE)="NA","",VLOOKUP('Informacion del Cliente'!$F$10:$G$10,INDIRECT("'"&amp;G238&amp;"'!L5:N6"),2,FALSE)))),"")</f>
        <v/>
      </c>
      <c r="AP238" s="4" t="str">
        <f t="array" aca="1" ref="AP238" ca="1">IF(OR(J238="Privacy",J238="Blackout"),IF('Informacion del Cliente'!$F$10:$G$10="Residencial",IF(L238&lt;&gt;"",VLOOKUP(J238,INDIRECT("'"&amp;G238&amp;"'!L16:O18"),2,FALSE),""),IF('Informacion del Cliente'!$F$10:$G$10="Comercial",IF(L238&lt;&gt;"",VLOOKUP(J238,INDIRECT("'"&amp;G238&amp;"'!L16:O18"),3,FALSE),""))),"")</f>
        <v/>
      </c>
      <c r="AQ238" s="4" t="str">
        <f t="shared" ca="1" si="120"/>
        <v>0</v>
      </c>
      <c r="AR238" s="4" t="str">
        <f t="array" aca="1" ref="AR238" ca="1">IF('Informacion del Cliente'!$F$10:$G$10="Residencial",IF(L238&lt;&gt;"",VLOOKUP(J238,INDIRECT("'"&amp;G238&amp;"'!L16:O18"),2,FALSE),""),IF('Informacion del Cliente'!$F$10:$G$10="Comercial",IF(L238&lt;&gt;"",VLOOKUP(J238,INDIRECT("'"&amp;G238&amp;"'!L16:O18"),3,FALSE),"")))</f>
        <v/>
      </c>
      <c r="AS238" s="4" t="str">
        <f t="shared" ca="1" si="121"/>
        <v/>
      </c>
      <c r="AT238" s="4" t="str">
        <f t="shared" ca="1" si="122"/>
        <v/>
      </c>
      <c r="AU238" s="4" t="str">
        <f t="shared" ca="1" si="123"/>
        <v/>
      </c>
      <c r="AV238" s="4" t="str">
        <f t="array" aca="1" ref="AV238" ca="1">IF(G238&lt;&gt;"",(IF(OR(VLOOKUP(O238, INDIRECT("'" &amp; G238 &amp; "'!F23:N25"),3, FALSE)&lt;&gt;"",VLOOKUP(O238, INDIRECT("'" &amp; G238 &amp; "'!F23:N25"),3, FALSE)&lt;&gt;"NA"),(L238-VLOOKUP(O238, INDIRECT("'" &amp; G238 &amp; "'!F23:N25"),3, FALSE)),"")),"")</f>
        <v/>
      </c>
      <c r="AW238" s="4" t="str">
        <f t="shared" ca="1" si="102"/>
        <v/>
      </c>
      <c r="AX238" s="4" t="str">
        <f t="shared" ca="1" si="103"/>
        <v/>
      </c>
      <c r="AY238" s="4" t="str">
        <f t="shared" ca="1" si="104"/>
        <v/>
      </c>
      <c r="AZ238" s="4" t="str">
        <f t="array" aca="1" ref="AZ238" ca="1">IF(O238&lt;&gt;"",IF(VLOOKUP(O238,INDIRECT("'"&amp;G238&amp;"'!F23:K25"),5,FALSE)="NA","NA",L238-VLOOKUP(O238,INDIRECT("'"&amp;G238&amp;"'!F23:K25"),5,FALSE)),"")</f>
        <v/>
      </c>
      <c r="BA238" s="4" t="str">
        <f>IF('Informacion del Cliente'!U250&lt;&gt;"",'Informacion del Cliente'!U250,"")</f>
        <v/>
      </c>
      <c r="BB238" s="4" t="str">
        <f t="array" aca="1" ref="BB238" ca="1">IF(O238&lt;&gt;"",VLOOKUP(O238, INDIRECT("'" &amp; G238 &amp; "'!F23:K25"),6, FALSE),"")</f>
        <v/>
      </c>
      <c r="BC238" s="4" t="str">
        <f t="shared" si="105"/>
        <v/>
      </c>
      <c r="BD238" s="4" t="str">
        <f t="shared" ca="1" si="106"/>
        <v/>
      </c>
      <c r="BE238" s="4" t="str">
        <f t="shared" si="107"/>
        <v/>
      </c>
      <c r="BF238" s="4" t="str">
        <f t="shared" si="108"/>
        <v/>
      </c>
      <c r="BG238" s="4" t="str">
        <f t="shared" si="109"/>
        <v/>
      </c>
      <c r="BJ238" s="4" t="str">
        <f t="shared" ca="1" si="110"/>
        <v/>
      </c>
      <c r="BK238" s="4" t="str">
        <f t="shared" si="111"/>
        <v/>
      </c>
      <c r="BL238" s="4" t="str">
        <f t="shared" ca="1" si="112"/>
        <v/>
      </c>
      <c r="BM238" s="4" t="str">
        <f t="shared" ca="1" si="113"/>
        <v/>
      </c>
    </row>
    <row r="239" spans="1:65" x14ac:dyDescent="0.3">
      <c r="A239" s="4" t="str">
        <f>IF(L239&lt;&gt;"",'Informacion del Cliente'!D251,"")</f>
        <v/>
      </c>
      <c r="B239" s="4" t="str">
        <f>IF(O239&lt;&gt;"",'Informacion del Cliente'!$F$5,"")</f>
        <v/>
      </c>
      <c r="C239" s="4" t="str">
        <f>IF(O239&lt;&gt;"",'Informacion del Cliente'!$F$8,"")</f>
        <v/>
      </c>
      <c r="D239" s="4" t="str">
        <f>IF(O239&lt;&gt;"",'Informacion del Cliente'!$F$7,"")</f>
        <v/>
      </c>
      <c r="E239" s="4" t="str">
        <f>IF(O239&lt;&gt;"",'Informacion del Cliente'!$F$9,"")</f>
        <v/>
      </c>
      <c r="F239" s="4" t="str">
        <f>IF(G239&lt;&gt;"",'Informacion del Cliente'!$F$10:$G$10,"")</f>
        <v/>
      </c>
      <c r="G239" s="4" t="str">
        <f>IF('Informacion del Cliente'!E251&lt;&gt;"",VLOOKUP('Informacion del Cliente'!E251,Productos!$F$6:$G$11,2,FALSE),"")</f>
        <v/>
      </c>
      <c r="H239" s="4" t="str">
        <f>IF('Informacion del Cliente'!G251&lt;&gt;"",'Informacion del Cliente'!G251,"")</f>
        <v/>
      </c>
      <c r="I239" s="4" t="str">
        <f>IF('Informacion del Cliente'!F251&lt;&gt;"",'Informacion del Cliente'!F251,"")</f>
        <v/>
      </c>
      <c r="J239" s="4" t="str">
        <f>IF('Informacion del Cliente'!J251&lt;&gt;"",'Informacion del Cliente'!J251,"")</f>
        <v/>
      </c>
      <c r="K239" s="4" t="str">
        <f>IF('Informacion del Cliente'!N251&lt;&gt;"",'Informacion del Cliente'!N251,"")</f>
        <v/>
      </c>
      <c r="L239" s="4" t="str">
        <f>IF(AND(N239&lt;&gt;"",N239="Inside"),'Informacion del Cliente'!H251-VLOOKUP(N239,Productos!$F$15:$G$16,2,FALSE),IF(N239="Outside",'Informacion del Cliente'!H251,""))</f>
        <v/>
      </c>
      <c r="M239" s="4" t="str">
        <f>IF('Informacion del Cliente'!I251&lt;&gt;"",'Informacion del Cliente'!I251,"")</f>
        <v/>
      </c>
      <c r="N239" s="4" t="str">
        <f>IF('Informacion del Cliente'!K251&lt;&gt;"",'Informacion del Cliente'!K251,"")</f>
        <v/>
      </c>
      <c r="O239" s="4" t="str">
        <f>IF('Informacion del Cliente'!L251&lt;&gt;"",'Informacion del Cliente'!L251,"")</f>
        <v/>
      </c>
      <c r="P239" s="4" t="str">
        <f>IF('Informacion del Cliente'!M251&lt;&gt;"",'Informacion del Cliente'!M251,"")</f>
        <v/>
      </c>
      <c r="Q239" s="4" t="str">
        <f>IF('Informacion del Cliente'!P251&lt;&gt;"",'Informacion del Cliente'!P251,"")</f>
        <v/>
      </c>
      <c r="R239" s="4" t="str">
        <f>IF('Informacion del Cliente'!Q251&lt;&gt;"",'Informacion del Cliente'!Q251,"")</f>
        <v/>
      </c>
      <c r="S239" s="4" t="str">
        <f t="shared" ca="1" si="114"/>
        <v/>
      </c>
      <c r="U239" s="4" t="str">
        <f>IF('Informacion del Cliente'!O251&lt;&gt;"",'Informacion del Cliente'!O251,"")</f>
        <v/>
      </c>
      <c r="V239" s="4" t="str">
        <f>IF('Informacion del Cliente'!R251&lt;&gt;"",'Informacion del Cliente'!R251,"")</f>
        <v/>
      </c>
      <c r="W239" s="4" t="str">
        <f t="shared" ca="1" si="115"/>
        <v/>
      </c>
      <c r="X239" s="4" t="str">
        <f t="shared" si="116"/>
        <v/>
      </c>
      <c r="Y239" s="4" t="str">
        <f t="shared" si="117"/>
        <v/>
      </c>
      <c r="Z239" s="4" t="str">
        <f>IF(G239&lt;&gt;"", IFERROR(VLOOKUP(I239, 'Listado de Telas'!$B$3:$F$129, 5, FALSE), "No encontrado"), "")</f>
        <v/>
      </c>
      <c r="AA239" s="4" t="str">
        <f t="shared" ca="1" si="118"/>
        <v/>
      </c>
      <c r="AB239" s="4" t="str">
        <f t="shared" ca="1" si="93"/>
        <v/>
      </c>
      <c r="AC239" s="4" t="str">
        <f t="shared" ca="1" si="94"/>
        <v/>
      </c>
      <c r="AD239" s="4" t="str">
        <f t="shared" ca="1" si="95"/>
        <v/>
      </c>
      <c r="AE239" s="4" t="str">
        <f t="shared" si="96"/>
        <v/>
      </c>
      <c r="AF239" s="4" t="str">
        <f t="shared" ca="1" si="97"/>
        <v/>
      </c>
      <c r="AG239" s="4" t="str">
        <f t="shared" ca="1" si="98"/>
        <v/>
      </c>
      <c r="AH239" s="4" t="str">
        <f t="shared" ca="1" si="99"/>
        <v/>
      </c>
      <c r="AI239" s="4" t="str">
        <f t="shared" si="119"/>
        <v/>
      </c>
      <c r="AJ239" s="4" t="str">
        <f t="shared" ca="1" si="100"/>
        <v/>
      </c>
      <c r="AK239" s="4" t="str">
        <f t="array" ref="AK239">IF('Informacion del Cliente'!T251="SI",3,IF('Informacion del Cliente'!K251="Outside",2,IF('Informacion del Cliente'!K251="Inside",1,"")))</f>
        <v/>
      </c>
      <c r="AL239" s="140" t="str">
        <f t="shared" ca="1" si="101"/>
        <v/>
      </c>
      <c r="AM239" s="4" t="s">
        <v>132</v>
      </c>
      <c r="AN239" s="4" t="str">
        <f t="array" ref="AN239">IF(O239&lt;&gt;"",(IF(L239&lt;&gt;"",IF('Informacion del Cliente'!$F$10:$G$10="Residencial",VLOOKUP(G239,Productos!$F$19:$G$24,2,FALSE),IF('Informacion del Cliente'!$F$10:$G$10="Comercial",VLOOKUP(G239,Productos!$F$19:$G$24,3,FALSE),"")))),"")</f>
        <v/>
      </c>
      <c r="AO239" s="4" t="str">
        <f t="array" aca="1" ref="AO239" ca="1">IF(O239&lt;&gt;"",(IF(L239&lt;&gt;"",IF(VLOOKUP('Informacion del Cliente'!$F$10:$G$10,INDIRECT("'"&amp;G239&amp;"'!L5:N6"),2,FALSE)="NA","",VLOOKUP('Informacion del Cliente'!$F$10:$G$10,INDIRECT("'"&amp;G239&amp;"'!L5:N6"),2,FALSE)))),"")</f>
        <v/>
      </c>
      <c r="AP239" s="4" t="str">
        <f t="array" aca="1" ref="AP239" ca="1">IF(OR(J239="Privacy",J239="Blackout"),IF('Informacion del Cliente'!$F$10:$G$10="Residencial",IF(L239&lt;&gt;"",VLOOKUP(J239,INDIRECT("'"&amp;G239&amp;"'!L16:O18"),2,FALSE),""),IF('Informacion del Cliente'!$F$10:$G$10="Comercial",IF(L239&lt;&gt;"",VLOOKUP(J239,INDIRECT("'"&amp;G239&amp;"'!L16:O18"),3,FALSE),""))),"")</f>
        <v/>
      </c>
      <c r="AQ239" s="4" t="str">
        <f t="shared" ca="1" si="120"/>
        <v>0</v>
      </c>
      <c r="AR239" s="4" t="str">
        <f t="array" aca="1" ref="AR239" ca="1">IF('Informacion del Cliente'!$F$10:$G$10="Residencial",IF(L239&lt;&gt;"",VLOOKUP(J239,INDIRECT("'"&amp;G239&amp;"'!L16:O18"),2,FALSE),""),IF('Informacion del Cliente'!$F$10:$G$10="Comercial",IF(L239&lt;&gt;"",VLOOKUP(J239,INDIRECT("'"&amp;G239&amp;"'!L16:O18"),3,FALSE),"")))</f>
        <v/>
      </c>
      <c r="AS239" s="4" t="str">
        <f t="shared" ca="1" si="121"/>
        <v/>
      </c>
      <c r="AT239" s="4" t="str">
        <f t="shared" ca="1" si="122"/>
        <v/>
      </c>
      <c r="AU239" s="4" t="str">
        <f t="shared" ca="1" si="123"/>
        <v/>
      </c>
      <c r="AV239" s="4" t="str">
        <f t="array" aca="1" ref="AV239" ca="1">IF(G239&lt;&gt;"",(IF(OR(VLOOKUP(O239, INDIRECT("'" &amp; G239 &amp; "'!F23:N25"),3, FALSE)&lt;&gt;"",VLOOKUP(O239, INDIRECT("'" &amp; G239 &amp; "'!F23:N25"),3, FALSE)&lt;&gt;"NA"),(L239-VLOOKUP(O239, INDIRECT("'" &amp; G239 &amp; "'!F23:N25"),3, FALSE)),"")),"")</f>
        <v/>
      </c>
      <c r="AW239" s="4" t="str">
        <f t="shared" ca="1" si="102"/>
        <v/>
      </c>
      <c r="AX239" s="4" t="str">
        <f t="shared" ca="1" si="103"/>
        <v/>
      </c>
      <c r="AY239" s="4" t="str">
        <f t="shared" ca="1" si="104"/>
        <v/>
      </c>
      <c r="AZ239" s="4" t="str">
        <f t="array" aca="1" ref="AZ239" ca="1">IF(O239&lt;&gt;"",IF(VLOOKUP(O239,INDIRECT("'"&amp;G239&amp;"'!F23:K25"),5,FALSE)="NA","NA",L239-VLOOKUP(O239,INDIRECT("'"&amp;G239&amp;"'!F23:K25"),5,FALSE)),"")</f>
        <v/>
      </c>
      <c r="BA239" s="4" t="str">
        <f>IF('Informacion del Cliente'!U251&lt;&gt;"",'Informacion del Cliente'!U251,"")</f>
        <v/>
      </c>
      <c r="BB239" s="4" t="str">
        <f t="array" aca="1" ref="BB239" ca="1">IF(O239&lt;&gt;"",VLOOKUP(O239, INDIRECT("'" &amp; G239 &amp; "'!F23:K25"),6, FALSE),"")</f>
        <v/>
      </c>
      <c r="BC239" s="4" t="str">
        <f t="shared" si="105"/>
        <v/>
      </c>
      <c r="BD239" s="4" t="str">
        <f t="shared" ca="1" si="106"/>
        <v/>
      </c>
      <c r="BE239" s="4" t="str">
        <f t="shared" si="107"/>
        <v/>
      </c>
      <c r="BF239" s="4" t="str">
        <f t="shared" si="108"/>
        <v/>
      </c>
      <c r="BG239" s="4" t="str">
        <f t="shared" si="109"/>
        <v/>
      </c>
      <c r="BJ239" s="4" t="str">
        <f t="shared" ca="1" si="110"/>
        <v/>
      </c>
      <c r="BK239" s="4" t="str">
        <f t="shared" si="111"/>
        <v/>
      </c>
      <c r="BL239" s="4" t="str">
        <f t="shared" ca="1" si="112"/>
        <v/>
      </c>
      <c r="BM239" s="4" t="str">
        <f t="shared" ca="1" si="113"/>
        <v/>
      </c>
    </row>
    <row r="240" spans="1:65" x14ac:dyDescent="0.3">
      <c r="A240" s="4" t="str">
        <f>IF(L240&lt;&gt;"",'Informacion del Cliente'!D252,"")</f>
        <v/>
      </c>
      <c r="B240" s="4" t="str">
        <f>IF(O240&lt;&gt;"",'Informacion del Cliente'!$F$5,"")</f>
        <v/>
      </c>
      <c r="C240" s="4" t="str">
        <f>IF(O240&lt;&gt;"",'Informacion del Cliente'!$F$8,"")</f>
        <v/>
      </c>
      <c r="D240" s="4" t="str">
        <f>IF(O240&lt;&gt;"",'Informacion del Cliente'!$F$7,"")</f>
        <v/>
      </c>
      <c r="E240" s="4" t="str">
        <f>IF(O240&lt;&gt;"",'Informacion del Cliente'!$F$9,"")</f>
        <v/>
      </c>
      <c r="F240" s="4" t="str">
        <f>IF(G240&lt;&gt;"",'Informacion del Cliente'!$F$10:$G$10,"")</f>
        <v/>
      </c>
      <c r="G240" s="4" t="str">
        <f>IF('Informacion del Cliente'!E252&lt;&gt;"",VLOOKUP('Informacion del Cliente'!E252,Productos!$F$6:$G$11,2,FALSE),"")</f>
        <v/>
      </c>
      <c r="H240" s="4" t="str">
        <f>IF('Informacion del Cliente'!G252&lt;&gt;"",'Informacion del Cliente'!G252,"")</f>
        <v/>
      </c>
      <c r="I240" s="4" t="str">
        <f>IF('Informacion del Cliente'!F252&lt;&gt;"",'Informacion del Cliente'!F252,"")</f>
        <v/>
      </c>
      <c r="J240" s="4" t="str">
        <f>IF('Informacion del Cliente'!J252&lt;&gt;"",'Informacion del Cliente'!J252,"")</f>
        <v/>
      </c>
      <c r="K240" s="4" t="str">
        <f>IF('Informacion del Cliente'!N252&lt;&gt;"",'Informacion del Cliente'!N252,"")</f>
        <v/>
      </c>
      <c r="L240" s="4" t="str">
        <f>IF(AND(N240&lt;&gt;"",N240="Inside"),'Informacion del Cliente'!H252-VLOOKUP(N240,Productos!$F$15:$G$16,2,FALSE),IF(N240="Outside",'Informacion del Cliente'!H252,""))</f>
        <v/>
      </c>
      <c r="M240" s="4" t="str">
        <f>IF('Informacion del Cliente'!I252&lt;&gt;"",'Informacion del Cliente'!I252,"")</f>
        <v/>
      </c>
      <c r="N240" s="4" t="str">
        <f>IF('Informacion del Cliente'!K252&lt;&gt;"",'Informacion del Cliente'!K252,"")</f>
        <v/>
      </c>
      <c r="O240" s="4" t="str">
        <f>IF('Informacion del Cliente'!L252&lt;&gt;"",'Informacion del Cliente'!L252,"")</f>
        <v/>
      </c>
      <c r="P240" s="4" t="str">
        <f>IF('Informacion del Cliente'!M252&lt;&gt;"",'Informacion del Cliente'!M252,"")</f>
        <v/>
      </c>
      <c r="Q240" s="4" t="str">
        <f>IF('Informacion del Cliente'!P252&lt;&gt;"",'Informacion del Cliente'!P252,"")</f>
        <v/>
      </c>
      <c r="R240" s="4" t="str">
        <f>IF('Informacion del Cliente'!Q252&lt;&gt;"",'Informacion del Cliente'!Q252,"")</f>
        <v/>
      </c>
      <c r="S240" s="4" t="str">
        <f t="shared" ca="1" si="114"/>
        <v/>
      </c>
      <c r="U240" s="4" t="str">
        <f>IF('Informacion del Cliente'!O252&lt;&gt;"",'Informacion del Cliente'!O252,"")</f>
        <v/>
      </c>
      <c r="V240" s="4" t="str">
        <f>IF('Informacion del Cliente'!R252&lt;&gt;"",'Informacion del Cliente'!R252,"")</f>
        <v/>
      </c>
      <c r="W240" s="4" t="str">
        <f t="shared" ca="1" si="115"/>
        <v/>
      </c>
      <c r="X240" s="4" t="str">
        <f t="shared" si="116"/>
        <v/>
      </c>
      <c r="Y240" s="4" t="str">
        <f t="shared" si="117"/>
        <v/>
      </c>
      <c r="Z240" s="4" t="str">
        <f>IF(G240&lt;&gt;"", IFERROR(VLOOKUP(I240, 'Listado de Telas'!$B$3:$F$129, 5, FALSE), "No encontrado"), "")</f>
        <v/>
      </c>
      <c r="AA240" s="4" t="str">
        <f t="shared" ca="1" si="118"/>
        <v/>
      </c>
      <c r="AB240" s="4" t="str">
        <f t="shared" ca="1" si="93"/>
        <v/>
      </c>
      <c r="AC240" s="4" t="str">
        <f t="shared" ca="1" si="94"/>
        <v/>
      </c>
      <c r="AD240" s="4" t="str">
        <f t="shared" ca="1" si="95"/>
        <v/>
      </c>
      <c r="AE240" s="4" t="str">
        <f t="shared" si="96"/>
        <v/>
      </c>
      <c r="AF240" s="4" t="str">
        <f t="shared" ca="1" si="97"/>
        <v/>
      </c>
      <c r="AG240" s="4" t="str">
        <f t="shared" ca="1" si="98"/>
        <v/>
      </c>
      <c r="AH240" s="4" t="str">
        <f t="shared" ca="1" si="99"/>
        <v/>
      </c>
      <c r="AI240" s="4" t="str">
        <f t="shared" si="119"/>
        <v/>
      </c>
      <c r="AJ240" s="4" t="str">
        <f t="shared" ca="1" si="100"/>
        <v/>
      </c>
      <c r="AK240" s="4" t="str">
        <f t="array" ref="AK240">IF('Informacion del Cliente'!T252="SI",3,IF('Informacion del Cliente'!K252="Outside",2,IF('Informacion del Cliente'!K252="Inside",1,"")))</f>
        <v/>
      </c>
      <c r="AL240" s="140" t="str">
        <f t="shared" ca="1" si="101"/>
        <v/>
      </c>
      <c r="AM240" s="4" t="s">
        <v>132</v>
      </c>
      <c r="AN240" s="4" t="str">
        <f t="array" ref="AN240">IF(O240&lt;&gt;"",(IF(L240&lt;&gt;"",IF('Informacion del Cliente'!$F$10:$G$10="Residencial",VLOOKUP(G240,Productos!$F$19:$G$24,2,FALSE),IF('Informacion del Cliente'!$F$10:$G$10="Comercial",VLOOKUP(G240,Productos!$F$19:$G$24,3,FALSE),"")))),"")</f>
        <v/>
      </c>
      <c r="AO240" s="4" t="str">
        <f t="array" aca="1" ref="AO240" ca="1">IF(O240&lt;&gt;"",(IF(L240&lt;&gt;"",IF(VLOOKUP('Informacion del Cliente'!$F$10:$G$10,INDIRECT("'"&amp;G240&amp;"'!L5:N6"),2,FALSE)="NA","",VLOOKUP('Informacion del Cliente'!$F$10:$G$10,INDIRECT("'"&amp;G240&amp;"'!L5:N6"),2,FALSE)))),"")</f>
        <v/>
      </c>
      <c r="AP240" s="4" t="str">
        <f t="array" aca="1" ref="AP240" ca="1">IF(OR(J240="Privacy",J240="Blackout"),IF('Informacion del Cliente'!$F$10:$G$10="Residencial",IF(L240&lt;&gt;"",VLOOKUP(J240,INDIRECT("'"&amp;G240&amp;"'!L16:O18"),2,FALSE),""),IF('Informacion del Cliente'!$F$10:$G$10="Comercial",IF(L240&lt;&gt;"",VLOOKUP(J240,INDIRECT("'"&amp;G240&amp;"'!L16:O18"),3,FALSE),""))),"")</f>
        <v/>
      </c>
      <c r="AQ240" s="4" t="str">
        <f t="shared" ca="1" si="120"/>
        <v>0</v>
      </c>
      <c r="AR240" s="4" t="str">
        <f t="array" aca="1" ref="AR240" ca="1">IF('Informacion del Cliente'!$F$10:$G$10="Residencial",IF(L240&lt;&gt;"",VLOOKUP(J240,INDIRECT("'"&amp;G240&amp;"'!L16:O18"),2,FALSE),""),IF('Informacion del Cliente'!$F$10:$G$10="Comercial",IF(L240&lt;&gt;"",VLOOKUP(J240,INDIRECT("'"&amp;G240&amp;"'!L16:O18"),3,FALSE),"")))</f>
        <v/>
      </c>
      <c r="AS240" s="4" t="str">
        <f t="shared" ca="1" si="121"/>
        <v/>
      </c>
      <c r="AT240" s="4" t="str">
        <f t="shared" ca="1" si="122"/>
        <v/>
      </c>
      <c r="AU240" s="4" t="str">
        <f t="shared" ca="1" si="123"/>
        <v/>
      </c>
      <c r="AV240" s="4" t="str">
        <f t="array" aca="1" ref="AV240" ca="1">IF(G240&lt;&gt;"",(IF(OR(VLOOKUP(O240, INDIRECT("'" &amp; G240 &amp; "'!F23:N25"),3, FALSE)&lt;&gt;"",VLOOKUP(O240, INDIRECT("'" &amp; G240 &amp; "'!F23:N25"),3, FALSE)&lt;&gt;"NA"),(L240-VLOOKUP(O240, INDIRECT("'" &amp; G240 &amp; "'!F23:N25"),3, FALSE)),"")),"")</f>
        <v/>
      </c>
      <c r="AW240" s="4" t="str">
        <f t="shared" ca="1" si="102"/>
        <v/>
      </c>
      <c r="AX240" s="4" t="str">
        <f t="shared" ca="1" si="103"/>
        <v/>
      </c>
      <c r="AY240" s="4" t="str">
        <f t="shared" ca="1" si="104"/>
        <v/>
      </c>
      <c r="AZ240" s="4" t="str">
        <f t="array" aca="1" ref="AZ240" ca="1">IF(O240&lt;&gt;"",IF(VLOOKUP(O240,INDIRECT("'"&amp;G240&amp;"'!F23:K25"),5,FALSE)="NA","NA",L240-VLOOKUP(O240,INDIRECT("'"&amp;G240&amp;"'!F23:K25"),5,FALSE)),"")</f>
        <v/>
      </c>
      <c r="BA240" s="4" t="str">
        <f>IF('Informacion del Cliente'!U252&lt;&gt;"",'Informacion del Cliente'!U252,"")</f>
        <v/>
      </c>
      <c r="BB240" s="4" t="str">
        <f t="array" aca="1" ref="BB240" ca="1">IF(O240&lt;&gt;"",VLOOKUP(O240, INDIRECT("'" &amp; G240 &amp; "'!F23:K25"),6, FALSE),"")</f>
        <v/>
      </c>
      <c r="BC240" s="4" t="str">
        <f t="shared" si="105"/>
        <v/>
      </c>
      <c r="BD240" s="4" t="str">
        <f t="shared" ca="1" si="106"/>
        <v/>
      </c>
      <c r="BE240" s="4" t="str">
        <f t="shared" si="107"/>
        <v/>
      </c>
      <c r="BF240" s="4" t="str">
        <f t="shared" si="108"/>
        <v/>
      </c>
      <c r="BG240" s="4" t="str">
        <f t="shared" si="109"/>
        <v/>
      </c>
      <c r="BJ240" s="4" t="str">
        <f t="shared" ca="1" si="110"/>
        <v/>
      </c>
      <c r="BK240" s="4" t="str">
        <f t="shared" si="111"/>
        <v/>
      </c>
      <c r="BL240" s="4" t="str">
        <f t="shared" ca="1" si="112"/>
        <v/>
      </c>
      <c r="BM240" s="4" t="str">
        <f t="shared" ca="1" si="113"/>
        <v/>
      </c>
    </row>
    <row r="241" spans="1:65" x14ac:dyDescent="0.3">
      <c r="A241" s="4" t="str">
        <f>IF(L241&lt;&gt;"",'Informacion del Cliente'!D253,"")</f>
        <v/>
      </c>
      <c r="B241" s="4" t="str">
        <f>IF(O241&lt;&gt;"",'Informacion del Cliente'!$F$5,"")</f>
        <v/>
      </c>
      <c r="C241" s="4" t="str">
        <f>IF(O241&lt;&gt;"",'Informacion del Cliente'!$F$8,"")</f>
        <v/>
      </c>
      <c r="D241" s="4" t="str">
        <f>IF(O241&lt;&gt;"",'Informacion del Cliente'!$F$7,"")</f>
        <v/>
      </c>
      <c r="E241" s="4" t="str">
        <f>IF(O241&lt;&gt;"",'Informacion del Cliente'!$F$9,"")</f>
        <v/>
      </c>
      <c r="F241" s="4" t="str">
        <f>IF(G241&lt;&gt;"",'Informacion del Cliente'!$F$10:$G$10,"")</f>
        <v/>
      </c>
      <c r="G241" s="4" t="str">
        <f>IF('Informacion del Cliente'!E253&lt;&gt;"",VLOOKUP('Informacion del Cliente'!E253,Productos!$F$6:$G$11,2,FALSE),"")</f>
        <v/>
      </c>
      <c r="H241" s="4" t="str">
        <f>IF('Informacion del Cliente'!G253&lt;&gt;"",'Informacion del Cliente'!G253,"")</f>
        <v/>
      </c>
      <c r="I241" s="4" t="str">
        <f>IF('Informacion del Cliente'!F253&lt;&gt;"",'Informacion del Cliente'!F253,"")</f>
        <v/>
      </c>
      <c r="J241" s="4" t="str">
        <f>IF('Informacion del Cliente'!J253&lt;&gt;"",'Informacion del Cliente'!J253,"")</f>
        <v/>
      </c>
      <c r="K241" s="4" t="str">
        <f>IF('Informacion del Cliente'!N253&lt;&gt;"",'Informacion del Cliente'!N253,"")</f>
        <v/>
      </c>
      <c r="L241" s="4" t="str">
        <f>IF(AND(N241&lt;&gt;"",N241="Inside"),'Informacion del Cliente'!H253-VLOOKUP(N241,Productos!$F$15:$G$16,2,FALSE),IF(N241="Outside",'Informacion del Cliente'!H253,""))</f>
        <v/>
      </c>
      <c r="M241" s="4" t="str">
        <f>IF('Informacion del Cliente'!I253&lt;&gt;"",'Informacion del Cliente'!I253,"")</f>
        <v/>
      </c>
      <c r="N241" s="4" t="str">
        <f>IF('Informacion del Cliente'!K253&lt;&gt;"",'Informacion del Cliente'!K253,"")</f>
        <v/>
      </c>
      <c r="O241" s="4" t="str">
        <f>IF('Informacion del Cliente'!L253&lt;&gt;"",'Informacion del Cliente'!L253,"")</f>
        <v/>
      </c>
      <c r="P241" s="4" t="str">
        <f>IF('Informacion del Cliente'!M253&lt;&gt;"",'Informacion del Cliente'!M253,"")</f>
        <v/>
      </c>
      <c r="Q241" s="4" t="str">
        <f>IF('Informacion del Cliente'!P253&lt;&gt;"",'Informacion del Cliente'!P253,"")</f>
        <v/>
      </c>
      <c r="R241" s="4" t="str">
        <f>IF('Informacion del Cliente'!Q253&lt;&gt;"",'Informacion del Cliente'!Q253,"")</f>
        <v/>
      </c>
      <c r="S241" s="4" t="str">
        <f t="shared" ca="1" si="114"/>
        <v/>
      </c>
      <c r="U241" s="4" t="str">
        <f>IF('Informacion del Cliente'!O253&lt;&gt;"",'Informacion del Cliente'!O253,"")</f>
        <v/>
      </c>
      <c r="V241" s="4" t="str">
        <f>IF('Informacion del Cliente'!R253&lt;&gt;"",'Informacion del Cliente'!R253,"")</f>
        <v/>
      </c>
      <c r="W241" s="4" t="str">
        <f t="shared" ca="1" si="115"/>
        <v/>
      </c>
      <c r="X241" s="4" t="str">
        <f t="shared" si="116"/>
        <v/>
      </c>
      <c r="Y241" s="4" t="str">
        <f t="shared" si="117"/>
        <v/>
      </c>
      <c r="Z241" s="4" t="str">
        <f>IF(G241&lt;&gt;"", IFERROR(VLOOKUP(I241, 'Listado de Telas'!$B$3:$F$129, 5, FALSE), "No encontrado"), "")</f>
        <v/>
      </c>
      <c r="AA241" s="4" t="str">
        <f t="shared" ca="1" si="118"/>
        <v/>
      </c>
      <c r="AB241" s="4" t="str">
        <f t="shared" ca="1" si="93"/>
        <v/>
      </c>
      <c r="AC241" s="4" t="str">
        <f t="shared" ca="1" si="94"/>
        <v/>
      </c>
      <c r="AD241" s="4" t="str">
        <f t="shared" ca="1" si="95"/>
        <v/>
      </c>
      <c r="AE241" s="4" t="str">
        <f t="shared" si="96"/>
        <v/>
      </c>
      <c r="AF241" s="4" t="str">
        <f t="shared" ca="1" si="97"/>
        <v/>
      </c>
      <c r="AG241" s="4" t="str">
        <f t="shared" ca="1" si="98"/>
        <v/>
      </c>
      <c r="AH241" s="4" t="str">
        <f t="shared" ca="1" si="99"/>
        <v/>
      </c>
      <c r="AI241" s="4" t="str">
        <f t="shared" si="119"/>
        <v/>
      </c>
      <c r="AJ241" s="4" t="str">
        <f t="shared" ca="1" si="100"/>
        <v/>
      </c>
      <c r="AK241" s="4" t="str">
        <f t="array" ref="AK241">IF('Informacion del Cliente'!T253="SI",3,IF('Informacion del Cliente'!K253="Outside",2,IF('Informacion del Cliente'!K253="Inside",1,"")))</f>
        <v/>
      </c>
      <c r="AL241" s="140" t="str">
        <f t="shared" ca="1" si="101"/>
        <v/>
      </c>
      <c r="AM241" s="4" t="s">
        <v>132</v>
      </c>
      <c r="AN241" s="4" t="str">
        <f t="array" ref="AN241">IF(O241&lt;&gt;"",(IF(L241&lt;&gt;"",IF('Informacion del Cliente'!$F$10:$G$10="Residencial",VLOOKUP(G241,Productos!$F$19:$G$24,2,FALSE),IF('Informacion del Cliente'!$F$10:$G$10="Comercial",VLOOKUP(G241,Productos!$F$19:$G$24,3,FALSE),"")))),"")</f>
        <v/>
      </c>
      <c r="AO241" s="4" t="str">
        <f t="array" aca="1" ref="AO241" ca="1">IF(O241&lt;&gt;"",(IF(L241&lt;&gt;"",IF(VLOOKUP('Informacion del Cliente'!$F$10:$G$10,INDIRECT("'"&amp;G241&amp;"'!L5:N6"),2,FALSE)="NA","",VLOOKUP('Informacion del Cliente'!$F$10:$G$10,INDIRECT("'"&amp;G241&amp;"'!L5:N6"),2,FALSE)))),"")</f>
        <v/>
      </c>
      <c r="AP241" s="4" t="str">
        <f t="array" aca="1" ref="AP241" ca="1">IF(OR(J241="Privacy",J241="Blackout"),IF('Informacion del Cliente'!$F$10:$G$10="Residencial",IF(L241&lt;&gt;"",VLOOKUP(J241,INDIRECT("'"&amp;G241&amp;"'!L16:O18"),2,FALSE),""),IF('Informacion del Cliente'!$F$10:$G$10="Comercial",IF(L241&lt;&gt;"",VLOOKUP(J241,INDIRECT("'"&amp;G241&amp;"'!L16:O18"),3,FALSE),""))),"")</f>
        <v/>
      </c>
      <c r="AQ241" s="4" t="str">
        <f t="shared" ca="1" si="120"/>
        <v>0</v>
      </c>
      <c r="AR241" s="4" t="str">
        <f t="array" aca="1" ref="AR241" ca="1">IF('Informacion del Cliente'!$F$10:$G$10="Residencial",IF(L241&lt;&gt;"",VLOOKUP(J241,INDIRECT("'"&amp;G241&amp;"'!L16:O18"),2,FALSE),""),IF('Informacion del Cliente'!$F$10:$G$10="Comercial",IF(L241&lt;&gt;"",VLOOKUP(J241,INDIRECT("'"&amp;G241&amp;"'!L16:O18"),3,FALSE),"")))</f>
        <v/>
      </c>
      <c r="AS241" s="4" t="str">
        <f t="shared" ca="1" si="121"/>
        <v/>
      </c>
      <c r="AT241" s="4" t="str">
        <f t="shared" ca="1" si="122"/>
        <v/>
      </c>
      <c r="AU241" s="4" t="str">
        <f t="shared" ca="1" si="123"/>
        <v/>
      </c>
      <c r="AV241" s="4" t="str">
        <f t="array" aca="1" ref="AV241" ca="1">IF(G241&lt;&gt;"",(IF(OR(VLOOKUP(O241, INDIRECT("'" &amp; G241 &amp; "'!F23:N25"),3, FALSE)&lt;&gt;"",VLOOKUP(O241, INDIRECT("'" &amp; G241 &amp; "'!F23:N25"),3, FALSE)&lt;&gt;"NA"),(L241-VLOOKUP(O241, INDIRECT("'" &amp; G241 &amp; "'!F23:N25"),3, FALSE)),"")),"")</f>
        <v/>
      </c>
      <c r="AW241" s="4" t="str">
        <f t="shared" ca="1" si="102"/>
        <v/>
      </c>
      <c r="AX241" s="4" t="str">
        <f t="shared" ca="1" si="103"/>
        <v/>
      </c>
      <c r="AY241" s="4" t="str">
        <f t="shared" ca="1" si="104"/>
        <v/>
      </c>
      <c r="AZ241" s="4" t="str">
        <f t="array" aca="1" ref="AZ241" ca="1">IF(O241&lt;&gt;"",IF(VLOOKUP(O241,INDIRECT("'"&amp;G241&amp;"'!F23:K25"),5,FALSE)="NA","NA",L241-VLOOKUP(O241,INDIRECT("'"&amp;G241&amp;"'!F23:K25"),5,FALSE)),"")</f>
        <v/>
      </c>
      <c r="BA241" s="4" t="str">
        <f>IF('Informacion del Cliente'!U253&lt;&gt;"",'Informacion del Cliente'!U253,"")</f>
        <v/>
      </c>
      <c r="BB241" s="4" t="str">
        <f t="array" aca="1" ref="BB241" ca="1">IF(O241&lt;&gt;"",VLOOKUP(O241, INDIRECT("'" &amp; G241 &amp; "'!F23:K25"),6, FALSE),"")</f>
        <v/>
      </c>
      <c r="BC241" s="4" t="str">
        <f t="shared" si="105"/>
        <v/>
      </c>
      <c r="BD241" s="4" t="str">
        <f t="shared" ca="1" si="106"/>
        <v/>
      </c>
      <c r="BE241" s="4" t="str">
        <f t="shared" si="107"/>
        <v/>
      </c>
      <c r="BF241" s="4" t="str">
        <f t="shared" si="108"/>
        <v/>
      </c>
      <c r="BG241" s="4" t="str">
        <f t="shared" si="109"/>
        <v/>
      </c>
      <c r="BJ241" s="4" t="str">
        <f t="shared" ca="1" si="110"/>
        <v/>
      </c>
      <c r="BK241" s="4" t="str">
        <f t="shared" si="111"/>
        <v/>
      </c>
      <c r="BL241" s="4" t="str">
        <f t="shared" ca="1" si="112"/>
        <v/>
      </c>
      <c r="BM241" s="4" t="str">
        <f t="shared" ca="1" si="113"/>
        <v/>
      </c>
    </row>
    <row r="242" spans="1:65" x14ac:dyDescent="0.3">
      <c r="A242" s="4" t="str">
        <f>IF(L242&lt;&gt;"",'Informacion del Cliente'!D254,"")</f>
        <v/>
      </c>
      <c r="B242" s="4" t="str">
        <f>IF(O242&lt;&gt;"",'Informacion del Cliente'!$F$5,"")</f>
        <v/>
      </c>
      <c r="C242" s="4" t="str">
        <f>IF(O242&lt;&gt;"",'Informacion del Cliente'!$F$8,"")</f>
        <v/>
      </c>
      <c r="D242" s="4" t="str">
        <f>IF(O242&lt;&gt;"",'Informacion del Cliente'!$F$7,"")</f>
        <v/>
      </c>
      <c r="E242" s="4" t="str">
        <f>IF(O242&lt;&gt;"",'Informacion del Cliente'!$F$9,"")</f>
        <v/>
      </c>
      <c r="F242" s="4" t="str">
        <f>IF(G242&lt;&gt;"",'Informacion del Cliente'!$F$10:$G$10,"")</f>
        <v/>
      </c>
      <c r="G242" s="4" t="str">
        <f>IF('Informacion del Cliente'!E254&lt;&gt;"",VLOOKUP('Informacion del Cliente'!E254,Productos!$F$6:$G$11,2,FALSE),"")</f>
        <v/>
      </c>
      <c r="H242" s="4" t="str">
        <f>IF('Informacion del Cliente'!G254&lt;&gt;"",'Informacion del Cliente'!G254,"")</f>
        <v/>
      </c>
      <c r="I242" s="4" t="str">
        <f>IF('Informacion del Cliente'!F254&lt;&gt;"",'Informacion del Cliente'!F254,"")</f>
        <v/>
      </c>
      <c r="J242" s="4" t="str">
        <f>IF('Informacion del Cliente'!J254&lt;&gt;"",'Informacion del Cliente'!J254,"")</f>
        <v/>
      </c>
      <c r="K242" s="4" t="str">
        <f>IF('Informacion del Cliente'!N254&lt;&gt;"",'Informacion del Cliente'!N254,"")</f>
        <v/>
      </c>
      <c r="L242" s="4" t="str">
        <f>IF(AND(N242&lt;&gt;"",N242="Inside"),'Informacion del Cliente'!H254-VLOOKUP(N242,Productos!$F$15:$G$16,2,FALSE),IF(N242="Outside",'Informacion del Cliente'!H254,""))</f>
        <v/>
      </c>
      <c r="M242" s="4" t="str">
        <f>IF('Informacion del Cliente'!I254&lt;&gt;"",'Informacion del Cliente'!I254,"")</f>
        <v/>
      </c>
      <c r="N242" s="4" t="str">
        <f>IF('Informacion del Cliente'!K254&lt;&gt;"",'Informacion del Cliente'!K254,"")</f>
        <v/>
      </c>
      <c r="O242" s="4" t="str">
        <f>IF('Informacion del Cliente'!L254&lt;&gt;"",'Informacion del Cliente'!L254,"")</f>
        <v/>
      </c>
      <c r="P242" s="4" t="str">
        <f>IF('Informacion del Cliente'!M254&lt;&gt;"",'Informacion del Cliente'!M254,"")</f>
        <v/>
      </c>
      <c r="Q242" s="4" t="str">
        <f>IF('Informacion del Cliente'!P254&lt;&gt;"",'Informacion del Cliente'!P254,"")</f>
        <v/>
      </c>
      <c r="R242" s="4" t="str">
        <f>IF('Informacion del Cliente'!Q254&lt;&gt;"",'Informacion del Cliente'!Q254,"")</f>
        <v/>
      </c>
      <c r="S242" s="4" t="str">
        <f t="shared" ca="1" si="114"/>
        <v/>
      </c>
      <c r="U242" s="4" t="str">
        <f>IF('Informacion del Cliente'!O254&lt;&gt;"",'Informacion del Cliente'!O254,"")</f>
        <v/>
      </c>
      <c r="V242" s="4" t="str">
        <f>IF('Informacion del Cliente'!R254&lt;&gt;"",'Informacion del Cliente'!R254,"")</f>
        <v/>
      </c>
      <c r="W242" s="4" t="str">
        <f t="shared" ca="1" si="115"/>
        <v/>
      </c>
      <c r="X242" s="4" t="str">
        <f t="shared" si="116"/>
        <v/>
      </c>
      <c r="Y242" s="4" t="str">
        <f t="shared" si="117"/>
        <v/>
      </c>
      <c r="Z242" s="4" t="str">
        <f>IF(G242&lt;&gt;"", IFERROR(VLOOKUP(I242, 'Listado de Telas'!$B$3:$F$129, 5, FALSE), "No encontrado"), "")</f>
        <v/>
      </c>
      <c r="AA242" s="4" t="str">
        <f t="shared" ca="1" si="118"/>
        <v/>
      </c>
      <c r="AB242" s="4" t="str">
        <f t="shared" ca="1" si="93"/>
        <v/>
      </c>
      <c r="AC242" s="4" t="str">
        <f t="shared" ca="1" si="94"/>
        <v/>
      </c>
      <c r="AD242" s="4" t="str">
        <f t="shared" ca="1" si="95"/>
        <v/>
      </c>
      <c r="AE242" s="4" t="str">
        <f t="shared" si="96"/>
        <v/>
      </c>
      <c r="AF242" s="4" t="str">
        <f t="shared" ca="1" si="97"/>
        <v/>
      </c>
      <c r="AG242" s="4" t="str">
        <f t="shared" ca="1" si="98"/>
        <v/>
      </c>
      <c r="AH242" s="4" t="str">
        <f t="shared" ca="1" si="99"/>
        <v/>
      </c>
      <c r="AI242" s="4" t="str">
        <f t="shared" si="119"/>
        <v/>
      </c>
      <c r="AJ242" s="4" t="str">
        <f t="shared" ca="1" si="100"/>
        <v/>
      </c>
      <c r="AK242" s="4" t="str">
        <f t="array" ref="AK242">IF('Informacion del Cliente'!T254="SI",3,IF('Informacion del Cliente'!K254="Outside",2,IF('Informacion del Cliente'!K254="Inside",1,"")))</f>
        <v/>
      </c>
      <c r="AL242" s="140" t="str">
        <f t="shared" ca="1" si="101"/>
        <v/>
      </c>
      <c r="AM242" s="4" t="s">
        <v>132</v>
      </c>
      <c r="AN242" s="4" t="str">
        <f t="array" ref="AN242">IF(O242&lt;&gt;"",(IF(L242&lt;&gt;"",IF('Informacion del Cliente'!$F$10:$G$10="Residencial",VLOOKUP(G242,Productos!$F$19:$G$24,2,FALSE),IF('Informacion del Cliente'!$F$10:$G$10="Comercial",VLOOKUP(G242,Productos!$F$19:$G$24,3,FALSE),"")))),"")</f>
        <v/>
      </c>
      <c r="AO242" s="4" t="str">
        <f t="array" aca="1" ref="AO242" ca="1">IF(O242&lt;&gt;"",(IF(L242&lt;&gt;"",IF(VLOOKUP('Informacion del Cliente'!$F$10:$G$10,INDIRECT("'"&amp;G242&amp;"'!L5:N6"),2,FALSE)="NA","",VLOOKUP('Informacion del Cliente'!$F$10:$G$10,INDIRECT("'"&amp;G242&amp;"'!L5:N6"),2,FALSE)))),"")</f>
        <v/>
      </c>
      <c r="AP242" s="4" t="str">
        <f t="array" aca="1" ref="AP242" ca="1">IF(OR(J242="Privacy",J242="Blackout"),IF('Informacion del Cliente'!$F$10:$G$10="Residencial",IF(L242&lt;&gt;"",VLOOKUP(J242,INDIRECT("'"&amp;G242&amp;"'!L16:O18"),2,FALSE),""),IF('Informacion del Cliente'!$F$10:$G$10="Comercial",IF(L242&lt;&gt;"",VLOOKUP(J242,INDIRECT("'"&amp;G242&amp;"'!L16:O18"),3,FALSE),""))),"")</f>
        <v/>
      </c>
      <c r="AQ242" s="4" t="str">
        <f t="shared" ca="1" si="120"/>
        <v>0</v>
      </c>
      <c r="AR242" s="4" t="str">
        <f t="array" aca="1" ref="AR242" ca="1">IF('Informacion del Cliente'!$F$10:$G$10="Residencial",IF(L242&lt;&gt;"",VLOOKUP(J242,INDIRECT("'"&amp;G242&amp;"'!L16:O18"),2,FALSE),""),IF('Informacion del Cliente'!$F$10:$G$10="Comercial",IF(L242&lt;&gt;"",VLOOKUP(J242,INDIRECT("'"&amp;G242&amp;"'!L16:O18"),3,FALSE),"")))</f>
        <v/>
      </c>
      <c r="AS242" s="4" t="str">
        <f t="shared" ca="1" si="121"/>
        <v/>
      </c>
      <c r="AT242" s="4" t="str">
        <f t="shared" ca="1" si="122"/>
        <v/>
      </c>
      <c r="AU242" s="4" t="str">
        <f t="shared" ca="1" si="123"/>
        <v/>
      </c>
      <c r="AV242" s="4" t="str">
        <f t="array" aca="1" ref="AV242" ca="1">IF(G242&lt;&gt;"",(IF(OR(VLOOKUP(O242, INDIRECT("'" &amp; G242 &amp; "'!F23:N25"),3, FALSE)&lt;&gt;"",VLOOKUP(O242, INDIRECT("'" &amp; G242 &amp; "'!F23:N25"),3, FALSE)&lt;&gt;"NA"),(L242-VLOOKUP(O242, INDIRECT("'" &amp; G242 &amp; "'!F23:N25"),3, FALSE)),"")),"")</f>
        <v/>
      </c>
      <c r="AW242" s="4" t="str">
        <f t="shared" ca="1" si="102"/>
        <v/>
      </c>
      <c r="AX242" s="4" t="str">
        <f t="shared" ca="1" si="103"/>
        <v/>
      </c>
      <c r="AY242" s="4" t="str">
        <f t="shared" ca="1" si="104"/>
        <v/>
      </c>
      <c r="AZ242" s="4" t="str">
        <f t="array" aca="1" ref="AZ242" ca="1">IF(O242&lt;&gt;"",IF(VLOOKUP(O242,INDIRECT("'"&amp;G242&amp;"'!F23:K25"),5,FALSE)="NA","NA",L242-VLOOKUP(O242,INDIRECT("'"&amp;G242&amp;"'!F23:K25"),5,FALSE)),"")</f>
        <v/>
      </c>
      <c r="BA242" s="4" t="str">
        <f>IF('Informacion del Cliente'!U254&lt;&gt;"",'Informacion del Cliente'!U254,"")</f>
        <v/>
      </c>
      <c r="BB242" s="4" t="str">
        <f t="array" aca="1" ref="BB242" ca="1">IF(O242&lt;&gt;"",VLOOKUP(O242, INDIRECT("'" &amp; G242 &amp; "'!F23:K25"),6, FALSE),"")</f>
        <v/>
      </c>
      <c r="BC242" s="4" t="str">
        <f t="shared" si="105"/>
        <v/>
      </c>
      <c r="BD242" s="4" t="str">
        <f t="shared" ca="1" si="106"/>
        <v/>
      </c>
      <c r="BE242" s="4" t="str">
        <f t="shared" si="107"/>
        <v/>
      </c>
      <c r="BF242" s="4" t="str">
        <f t="shared" si="108"/>
        <v/>
      </c>
      <c r="BG242" s="4" t="str">
        <f t="shared" si="109"/>
        <v/>
      </c>
      <c r="BJ242" s="4" t="str">
        <f t="shared" ca="1" si="110"/>
        <v/>
      </c>
      <c r="BK242" s="4" t="str">
        <f t="shared" si="111"/>
        <v/>
      </c>
      <c r="BL242" s="4" t="str">
        <f t="shared" ca="1" si="112"/>
        <v/>
      </c>
      <c r="BM242" s="4" t="str">
        <f t="shared" ca="1" si="113"/>
        <v/>
      </c>
    </row>
    <row r="243" spans="1:65" x14ac:dyDescent="0.3">
      <c r="A243" s="4" t="str">
        <f>IF(L243&lt;&gt;"",'Informacion del Cliente'!D255,"")</f>
        <v/>
      </c>
      <c r="B243" s="4" t="str">
        <f>IF(O243&lt;&gt;"",'Informacion del Cliente'!$F$5,"")</f>
        <v/>
      </c>
      <c r="C243" s="4" t="str">
        <f>IF(O243&lt;&gt;"",'Informacion del Cliente'!$F$8,"")</f>
        <v/>
      </c>
      <c r="D243" s="4" t="str">
        <f>IF(O243&lt;&gt;"",'Informacion del Cliente'!$F$7,"")</f>
        <v/>
      </c>
      <c r="E243" s="4" t="str">
        <f>IF(O243&lt;&gt;"",'Informacion del Cliente'!$F$9,"")</f>
        <v/>
      </c>
      <c r="F243" s="4" t="str">
        <f>IF(G243&lt;&gt;"",'Informacion del Cliente'!$F$10:$G$10,"")</f>
        <v/>
      </c>
      <c r="G243" s="4" t="str">
        <f>IF('Informacion del Cliente'!E255&lt;&gt;"",VLOOKUP('Informacion del Cliente'!E255,Productos!$F$6:$G$11,2,FALSE),"")</f>
        <v/>
      </c>
      <c r="H243" s="4" t="str">
        <f>IF('Informacion del Cliente'!G255&lt;&gt;"",'Informacion del Cliente'!G255,"")</f>
        <v/>
      </c>
      <c r="I243" s="4" t="str">
        <f>IF('Informacion del Cliente'!F255&lt;&gt;"",'Informacion del Cliente'!F255,"")</f>
        <v/>
      </c>
      <c r="J243" s="4" t="str">
        <f>IF('Informacion del Cliente'!J255&lt;&gt;"",'Informacion del Cliente'!J255,"")</f>
        <v/>
      </c>
      <c r="K243" s="4" t="str">
        <f>IF('Informacion del Cliente'!N255&lt;&gt;"",'Informacion del Cliente'!N255,"")</f>
        <v/>
      </c>
      <c r="L243" s="4" t="str">
        <f>IF(AND(N243&lt;&gt;"",N243="Inside"),'Informacion del Cliente'!H255-VLOOKUP(N243,Productos!$F$15:$G$16,2,FALSE),IF(N243="Outside",'Informacion del Cliente'!H255,""))</f>
        <v/>
      </c>
      <c r="M243" s="4" t="str">
        <f>IF('Informacion del Cliente'!I255&lt;&gt;"",'Informacion del Cliente'!I255,"")</f>
        <v/>
      </c>
      <c r="N243" s="4" t="str">
        <f>IF('Informacion del Cliente'!K255&lt;&gt;"",'Informacion del Cliente'!K255,"")</f>
        <v/>
      </c>
      <c r="O243" s="4" t="str">
        <f>IF('Informacion del Cliente'!L255&lt;&gt;"",'Informacion del Cliente'!L255,"")</f>
        <v/>
      </c>
      <c r="P243" s="4" t="str">
        <f>IF('Informacion del Cliente'!M255&lt;&gt;"",'Informacion del Cliente'!M255,"")</f>
        <v/>
      </c>
      <c r="Q243" s="4" t="str">
        <f>IF('Informacion del Cliente'!P255&lt;&gt;"",'Informacion del Cliente'!P255,"")</f>
        <v/>
      </c>
      <c r="R243" s="4" t="str">
        <f>IF('Informacion del Cliente'!Q255&lt;&gt;"",'Informacion del Cliente'!Q255,"")</f>
        <v/>
      </c>
      <c r="S243" s="4" t="str">
        <f t="shared" ca="1" si="114"/>
        <v/>
      </c>
      <c r="U243" s="4" t="str">
        <f>IF('Informacion del Cliente'!O255&lt;&gt;"",'Informacion del Cliente'!O255,"")</f>
        <v/>
      </c>
      <c r="V243" s="4" t="str">
        <f>IF('Informacion del Cliente'!R255&lt;&gt;"",'Informacion del Cliente'!R255,"")</f>
        <v/>
      </c>
      <c r="W243" s="4" t="str">
        <f t="shared" ca="1" si="115"/>
        <v/>
      </c>
      <c r="X243" s="4" t="str">
        <f t="shared" si="116"/>
        <v/>
      </c>
      <c r="Y243" s="4" t="str">
        <f t="shared" si="117"/>
        <v/>
      </c>
      <c r="Z243" s="4" t="str">
        <f>IF(G243&lt;&gt;"", IFERROR(VLOOKUP(I243, 'Listado de Telas'!$B$3:$F$129, 5, FALSE), "No encontrado"), "")</f>
        <v/>
      </c>
      <c r="AA243" s="4" t="str">
        <f t="shared" ca="1" si="118"/>
        <v/>
      </c>
      <c r="AB243" s="4" t="str">
        <f t="shared" ca="1" si="93"/>
        <v/>
      </c>
      <c r="AC243" s="4" t="str">
        <f t="shared" ca="1" si="94"/>
        <v/>
      </c>
      <c r="AD243" s="4" t="str">
        <f t="shared" ca="1" si="95"/>
        <v/>
      </c>
      <c r="AE243" s="4" t="str">
        <f t="shared" si="96"/>
        <v/>
      </c>
      <c r="AF243" s="4" t="str">
        <f t="shared" ca="1" si="97"/>
        <v/>
      </c>
      <c r="AG243" s="4" t="str">
        <f t="shared" ca="1" si="98"/>
        <v/>
      </c>
      <c r="AH243" s="4" t="str">
        <f t="shared" ca="1" si="99"/>
        <v/>
      </c>
      <c r="AI243" s="4" t="str">
        <f t="shared" si="119"/>
        <v/>
      </c>
      <c r="AJ243" s="4" t="str">
        <f t="shared" ca="1" si="100"/>
        <v/>
      </c>
      <c r="AK243" s="4" t="str">
        <f t="array" ref="AK243">IF('Informacion del Cliente'!T255="SI",3,IF('Informacion del Cliente'!K255="Outside",2,IF('Informacion del Cliente'!K255="Inside",1,"")))</f>
        <v/>
      </c>
      <c r="AL243" s="140" t="str">
        <f t="shared" ca="1" si="101"/>
        <v/>
      </c>
      <c r="AM243" s="4" t="s">
        <v>132</v>
      </c>
      <c r="AN243" s="4" t="str">
        <f t="array" ref="AN243">IF(O243&lt;&gt;"",(IF(L243&lt;&gt;"",IF('Informacion del Cliente'!$F$10:$G$10="Residencial",VLOOKUP(G243,Productos!$F$19:$G$24,2,FALSE),IF('Informacion del Cliente'!$F$10:$G$10="Comercial",VLOOKUP(G243,Productos!$F$19:$G$24,3,FALSE),"")))),"")</f>
        <v/>
      </c>
      <c r="AO243" s="4" t="str">
        <f t="array" aca="1" ref="AO243" ca="1">IF(O243&lt;&gt;"",(IF(L243&lt;&gt;"",IF(VLOOKUP('Informacion del Cliente'!$F$10:$G$10,INDIRECT("'"&amp;G243&amp;"'!L5:N6"),2,FALSE)="NA","",VLOOKUP('Informacion del Cliente'!$F$10:$G$10,INDIRECT("'"&amp;G243&amp;"'!L5:N6"),2,FALSE)))),"")</f>
        <v/>
      </c>
      <c r="AP243" s="4" t="str">
        <f t="array" aca="1" ref="AP243" ca="1">IF(OR(J243="Privacy",J243="Blackout"),IF('Informacion del Cliente'!$F$10:$G$10="Residencial",IF(L243&lt;&gt;"",VLOOKUP(J243,INDIRECT("'"&amp;G243&amp;"'!L16:O18"),2,FALSE),""),IF('Informacion del Cliente'!$F$10:$G$10="Comercial",IF(L243&lt;&gt;"",VLOOKUP(J243,INDIRECT("'"&amp;G243&amp;"'!L16:O18"),3,FALSE),""))),"")</f>
        <v/>
      </c>
      <c r="AQ243" s="4" t="str">
        <f t="shared" ca="1" si="120"/>
        <v>0</v>
      </c>
      <c r="AR243" s="4" t="str">
        <f t="array" aca="1" ref="AR243" ca="1">IF('Informacion del Cliente'!$F$10:$G$10="Residencial",IF(L243&lt;&gt;"",VLOOKUP(J243,INDIRECT("'"&amp;G243&amp;"'!L16:O18"),2,FALSE),""),IF('Informacion del Cliente'!$F$10:$G$10="Comercial",IF(L243&lt;&gt;"",VLOOKUP(J243,INDIRECT("'"&amp;G243&amp;"'!L16:O18"),3,FALSE),"")))</f>
        <v/>
      </c>
      <c r="AS243" s="4" t="str">
        <f t="shared" ca="1" si="121"/>
        <v/>
      </c>
      <c r="AT243" s="4" t="str">
        <f t="shared" ca="1" si="122"/>
        <v/>
      </c>
      <c r="AU243" s="4" t="str">
        <f t="shared" ca="1" si="123"/>
        <v/>
      </c>
      <c r="AV243" s="4" t="str">
        <f t="array" aca="1" ref="AV243" ca="1">IF(G243&lt;&gt;"",(IF(OR(VLOOKUP(O243, INDIRECT("'" &amp; G243 &amp; "'!F23:N25"),3, FALSE)&lt;&gt;"",VLOOKUP(O243, INDIRECT("'" &amp; G243 &amp; "'!F23:N25"),3, FALSE)&lt;&gt;"NA"),(L243-VLOOKUP(O243, INDIRECT("'" &amp; G243 &amp; "'!F23:N25"),3, FALSE)),"")),"")</f>
        <v/>
      </c>
      <c r="AW243" s="4" t="str">
        <f t="shared" ca="1" si="102"/>
        <v/>
      </c>
      <c r="AX243" s="4" t="str">
        <f t="shared" ca="1" si="103"/>
        <v/>
      </c>
      <c r="AY243" s="4" t="str">
        <f t="shared" ca="1" si="104"/>
        <v/>
      </c>
      <c r="AZ243" s="4" t="str">
        <f t="array" aca="1" ref="AZ243" ca="1">IF(O243&lt;&gt;"",IF(VLOOKUP(O243,INDIRECT("'"&amp;G243&amp;"'!F23:K25"),5,FALSE)="NA","NA",L243-VLOOKUP(O243,INDIRECT("'"&amp;G243&amp;"'!F23:K25"),5,FALSE)),"")</f>
        <v/>
      </c>
      <c r="BA243" s="4" t="str">
        <f>IF('Informacion del Cliente'!U255&lt;&gt;"",'Informacion del Cliente'!U255,"")</f>
        <v/>
      </c>
      <c r="BB243" s="4" t="str">
        <f t="array" aca="1" ref="BB243" ca="1">IF(O243&lt;&gt;"",VLOOKUP(O243, INDIRECT("'" &amp; G243 &amp; "'!F23:K25"),6, FALSE),"")</f>
        <v/>
      </c>
      <c r="BC243" s="4" t="str">
        <f t="shared" si="105"/>
        <v/>
      </c>
      <c r="BD243" s="4" t="str">
        <f t="shared" ca="1" si="106"/>
        <v/>
      </c>
      <c r="BE243" s="4" t="str">
        <f t="shared" si="107"/>
        <v/>
      </c>
      <c r="BF243" s="4" t="str">
        <f t="shared" si="108"/>
        <v/>
      </c>
      <c r="BG243" s="4" t="str">
        <f t="shared" si="109"/>
        <v/>
      </c>
      <c r="BJ243" s="4" t="str">
        <f t="shared" ca="1" si="110"/>
        <v/>
      </c>
      <c r="BK243" s="4" t="str">
        <f t="shared" si="111"/>
        <v/>
      </c>
      <c r="BL243" s="4" t="str">
        <f t="shared" ca="1" si="112"/>
        <v/>
      </c>
      <c r="BM243" s="4" t="str">
        <f t="shared" ca="1" si="113"/>
        <v/>
      </c>
    </row>
    <row r="244" spans="1:65" x14ac:dyDescent="0.3">
      <c r="A244" s="4" t="str">
        <f>IF(L244&lt;&gt;"",'Informacion del Cliente'!D256,"")</f>
        <v/>
      </c>
      <c r="B244" s="4" t="str">
        <f>IF(O244&lt;&gt;"",'Informacion del Cliente'!$F$5,"")</f>
        <v/>
      </c>
      <c r="C244" s="4" t="str">
        <f>IF(O244&lt;&gt;"",'Informacion del Cliente'!$F$8,"")</f>
        <v/>
      </c>
      <c r="D244" s="4" t="str">
        <f>IF(O244&lt;&gt;"",'Informacion del Cliente'!$F$7,"")</f>
        <v/>
      </c>
      <c r="E244" s="4" t="str">
        <f>IF(O244&lt;&gt;"",'Informacion del Cliente'!$F$9,"")</f>
        <v/>
      </c>
      <c r="F244" s="4" t="str">
        <f>IF(G244&lt;&gt;"",'Informacion del Cliente'!$F$10:$G$10,"")</f>
        <v/>
      </c>
      <c r="G244" s="4" t="str">
        <f>IF('Informacion del Cliente'!E256&lt;&gt;"",VLOOKUP('Informacion del Cliente'!E256,Productos!$F$6:$G$11,2,FALSE),"")</f>
        <v/>
      </c>
      <c r="H244" s="4" t="str">
        <f>IF('Informacion del Cliente'!G256&lt;&gt;"",'Informacion del Cliente'!G256,"")</f>
        <v/>
      </c>
      <c r="I244" s="4" t="str">
        <f>IF('Informacion del Cliente'!F256&lt;&gt;"",'Informacion del Cliente'!F256,"")</f>
        <v/>
      </c>
      <c r="J244" s="4" t="str">
        <f>IF('Informacion del Cliente'!J256&lt;&gt;"",'Informacion del Cliente'!J256,"")</f>
        <v/>
      </c>
      <c r="K244" s="4" t="str">
        <f>IF('Informacion del Cliente'!N256&lt;&gt;"",'Informacion del Cliente'!N256,"")</f>
        <v/>
      </c>
      <c r="L244" s="4" t="str">
        <f>IF(AND(N244&lt;&gt;"",N244="Inside"),'Informacion del Cliente'!H256-VLOOKUP(N244,Productos!$F$15:$G$16,2,FALSE),IF(N244="Outside",'Informacion del Cliente'!H256,""))</f>
        <v/>
      </c>
      <c r="M244" s="4" t="str">
        <f>IF('Informacion del Cliente'!I256&lt;&gt;"",'Informacion del Cliente'!I256,"")</f>
        <v/>
      </c>
      <c r="N244" s="4" t="str">
        <f>IF('Informacion del Cliente'!K256&lt;&gt;"",'Informacion del Cliente'!K256,"")</f>
        <v/>
      </c>
      <c r="O244" s="4" t="str">
        <f>IF('Informacion del Cliente'!L256&lt;&gt;"",'Informacion del Cliente'!L256,"")</f>
        <v/>
      </c>
      <c r="P244" s="4" t="str">
        <f>IF('Informacion del Cliente'!M256&lt;&gt;"",'Informacion del Cliente'!M256,"")</f>
        <v/>
      </c>
      <c r="Q244" s="4" t="str">
        <f>IF('Informacion del Cliente'!P256&lt;&gt;"",'Informacion del Cliente'!P256,"")</f>
        <v/>
      </c>
      <c r="R244" s="4" t="str">
        <f>IF('Informacion del Cliente'!Q256&lt;&gt;"",'Informacion del Cliente'!Q256,"")</f>
        <v/>
      </c>
      <c r="S244" s="4" t="str">
        <f t="shared" ca="1" si="114"/>
        <v/>
      </c>
      <c r="U244" s="4" t="str">
        <f>IF('Informacion del Cliente'!O256&lt;&gt;"",'Informacion del Cliente'!O256,"")</f>
        <v/>
      </c>
      <c r="V244" s="4" t="str">
        <f>IF('Informacion del Cliente'!R256&lt;&gt;"",'Informacion del Cliente'!R256,"")</f>
        <v/>
      </c>
      <c r="W244" s="4" t="str">
        <f t="shared" ca="1" si="115"/>
        <v/>
      </c>
      <c r="X244" s="4" t="str">
        <f t="shared" si="116"/>
        <v/>
      </c>
      <c r="Y244" s="4" t="str">
        <f t="shared" si="117"/>
        <v/>
      </c>
      <c r="Z244" s="4" t="str">
        <f>IF(G244&lt;&gt;"", IFERROR(VLOOKUP(I244, 'Listado de Telas'!$B$3:$F$129, 5, FALSE), "No encontrado"), "")</f>
        <v/>
      </c>
      <c r="AA244" s="4" t="str">
        <f t="shared" ca="1" si="118"/>
        <v/>
      </c>
      <c r="AB244" s="4" t="str">
        <f t="shared" ca="1" si="93"/>
        <v/>
      </c>
      <c r="AC244" s="4" t="str">
        <f t="shared" ca="1" si="94"/>
        <v/>
      </c>
      <c r="AD244" s="4" t="str">
        <f t="shared" ca="1" si="95"/>
        <v/>
      </c>
      <c r="AE244" s="4" t="str">
        <f t="shared" si="96"/>
        <v/>
      </c>
      <c r="AF244" s="4" t="str">
        <f t="shared" ca="1" si="97"/>
        <v/>
      </c>
      <c r="AG244" s="4" t="str">
        <f t="shared" ca="1" si="98"/>
        <v/>
      </c>
      <c r="AH244" s="4" t="str">
        <f t="shared" ca="1" si="99"/>
        <v/>
      </c>
      <c r="AI244" s="4" t="str">
        <f t="shared" si="119"/>
        <v/>
      </c>
      <c r="AJ244" s="4" t="str">
        <f t="shared" ca="1" si="100"/>
        <v/>
      </c>
      <c r="AK244" s="4" t="str">
        <f t="array" ref="AK244">IF('Informacion del Cliente'!T256="SI",3,IF('Informacion del Cliente'!K256="Outside",2,IF('Informacion del Cliente'!K256="Inside",1,"")))</f>
        <v/>
      </c>
      <c r="AL244" s="140" t="str">
        <f t="shared" ca="1" si="101"/>
        <v/>
      </c>
      <c r="AM244" s="4" t="s">
        <v>132</v>
      </c>
      <c r="AN244" s="4" t="str">
        <f t="array" ref="AN244">IF(O244&lt;&gt;"",(IF(L244&lt;&gt;"",IF('Informacion del Cliente'!$F$10:$G$10="Residencial",VLOOKUP(G244,Productos!$F$19:$G$24,2,FALSE),IF('Informacion del Cliente'!$F$10:$G$10="Comercial",VLOOKUP(G244,Productos!$F$19:$G$24,3,FALSE),"")))),"")</f>
        <v/>
      </c>
      <c r="AO244" s="4" t="str">
        <f t="array" aca="1" ref="AO244" ca="1">IF(O244&lt;&gt;"",(IF(L244&lt;&gt;"",IF(VLOOKUP('Informacion del Cliente'!$F$10:$G$10,INDIRECT("'"&amp;G244&amp;"'!L5:N6"),2,FALSE)="NA","",VLOOKUP('Informacion del Cliente'!$F$10:$G$10,INDIRECT("'"&amp;G244&amp;"'!L5:N6"),2,FALSE)))),"")</f>
        <v/>
      </c>
      <c r="AP244" s="4" t="str">
        <f t="array" aca="1" ref="AP244" ca="1">IF(OR(J244="Privacy",J244="Blackout"),IF('Informacion del Cliente'!$F$10:$G$10="Residencial",IF(L244&lt;&gt;"",VLOOKUP(J244,INDIRECT("'"&amp;G244&amp;"'!L16:O18"),2,FALSE),""),IF('Informacion del Cliente'!$F$10:$G$10="Comercial",IF(L244&lt;&gt;"",VLOOKUP(J244,INDIRECT("'"&amp;G244&amp;"'!L16:O18"),3,FALSE),""))),"")</f>
        <v/>
      </c>
      <c r="AQ244" s="4" t="str">
        <f t="shared" ca="1" si="120"/>
        <v>0</v>
      </c>
      <c r="AR244" s="4" t="str">
        <f t="array" aca="1" ref="AR244" ca="1">IF('Informacion del Cliente'!$F$10:$G$10="Residencial",IF(L244&lt;&gt;"",VLOOKUP(J244,INDIRECT("'"&amp;G244&amp;"'!L16:O18"),2,FALSE),""),IF('Informacion del Cliente'!$F$10:$G$10="Comercial",IF(L244&lt;&gt;"",VLOOKUP(J244,INDIRECT("'"&amp;G244&amp;"'!L16:O18"),3,FALSE),"")))</f>
        <v/>
      </c>
      <c r="AS244" s="4" t="str">
        <f t="shared" ca="1" si="121"/>
        <v/>
      </c>
      <c r="AT244" s="4" t="str">
        <f t="shared" ca="1" si="122"/>
        <v/>
      </c>
      <c r="AU244" s="4" t="str">
        <f t="shared" ca="1" si="123"/>
        <v/>
      </c>
      <c r="AV244" s="4" t="str">
        <f t="array" aca="1" ref="AV244" ca="1">IF(G244&lt;&gt;"",(IF(OR(VLOOKUP(O244, INDIRECT("'" &amp; G244 &amp; "'!F23:N25"),3, FALSE)&lt;&gt;"",VLOOKUP(O244, INDIRECT("'" &amp; G244 &amp; "'!F23:N25"),3, FALSE)&lt;&gt;"NA"),(L244-VLOOKUP(O244, INDIRECT("'" &amp; G244 &amp; "'!F23:N25"),3, FALSE)),"")),"")</f>
        <v/>
      </c>
      <c r="AW244" s="4" t="str">
        <f t="shared" ca="1" si="102"/>
        <v/>
      </c>
      <c r="AX244" s="4" t="str">
        <f t="shared" ca="1" si="103"/>
        <v/>
      </c>
      <c r="AY244" s="4" t="str">
        <f t="shared" ca="1" si="104"/>
        <v/>
      </c>
      <c r="AZ244" s="4" t="str">
        <f t="array" aca="1" ref="AZ244" ca="1">IF(O244&lt;&gt;"",IF(VLOOKUP(O244,INDIRECT("'"&amp;G244&amp;"'!F23:K25"),5,FALSE)="NA","NA",L244-VLOOKUP(O244,INDIRECT("'"&amp;G244&amp;"'!F23:K25"),5,FALSE)),"")</f>
        <v/>
      </c>
      <c r="BA244" s="4" t="str">
        <f>IF('Informacion del Cliente'!U256&lt;&gt;"",'Informacion del Cliente'!U256,"")</f>
        <v/>
      </c>
      <c r="BB244" s="4" t="str">
        <f t="array" aca="1" ref="BB244" ca="1">IF(O244&lt;&gt;"",VLOOKUP(O244, INDIRECT("'" &amp; G244 &amp; "'!F23:K25"),6, FALSE),"")</f>
        <v/>
      </c>
      <c r="BC244" s="4" t="str">
        <f t="shared" si="105"/>
        <v/>
      </c>
      <c r="BD244" s="4" t="str">
        <f t="shared" ca="1" si="106"/>
        <v/>
      </c>
      <c r="BE244" s="4" t="str">
        <f t="shared" si="107"/>
        <v/>
      </c>
      <c r="BF244" s="4" t="str">
        <f t="shared" si="108"/>
        <v/>
      </c>
      <c r="BG244" s="4" t="str">
        <f t="shared" si="109"/>
        <v/>
      </c>
      <c r="BJ244" s="4" t="str">
        <f t="shared" ca="1" si="110"/>
        <v/>
      </c>
      <c r="BK244" s="4" t="str">
        <f t="shared" si="111"/>
        <v/>
      </c>
      <c r="BL244" s="4" t="str">
        <f t="shared" ca="1" si="112"/>
        <v/>
      </c>
      <c r="BM244" s="4" t="str">
        <f t="shared" ca="1" si="113"/>
        <v/>
      </c>
    </row>
    <row r="245" spans="1:65" x14ac:dyDescent="0.3">
      <c r="A245" s="4" t="str">
        <f>IF(L245&lt;&gt;"",'Informacion del Cliente'!D257,"")</f>
        <v/>
      </c>
      <c r="B245" s="4" t="str">
        <f>IF(O245&lt;&gt;"",'Informacion del Cliente'!$F$5,"")</f>
        <v/>
      </c>
      <c r="C245" s="4" t="str">
        <f>IF(O245&lt;&gt;"",'Informacion del Cliente'!$F$8,"")</f>
        <v/>
      </c>
      <c r="D245" s="4" t="str">
        <f>IF(O245&lt;&gt;"",'Informacion del Cliente'!$F$7,"")</f>
        <v/>
      </c>
      <c r="E245" s="4" t="str">
        <f>IF(O245&lt;&gt;"",'Informacion del Cliente'!$F$9,"")</f>
        <v/>
      </c>
      <c r="F245" s="4" t="str">
        <f>IF(G245&lt;&gt;"",'Informacion del Cliente'!$F$10:$G$10,"")</f>
        <v/>
      </c>
      <c r="G245" s="4" t="str">
        <f>IF('Informacion del Cliente'!E257&lt;&gt;"",VLOOKUP('Informacion del Cliente'!E257,Productos!$F$6:$G$11,2,FALSE),"")</f>
        <v/>
      </c>
      <c r="H245" s="4" t="str">
        <f>IF('Informacion del Cliente'!G257&lt;&gt;"",'Informacion del Cliente'!G257,"")</f>
        <v/>
      </c>
      <c r="I245" s="4" t="str">
        <f>IF('Informacion del Cliente'!F257&lt;&gt;"",'Informacion del Cliente'!F257,"")</f>
        <v/>
      </c>
      <c r="J245" s="4" t="str">
        <f>IF('Informacion del Cliente'!J257&lt;&gt;"",'Informacion del Cliente'!J257,"")</f>
        <v/>
      </c>
      <c r="K245" s="4" t="str">
        <f>IF('Informacion del Cliente'!N257&lt;&gt;"",'Informacion del Cliente'!N257,"")</f>
        <v/>
      </c>
      <c r="L245" s="4" t="str">
        <f>IF(AND(N245&lt;&gt;"",N245="Inside"),'Informacion del Cliente'!H257-VLOOKUP(N245,Productos!$F$15:$G$16,2,FALSE),IF(N245="Outside",'Informacion del Cliente'!H257,""))</f>
        <v/>
      </c>
      <c r="M245" s="4" t="str">
        <f>IF('Informacion del Cliente'!I257&lt;&gt;"",'Informacion del Cliente'!I257,"")</f>
        <v/>
      </c>
      <c r="N245" s="4" t="str">
        <f>IF('Informacion del Cliente'!K257&lt;&gt;"",'Informacion del Cliente'!K257,"")</f>
        <v/>
      </c>
      <c r="O245" s="4" t="str">
        <f>IF('Informacion del Cliente'!L257&lt;&gt;"",'Informacion del Cliente'!L257,"")</f>
        <v/>
      </c>
      <c r="P245" s="4" t="str">
        <f>IF('Informacion del Cliente'!M257&lt;&gt;"",'Informacion del Cliente'!M257,"")</f>
        <v/>
      </c>
      <c r="Q245" s="4" t="str">
        <f>IF('Informacion del Cliente'!P257&lt;&gt;"",'Informacion del Cliente'!P257,"")</f>
        <v/>
      </c>
      <c r="R245" s="4" t="str">
        <f>IF('Informacion del Cliente'!Q257&lt;&gt;"",'Informacion del Cliente'!Q257,"")</f>
        <v/>
      </c>
      <c r="S245" s="4" t="str">
        <f t="shared" ca="1" si="114"/>
        <v/>
      </c>
      <c r="U245" s="4" t="str">
        <f>IF('Informacion del Cliente'!O257&lt;&gt;"",'Informacion del Cliente'!O257,"")</f>
        <v/>
      </c>
      <c r="V245" s="4" t="str">
        <f>IF('Informacion del Cliente'!R257&lt;&gt;"",'Informacion del Cliente'!R257,"")</f>
        <v/>
      </c>
      <c r="W245" s="4" t="str">
        <f t="shared" ca="1" si="115"/>
        <v/>
      </c>
      <c r="X245" s="4" t="str">
        <f t="shared" si="116"/>
        <v/>
      </c>
      <c r="Y245" s="4" t="str">
        <f t="shared" si="117"/>
        <v/>
      </c>
      <c r="Z245" s="4" t="str">
        <f>IF(G245&lt;&gt;"", IFERROR(VLOOKUP(I245, 'Listado de Telas'!$B$3:$F$129, 5, FALSE), "No encontrado"), "")</f>
        <v/>
      </c>
      <c r="AA245" s="4" t="str">
        <f t="shared" ca="1" si="118"/>
        <v/>
      </c>
      <c r="AB245" s="4" t="str">
        <f t="shared" ca="1" si="93"/>
        <v/>
      </c>
      <c r="AC245" s="4" t="str">
        <f t="shared" ca="1" si="94"/>
        <v/>
      </c>
      <c r="AD245" s="4" t="str">
        <f t="shared" ca="1" si="95"/>
        <v/>
      </c>
      <c r="AE245" s="4" t="str">
        <f t="shared" si="96"/>
        <v/>
      </c>
      <c r="AF245" s="4" t="str">
        <f t="shared" ca="1" si="97"/>
        <v/>
      </c>
      <c r="AG245" s="4" t="str">
        <f t="shared" ca="1" si="98"/>
        <v/>
      </c>
      <c r="AH245" s="4" t="str">
        <f t="shared" ca="1" si="99"/>
        <v/>
      </c>
      <c r="AI245" s="4" t="str">
        <f t="shared" si="119"/>
        <v/>
      </c>
      <c r="AJ245" s="4" t="str">
        <f t="shared" ca="1" si="100"/>
        <v/>
      </c>
      <c r="AK245" s="4" t="str">
        <f t="array" ref="AK245">IF('Informacion del Cliente'!T257="SI",3,IF('Informacion del Cliente'!K257="Outside",2,IF('Informacion del Cliente'!K257="Inside",1,"")))</f>
        <v/>
      </c>
      <c r="AL245" s="140" t="str">
        <f t="shared" ca="1" si="101"/>
        <v/>
      </c>
      <c r="AM245" s="4" t="s">
        <v>132</v>
      </c>
      <c r="AN245" s="4" t="str">
        <f t="array" ref="AN245">IF(O245&lt;&gt;"",(IF(L245&lt;&gt;"",IF('Informacion del Cliente'!$F$10:$G$10="Residencial",VLOOKUP(G245,Productos!$F$19:$G$24,2,FALSE),IF('Informacion del Cliente'!$F$10:$G$10="Comercial",VLOOKUP(G245,Productos!$F$19:$G$24,3,FALSE),"")))),"")</f>
        <v/>
      </c>
      <c r="AO245" s="4" t="str">
        <f t="array" aca="1" ref="AO245" ca="1">IF(O245&lt;&gt;"",(IF(L245&lt;&gt;"",IF(VLOOKUP('Informacion del Cliente'!$F$10:$G$10,INDIRECT("'"&amp;G245&amp;"'!L5:N6"),2,FALSE)="NA","",VLOOKUP('Informacion del Cliente'!$F$10:$G$10,INDIRECT("'"&amp;G245&amp;"'!L5:N6"),2,FALSE)))),"")</f>
        <v/>
      </c>
      <c r="AP245" s="4" t="str">
        <f t="array" aca="1" ref="AP245" ca="1">IF(OR(J245="Privacy",J245="Blackout"),IF('Informacion del Cliente'!$F$10:$G$10="Residencial",IF(L245&lt;&gt;"",VLOOKUP(J245,INDIRECT("'"&amp;G245&amp;"'!L16:O18"),2,FALSE),""),IF('Informacion del Cliente'!$F$10:$G$10="Comercial",IF(L245&lt;&gt;"",VLOOKUP(J245,INDIRECT("'"&amp;G245&amp;"'!L16:O18"),3,FALSE),""))),"")</f>
        <v/>
      </c>
      <c r="AQ245" s="4" t="str">
        <f t="shared" ca="1" si="120"/>
        <v>0</v>
      </c>
      <c r="AR245" s="4" t="str">
        <f t="array" aca="1" ref="AR245" ca="1">IF('Informacion del Cliente'!$F$10:$G$10="Residencial",IF(L245&lt;&gt;"",VLOOKUP(J245,INDIRECT("'"&amp;G245&amp;"'!L16:O18"),2,FALSE),""),IF('Informacion del Cliente'!$F$10:$G$10="Comercial",IF(L245&lt;&gt;"",VLOOKUP(J245,INDIRECT("'"&amp;G245&amp;"'!L16:O18"),3,FALSE),"")))</f>
        <v/>
      </c>
      <c r="AS245" s="4" t="str">
        <f t="shared" ca="1" si="121"/>
        <v/>
      </c>
      <c r="AT245" s="4" t="str">
        <f t="shared" ca="1" si="122"/>
        <v/>
      </c>
      <c r="AU245" s="4" t="str">
        <f t="shared" ca="1" si="123"/>
        <v/>
      </c>
      <c r="AV245" s="4" t="str">
        <f t="array" aca="1" ref="AV245" ca="1">IF(G245&lt;&gt;"",(IF(OR(VLOOKUP(O245, INDIRECT("'" &amp; G245 &amp; "'!F23:N25"),3, FALSE)&lt;&gt;"",VLOOKUP(O245, INDIRECT("'" &amp; G245 &amp; "'!F23:N25"),3, FALSE)&lt;&gt;"NA"),(L245-VLOOKUP(O245, INDIRECT("'" &amp; G245 &amp; "'!F23:N25"),3, FALSE)),"")),"")</f>
        <v/>
      </c>
      <c r="AW245" s="4" t="str">
        <f t="shared" ca="1" si="102"/>
        <v/>
      </c>
      <c r="AX245" s="4" t="str">
        <f t="shared" ca="1" si="103"/>
        <v/>
      </c>
      <c r="AY245" s="4" t="str">
        <f t="shared" ca="1" si="104"/>
        <v/>
      </c>
      <c r="AZ245" s="4" t="str">
        <f t="array" aca="1" ref="AZ245" ca="1">IF(O245&lt;&gt;"",IF(VLOOKUP(O245,INDIRECT("'"&amp;G245&amp;"'!F23:K25"),5,FALSE)="NA","NA",L245-VLOOKUP(O245,INDIRECT("'"&amp;G245&amp;"'!F23:K25"),5,FALSE)),"")</f>
        <v/>
      </c>
      <c r="BA245" s="4" t="str">
        <f>IF('Informacion del Cliente'!U257&lt;&gt;"",'Informacion del Cliente'!U257,"")</f>
        <v/>
      </c>
      <c r="BB245" s="4" t="str">
        <f t="array" aca="1" ref="BB245" ca="1">IF(O245&lt;&gt;"",VLOOKUP(O245, INDIRECT("'" &amp; G245 &amp; "'!F23:K25"),6, FALSE),"")</f>
        <v/>
      </c>
      <c r="BC245" s="4" t="str">
        <f t="shared" si="105"/>
        <v/>
      </c>
      <c r="BD245" s="4" t="str">
        <f t="shared" ca="1" si="106"/>
        <v/>
      </c>
      <c r="BE245" s="4" t="str">
        <f t="shared" si="107"/>
        <v/>
      </c>
      <c r="BF245" s="4" t="str">
        <f t="shared" si="108"/>
        <v/>
      </c>
      <c r="BG245" s="4" t="str">
        <f t="shared" si="109"/>
        <v/>
      </c>
      <c r="BJ245" s="4" t="str">
        <f t="shared" ca="1" si="110"/>
        <v/>
      </c>
      <c r="BK245" s="4" t="str">
        <f t="shared" si="111"/>
        <v/>
      </c>
      <c r="BL245" s="4" t="str">
        <f t="shared" ca="1" si="112"/>
        <v/>
      </c>
      <c r="BM245" s="4" t="str">
        <f t="shared" ca="1" si="113"/>
        <v/>
      </c>
    </row>
    <row r="246" spans="1:65" x14ac:dyDescent="0.3">
      <c r="A246" s="4" t="str">
        <f>IF(L246&lt;&gt;"",'Informacion del Cliente'!D258,"")</f>
        <v/>
      </c>
      <c r="B246" s="4" t="str">
        <f>IF(O246&lt;&gt;"",'Informacion del Cliente'!$F$5,"")</f>
        <v/>
      </c>
      <c r="C246" s="4" t="str">
        <f>IF(O246&lt;&gt;"",'Informacion del Cliente'!$F$8,"")</f>
        <v/>
      </c>
      <c r="D246" s="4" t="str">
        <f>IF(O246&lt;&gt;"",'Informacion del Cliente'!$F$7,"")</f>
        <v/>
      </c>
      <c r="E246" s="4" t="str">
        <f>IF(O246&lt;&gt;"",'Informacion del Cliente'!$F$9,"")</f>
        <v/>
      </c>
      <c r="F246" s="4" t="str">
        <f>IF(G246&lt;&gt;"",'Informacion del Cliente'!$F$10:$G$10,"")</f>
        <v/>
      </c>
      <c r="G246" s="4" t="str">
        <f>IF('Informacion del Cliente'!E258&lt;&gt;"",VLOOKUP('Informacion del Cliente'!E258,Productos!$F$6:$G$11,2,FALSE),"")</f>
        <v/>
      </c>
      <c r="H246" s="4" t="str">
        <f>IF('Informacion del Cliente'!G258&lt;&gt;"",'Informacion del Cliente'!G258,"")</f>
        <v/>
      </c>
      <c r="I246" s="4" t="str">
        <f>IF('Informacion del Cliente'!F258&lt;&gt;"",'Informacion del Cliente'!F258,"")</f>
        <v/>
      </c>
      <c r="J246" s="4" t="str">
        <f>IF('Informacion del Cliente'!J258&lt;&gt;"",'Informacion del Cliente'!J258,"")</f>
        <v/>
      </c>
      <c r="K246" s="4" t="str">
        <f>IF('Informacion del Cliente'!N258&lt;&gt;"",'Informacion del Cliente'!N258,"")</f>
        <v/>
      </c>
      <c r="L246" s="4" t="str">
        <f>IF(AND(N246&lt;&gt;"",N246="Inside"),'Informacion del Cliente'!H258-VLOOKUP(N246,Productos!$F$15:$G$16,2,FALSE),IF(N246="Outside",'Informacion del Cliente'!H258,""))</f>
        <v/>
      </c>
      <c r="M246" s="4" t="str">
        <f>IF('Informacion del Cliente'!I258&lt;&gt;"",'Informacion del Cliente'!I258,"")</f>
        <v/>
      </c>
      <c r="N246" s="4" t="str">
        <f>IF('Informacion del Cliente'!K258&lt;&gt;"",'Informacion del Cliente'!K258,"")</f>
        <v/>
      </c>
      <c r="O246" s="4" t="str">
        <f>IF('Informacion del Cliente'!L258&lt;&gt;"",'Informacion del Cliente'!L258,"")</f>
        <v/>
      </c>
      <c r="P246" s="4" t="str">
        <f>IF('Informacion del Cliente'!M258&lt;&gt;"",'Informacion del Cliente'!M258,"")</f>
        <v/>
      </c>
      <c r="Q246" s="4" t="str">
        <f>IF('Informacion del Cliente'!P258&lt;&gt;"",'Informacion del Cliente'!P258,"")</f>
        <v/>
      </c>
      <c r="R246" s="4" t="str">
        <f>IF('Informacion del Cliente'!Q258&lt;&gt;"",'Informacion del Cliente'!Q258,"")</f>
        <v/>
      </c>
      <c r="S246" s="4" t="str">
        <f t="shared" ca="1" si="114"/>
        <v/>
      </c>
      <c r="U246" s="4" t="str">
        <f>IF('Informacion del Cliente'!O258&lt;&gt;"",'Informacion del Cliente'!O258,"")</f>
        <v/>
      </c>
      <c r="V246" s="4" t="str">
        <f>IF('Informacion del Cliente'!R258&lt;&gt;"",'Informacion del Cliente'!R258,"")</f>
        <v/>
      </c>
      <c r="W246" s="4" t="str">
        <f t="shared" ca="1" si="115"/>
        <v/>
      </c>
      <c r="X246" s="4" t="str">
        <f t="shared" si="116"/>
        <v/>
      </c>
      <c r="Y246" s="4" t="str">
        <f t="shared" si="117"/>
        <v/>
      </c>
      <c r="Z246" s="4" t="str">
        <f>IF(G246&lt;&gt;"", IFERROR(VLOOKUP(I246, 'Listado de Telas'!$B$3:$F$129, 5, FALSE), "No encontrado"), "")</f>
        <v/>
      </c>
      <c r="AA246" s="4" t="str">
        <f t="shared" ca="1" si="118"/>
        <v/>
      </c>
      <c r="AB246" s="4" t="str">
        <f t="shared" ca="1" si="93"/>
        <v/>
      </c>
      <c r="AC246" s="4" t="str">
        <f t="shared" ca="1" si="94"/>
        <v/>
      </c>
      <c r="AD246" s="4" t="str">
        <f t="shared" ca="1" si="95"/>
        <v/>
      </c>
      <c r="AE246" s="4" t="str">
        <f t="shared" si="96"/>
        <v/>
      </c>
      <c r="AF246" s="4" t="str">
        <f t="shared" ca="1" si="97"/>
        <v/>
      </c>
      <c r="AG246" s="4" t="str">
        <f t="shared" ca="1" si="98"/>
        <v/>
      </c>
      <c r="AH246" s="4" t="str">
        <f t="shared" ca="1" si="99"/>
        <v/>
      </c>
      <c r="AI246" s="4" t="str">
        <f t="shared" si="119"/>
        <v/>
      </c>
      <c r="AJ246" s="4" t="str">
        <f t="shared" ca="1" si="100"/>
        <v/>
      </c>
      <c r="AK246" s="4" t="str">
        <f t="array" ref="AK246">IF('Informacion del Cliente'!T258="SI",3,IF('Informacion del Cliente'!K258="Outside",2,IF('Informacion del Cliente'!K258="Inside",1,"")))</f>
        <v/>
      </c>
      <c r="AL246" s="140" t="str">
        <f t="shared" ca="1" si="101"/>
        <v/>
      </c>
      <c r="AM246" s="4" t="s">
        <v>132</v>
      </c>
      <c r="AN246" s="4" t="str">
        <f t="array" ref="AN246">IF(O246&lt;&gt;"",(IF(L246&lt;&gt;"",IF('Informacion del Cliente'!$F$10:$G$10="Residencial",VLOOKUP(G246,Productos!$F$19:$G$24,2,FALSE),IF('Informacion del Cliente'!$F$10:$G$10="Comercial",VLOOKUP(G246,Productos!$F$19:$G$24,3,FALSE),"")))),"")</f>
        <v/>
      </c>
      <c r="AO246" s="4" t="str">
        <f t="array" aca="1" ref="AO246" ca="1">IF(O246&lt;&gt;"",(IF(L246&lt;&gt;"",IF(VLOOKUP('Informacion del Cliente'!$F$10:$G$10,INDIRECT("'"&amp;G246&amp;"'!L5:N6"),2,FALSE)="NA","",VLOOKUP('Informacion del Cliente'!$F$10:$G$10,INDIRECT("'"&amp;G246&amp;"'!L5:N6"),2,FALSE)))),"")</f>
        <v/>
      </c>
      <c r="AP246" s="4" t="str">
        <f t="array" aca="1" ref="AP246" ca="1">IF(OR(J246="Privacy",J246="Blackout"),IF('Informacion del Cliente'!$F$10:$G$10="Residencial",IF(L246&lt;&gt;"",VLOOKUP(J246,INDIRECT("'"&amp;G246&amp;"'!L16:O18"),2,FALSE),""),IF('Informacion del Cliente'!$F$10:$G$10="Comercial",IF(L246&lt;&gt;"",VLOOKUP(J246,INDIRECT("'"&amp;G246&amp;"'!L16:O18"),3,FALSE),""))),"")</f>
        <v/>
      </c>
      <c r="AQ246" s="4" t="str">
        <f t="shared" ca="1" si="120"/>
        <v>0</v>
      </c>
      <c r="AR246" s="4" t="str">
        <f t="array" aca="1" ref="AR246" ca="1">IF('Informacion del Cliente'!$F$10:$G$10="Residencial",IF(L246&lt;&gt;"",VLOOKUP(J246,INDIRECT("'"&amp;G246&amp;"'!L16:O18"),2,FALSE),""),IF('Informacion del Cliente'!$F$10:$G$10="Comercial",IF(L246&lt;&gt;"",VLOOKUP(J246,INDIRECT("'"&amp;G246&amp;"'!L16:O18"),3,FALSE),"")))</f>
        <v/>
      </c>
      <c r="AS246" s="4" t="str">
        <f t="shared" ca="1" si="121"/>
        <v/>
      </c>
      <c r="AT246" s="4" t="str">
        <f t="shared" ca="1" si="122"/>
        <v/>
      </c>
      <c r="AU246" s="4" t="str">
        <f t="shared" ca="1" si="123"/>
        <v/>
      </c>
      <c r="AV246" s="4" t="str">
        <f t="array" aca="1" ref="AV246" ca="1">IF(G246&lt;&gt;"",(IF(OR(VLOOKUP(O246, INDIRECT("'" &amp; G246 &amp; "'!F23:N25"),3, FALSE)&lt;&gt;"",VLOOKUP(O246, INDIRECT("'" &amp; G246 &amp; "'!F23:N25"),3, FALSE)&lt;&gt;"NA"),(L246-VLOOKUP(O246, INDIRECT("'" &amp; G246 &amp; "'!F23:N25"),3, FALSE)),"")),"")</f>
        <v/>
      </c>
      <c r="AW246" s="4" t="str">
        <f t="shared" ca="1" si="102"/>
        <v/>
      </c>
      <c r="AX246" s="4" t="str">
        <f t="shared" ca="1" si="103"/>
        <v/>
      </c>
      <c r="AY246" s="4" t="str">
        <f t="shared" ca="1" si="104"/>
        <v/>
      </c>
      <c r="AZ246" s="4" t="str">
        <f t="array" aca="1" ref="AZ246" ca="1">IF(O246&lt;&gt;"",IF(VLOOKUP(O246,INDIRECT("'"&amp;G246&amp;"'!F23:K25"),5,FALSE)="NA","NA",L246-VLOOKUP(O246,INDIRECT("'"&amp;G246&amp;"'!F23:K25"),5,FALSE)),"")</f>
        <v/>
      </c>
      <c r="BA246" s="4" t="str">
        <f>IF('Informacion del Cliente'!U258&lt;&gt;"",'Informacion del Cliente'!U258,"")</f>
        <v/>
      </c>
      <c r="BB246" s="4" t="str">
        <f t="array" aca="1" ref="BB246" ca="1">IF(O246&lt;&gt;"",VLOOKUP(O246, INDIRECT("'" &amp; G246 &amp; "'!F23:K25"),6, FALSE),"")</f>
        <v/>
      </c>
      <c r="BC246" s="4" t="str">
        <f t="shared" si="105"/>
        <v/>
      </c>
      <c r="BD246" s="4" t="str">
        <f t="shared" ca="1" si="106"/>
        <v/>
      </c>
      <c r="BE246" s="4" t="str">
        <f t="shared" si="107"/>
        <v/>
      </c>
      <c r="BF246" s="4" t="str">
        <f t="shared" si="108"/>
        <v/>
      </c>
      <c r="BG246" s="4" t="str">
        <f t="shared" si="109"/>
        <v/>
      </c>
      <c r="BJ246" s="4" t="str">
        <f t="shared" ca="1" si="110"/>
        <v/>
      </c>
      <c r="BK246" s="4" t="str">
        <f t="shared" si="111"/>
        <v/>
      </c>
      <c r="BL246" s="4" t="str">
        <f t="shared" ca="1" si="112"/>
        <v/>
      </c>
      <c r="BM246" s="4" t="str">
        <f t="shared" ca="1" si="113"/>
        <v/>
      </c>
    </row>
    <row r="247" spans="1:65" x14ac:dyDescent="0.3">
      <c r="A247" s="4" t="str">
        <f>IF(L247&lt;&gt;"",'Informacion del Cliente'!D259,"")</f>
        <v/>
      </c>
      <c r="B247" s="4" t="str">
        <f>IF(O247&lt;&gt;"",'Informacion del Cliente'!$F$5,"")</f>
        <v/>
      </c>
      <c r="C247" s="4" t="str">
        <f>IF(O247&lt;&gt;"",'Informacion del Cliente'!$F$8,"")</f>
        <v/>
      </c>
      <c r="D247" s="4" t="str">
        <f>IF(O247&lt;&gt;"",'Informacion del Cliente'!$F$7,"")</f>
        <v/>
      </c>
      <c r="E247" s="4" t="str">
        <f>IF(O247&lt;&gt;"",'Informacion del Cliente'!$F$9,"")</f>
        <v/>
      </c>
      <c r="F247" s="4" t="str">
        <f>IF(G247&lt;&gt;"",'Informacion del Cliente'!$F$10:$G$10,"")</f>
        <v/>
      </c>
      <c r="G247" s="4" t="str">
        <f>IF('Informacion del Cliente'!E259&lt;&gt;"",VLOOKUP('Informacion del Cliente'!E259,Productos!$F$6:$G$11,2,FALSE),"")</f>
        <v/>
      </c>
      <c r="H247" s="4" t="str">
        <f>IF('Informacion del Cliente'!G259&lt;&gt;"",'Informacion del Cliente'!G259,"")</f>
        <v/>
      </c>
      <c r="I247" s="4" t="str">
        <f>IF('Informacion del Cliente'!F259&lt;&gt;"",'Informacion del Cliente'!F259,"")</f>
        <v/>
      </c>
      <c r="J247" s="4" t="str">
        <f>IF('Informacion del Cliente'!J259&lt;&gt;"",'Informacion del Cliente'!J259,"")</f>
        <v/>
      </c>
      <c r="K247" s="4" t="str">
        <f>IF('Informacion del Cliente'!N259&lt;&gt;"",'Informacion del Cliente'!N259,"")</f>
        <v/>
      </c>
      <c r="L247" s="4" t="str">
        <f>IF(AND(N247&lt;&gt;"",N247="Inside"),'Informacion del Cliente'!H259-VLOOKUP(N247,Productos!$F$15:$G$16,2,FALSE),IF(N247="Outside",'Informacion del Cliente'!H259,""))</f>
        <v/>
      </c>
      <c r="M247" s="4" t="str">
        <f>IF('Informacion del Cliente'!I259&lt;&gt;"",'Informacion del Cliente'!I259,"")</f>
        <v/>
      </c>
      <c r="N247" s="4" t="str">
        <f>IF('Informacion del Cliente'!K259&lt;&gt;"",'Informacion del Cliente'!K259,"")</f>
        <v/>
      </c>
      <c r="O247" s="4" t="str">
        <f>IF('Informacion del Cliente'!L259&lt;&gt;"",'Informacion del Cliente'!L259,"")</f>
        <v/>
      </c>
      <c r="P247" s="4" t="str">
        <f>IF('Informacion del Cliente'!M259&lt;&gt;"",'Informacion del Cliente'!M259,"")</f>
        <v/>
      </c>
      <c r="Q247" s="4" t="str">
        <f>IF('Informacion del Cliente'!P259&lt;&gt;"",'Informacion del Cliente'!P259,"")</f>
        <v/>
      </c>
      <c r="R247" s="4" t="str">
        <f>IF('Informacion del Cliente'!Q259&lt;&gt;"",'Informacion del Cliente'!Q259,"")</f>
        <v/>
      </c>
      <c r="S247" s="4" t="str">
        <f t="shared" ca="1" si="114"/>
        <v/>
      </c>
      <c r="U247" s="4" t="str">
        <f>IF('Informacion del Cliente'!O259&lt;&gt;"",'Informacion del Cliente'!O259,"")</f>
        <v/>
      </c>
      <c r="V247" s="4" t="str">
        <f>IF('Informacion del Cliente'!R259&lt;&gt;"",'Informacion del Cliente'!R259,"")</f>
        <v/>
      </c>
      <c r="W247" s="4" t="str">
        <f t="shared" ca="1" si="115"/>
        <v/>
      </c>
      <c r="X247" s="4" t="str">
        <f t="shared" si="116"/>
        <v/>
      </c>
      <c r="Y247" s="4" t="str">
        <f t="shared" si="117"/>
        <v/>
      </c>
      <c r="Z247" s="4" t="str">
        <f>IF(G247&lt;&gt;"", IFERROR(VLOOKUP(I247, 'Listado de Telas'!$B$3:$F$129, 5, FALSE), "No encontrado"), "")</f>
        <v/>
      </c>
      <c r="AA247" s="4" t="str">
        <f t="shared" ca="1" si="118"/>
        <v/>
      </c>
      <c r="AB247" s="4" t="str">
        <f t="shared" ca="1" si="93"/>
        <v/>
      </c>
      <c r="AC247" s="4" t="str">
        <f t="shared" ca="1" si="94"/>
        <v/>
      </c>
      <c r="AD247" s="4" t="str">
        <f t="shared" ca="1" si="95"/>
        <v/>
      </c>
      <c r="AE247" s="4" t="str">
        <f t="shared" si="96"/>
        <v/>
      </c>
      <c r="AF247" s="4" t="str">
        <f t="shared" ca="1" si="97"/>
        <v/>
      </c>
      <c r="AG247" s="4" t="str">
        <f t="shared" ca="1" si="98"/>
        <v/>
      </c>
      <c r="AH247" s="4" t="str">
        <f t="shared" ca="1" si="99"/>
        <v/>
      </c>
      <c r="AI247" s="4" t="str">
        <f t="shared" si="119"/>
        <v/>
      </c>
      <c r="AJ247" s="4" t="str">
        <f t="shared" ca="1" si="100"/>
        <v/>
      </c>
      <c r="AK247" s="4" t="str">
        <f t="array" ref="AK247">IF('Informacion del Cliente'!T259="SI",3,IF('Informacion del Cliente'!K259="Outside",2,IF('Informacion del Cliente'!K259="Inside",1,"")))</f>
        <v/>
      </c>
      <c r="AL247" s="140" t="str">
        <f t="shared" ca="1" si="101"/>
        <v/>
      </c>
      <c r="AM247" s="4" t="s">
        <v>132</v>
      </c>
      <c r="AN247" s="4" t="str">
        <f t="array" ref="AN247">IF(O247&lt;&gt;"",(IF(L247&lt;&gt;"",IF('Informacion del Cliente'!$F$10:$G$10="Residencial",VLOOKUP(G247,Productos!$F$19:$G$24,2,FALSE),IF('Informacion del Cliente'!$F$10:$G$10="Comercial",VLOOKUP(G247,Productos!$F$19:$G$24,3,FALSE),"")))),"")</f>
        <v/>
      </c>
      <c r="AO247" s="4" t="str">
        <f t="array" aca="1" ref="AO247" ca="1">IF(O247&lt;&gt;"",(IF(L247&lt;&gt;"",IF(VLOOKUP('Informacion del Cliente'!$F$10:$G$10,INDIRECT("'"&amp;G247&amp;"'!L5:N6"),2,FALSE)="NA","",VLOOKUP('Informacion del Cliente'!$F$10:$G$10,INDIRECT("'"&amp;G247&amp;"'!L5:N6"),2,FALSE)))),"")</f>
        <v/>
      </c>
      <c r="AP247" s="4" t="str">
        <f t="array" aca="1" ref="AP247" ca="1">IF(OR(J247="Privacy",J247="Blackout"),IF('Informacion del Cliente'!$F$10:$G$10="Residencial",IF(L247&lt;&gt;"",VLOOKUP(J247,INDIRECT("'"&amp;G247&amp;"'!L16:O18"),2,FALSE),""),IF('Informacion del Cliente'!$F$10:$G$10="Comercial",IF(L247&lt;&gt;"",VLOOKUP(J247,INDIRECT("'"&amp;G247&amp;"'!L16:O18"),3,FALSE),""))),"")</f>
        <v/>
      </c>
      <c r="AQ247" s="4" t="str">
        <f t="shared" ca="1" si="120"/>
        <v>0</v>
      </c>
      <c r="AR247" s="4" t="str">
        <f t="array" aca="1" ref="AR247" ca="1">IF('Informacion del Cliente'!$F$10:$G$10="Residencial",IF(L247&lt;&gt;"",VLOOKUP(J247,INDIRECT("'"&amp;G247&amp;"'!L16:O18"),2,FALSE),""),IF('Informacion del Cliente'!$F$10:$G$10="Comercial",IF(L247&lt;&gt;"",VLOOKUP(J247,INDIRECT("'"&amp;G247&amp;"'!L16:O18"),3,FALSE),"")))</f>
        <v/>
      </c>
      <c r="AS247" s="4" t="str">
        <f t="shared" ca="1" si="121"/>
        <v/>
      </c>
      <c r="AT247" s="4" t="str">
        <f t="shared" ca="1" si="122"/>
        <v/>
      </c>
      <c r="AU247" s="4" t="str">
        <f t="shared" ca="1" si="123"/>
        <v/>
      </c>
      <c r="AV247" s="4" t="str">
        <f t="array" aca="1" ref="AV247" ca="1">IF(G247&lt;&gt;"",(IF(OR(VLOOKUP(O247, INDIRECT("'" &amp; G247 &amp; "'!F23:N25"),3, FALSE)&lt;&gt;"",VLOOKUP(O247, INDIRECT("'" &amp; G247 &amp; "'!F23:N25"),3, FALSE)&lt;&gt;"NA"),(L247-VLOOKUP(O247, INDIRECT("'" &amp; G247 &amp; "'!F23:N25"),3, FALSE)),"")),"")</f>
        <v/>
      </c>
      <c r="AW247" s="4" t="str">
        <f t="shared" ca="1" si="102"/>
        <v/>
      </c>
      <c r="AX247" s="4" t="str">
        <f t="shared" ca="1" si="103"/>
        <v/>
      </c>
      <c r="AY247" s="4" t="str">
        <f t="shared" ca="1" si="104"/>
        <v/>
      </c>
      <c r="AZ247" s="4" t="str">
        <f t="array" aca="1" ref="AZ247" ca="1">IF(O247&lt;&gt;"",IF(VLOOKUP(O247,INDIRECT("'"&amp;G247&amp;"'!F23:K25"),5,FALSE)="NA","NA",L247-VLOOKUP(O247,INDIRECT("'"&amp;G247&amp;"'!F23:K25"),5,FALSE)),"")</f>
        <v/>
      </c>
      <c r="BA247" s="4" t="str">
        <f>IF('Informacion del Cliente'!U259&lt;&gt;"",'Informacion del Cliente'!U259,"")</f>
        <v/>
      </c>
      <c r="BB247" s="4" t="str">
        <f t="array" aca="1" ref="BB247" ca="1">IF(O247&lt;&gt;"",VLOOKUP(O247, INDIRECT("'" &amp; G247 &amp; "'!F23:K25"),6, FALSE),"")</f>
        <v/>
      </c>
      <c r="BC247" s="4" t="str">
        <f t="shared" si="105"/>
        <v/>
      </c>
      <c r="BD247" s="4" t="str">
        <f t="shared" ca="1" si="106"/>
        <v/>
      </c>
      <c r="BE247" s="4" t="str">
        <f t="shared" si="107"/>
        <v/>
      </c>
      <c r="BF247" s="4" t="str">
        <f t="shared" si="108"/>
        <v/>
      </c>
      <c r="BG247" s="4" t="str">
        <f t="shared" si="109"/>
        <v/>
      </c>
      <c r="BJ247" s="4" t="str">
        <f t="shared" ca="1" si="110"/>
        <v/>
      </c>
      <c r="BK247" s="4" t="str">
        <f t="shared" si="111"/>
        <v/>
      </c>
      <c r="BL247" s="4" t="str">
        <f t="shared" ca="1" si="112"/>
        <v/>
      </c>
      <c r="BM247" s="4" t="str">
        <f t="shared" ca="1" si="113"/>
        <v/>
      </c>
    </row>
    <row r="248" spans="1:65" x14ac:dyDescent="0.3">
      <c r="A248" s="4" t="str">
        <f>IF(L248&lt;&gt;"",'Informacion del Cliente'!D260,"")</f>
        <v/>
      </c>
      <c r="B248" s="4" t="str">
        <f>IF(O248&lt;&gt;"",'Informacion del Cliente'!$F$5,"")</f>
        <v/>
      </c>
      <c r="C248" s="4" t="str">
        <f>IF(O248&lt;&gt;"",'Informacion del Cliente'!$F$8,"")</f>
        <v/>
      </c>
      <c r="D248" s="4" t="str">
        <f>IF(O248&lt;&gt;"",'Informacion del Cliente'!$F$7,"")</f>
        <v/>
      </c>
      <c r="E248" s="4" t="str">
        <f>IF(O248&lt;&gt;"",'Informacion del Cliente'!$F$9,"")</f>
        <v/>
      </c>
      <c r="F248" s="4" t="str">
        <f>IF(G248&lt;&gt;"",'Informacion del Cliente'!$F$10:$G$10,"")</f>
        <v/>
      </c>
      <c r="G248" s="4" t="str">
        <f>IF('Informacion del Cliente'!E260&lt;&gt;"",VLOOKUP('Informacion del Cliente'!E260,Productos!$F$6:$G$11,2,FALSE),"")</f>
        <v/>
      </c>
      <c r="H248" s="4" t="str">
        <f>IF('Informacion del Cliente'!G260&lt;&gt;"",'Informacion del Cliente'!G260,"")</f>
        <v/>
      </c>
      <c r="I248" s="4" t="str">
        <f>IF('Informacion del Cliente'!F260&lt;&gt;"",'Informacion del Cliente'!F260,"")</f>
        <v/>
      </c>
      <c r="J248" s="4" t="str">
        <f>IF('Informacion del Cliente'!J260&lt;&gt;"",'Informacion del Cliente'!J260,"")</f>
        <v/>
      </c>
      <c r="K248" s="4" t="str">
        <f>IF('Informacion del Cliente'!N260&lt;&gt;"",'Informacion del Cliente'!N260,"")</f>
        <v/>
      </c>
      <c r="L248" s="4" t="str">
        <f>IF(AND(N248&lt;&gt;"",N248="Inside"),'Informacion del Cliente'!H260-VLOOKUP(N248,Productos!$F$15:$G$16,2,FALSE),IF(N248="Outside",'Informacion del Cliente'!H260,""))</f>
        <v/>
      </c>
      <c r="M248" s="4" t="str">
        <f>IF('Informacion del Cliente'!I260&lt;&gt;"",'Informacion del Cliente'!I260,"")</f>
        <v/>
      </c>
      <c r="N248" s="4" t="str">
        <f>IF('Informacion del Cliente'!K260&lt;&gt;"",'Informacion del Cliente'!K260,"")</f>
        <v/>
      </c>
      <c r="O248" s="4" t="str">
        <f>IF('Informacion del Cliente'!L260&lt;&gt;"",'Informacion del Cliente'!L260,"")</f>
        <v/>
      </c>
      <c r="P248" s="4" t="str">
        <f>IF('Informacion del Cliente'!M260&lt;&gt;"",'Informacion del Cliente'!M260,"")</f>
        <v/>
      </c>
      <c r="Q248" s="4" t="str">
        <f>IF('Informacion del Cliente'!P260&lt;&gt;"",'Informacion del Cliente'!P260,"")</f>
        <v/>
      </c>
      <c r="R248" s="4" t="str">
        <f>IF('Informacion del Cliente'!Q260&lt;&gt;"",'Informacion del Cliente'!Q260,"")</f>
        <v/>
      </c>
      <c r="S248" s="4" t="str">
        <f t="shared" ca="1" si="114"/>
        <v/>
      </c>
      <c r="U248" s="4" t="str">
        <f>IF('Informacion del Cliente'!O260&lt;&gt;"",'Informacion del Cliente'!O260,"")</f>
        <v/>
      </c>
      <c r="V248" s="4" t="str">
        <f>IF('Informacion del Cliente'!R260&lt;&gt;"",'Informacion del Cliente'!R260,"")</f>
        <v/>
      </c>
      <c r="W248" s="4" t="str">
        <f t="shared" ca="1" si="115"/>
        <v/>
      </c>
      <c r="X248" s="4" t="str">
        <f t="shared" si="116"/>
        <v/>
      </c>
      <c r="Y248" s="4" t="str">
        <f t="shared" si="117"/>
        <v/>
      </c>
      <c r="Z248" s="4" t="str">
        <f>IF(G248&lt;&gt;"", IFERROR(VLOOKUP(I248, 'Listado de Telas'!$B$3:$F$129, 5, FALSE), "No encontrado"), "")</f>
        <v/>
      </c>
      <c r="AA248" s="4" t="str">
        <f t="shared" ca="1" si="118"/>
        <v/>
      </c>
      <c r="AB248" s="4" t="str">
        <f t="shared" ca="1" si="93"/>
        <v/>
      </c>
      <c r="AC248" s="4" t="str">
        <f t="shared" ca="1" si="94"/>
        <v/>
      </c>
      <c r="AD248" s="4" t="str">
        <f t="shared" ca="1" si="95"/>
        <v/>
      </c>
      <c r="AE248" s="4" t="str">
        <f t="shared" si="96"/>
        <v/>
      </c>
      <c r="AF248" s="4" t="str">
        <f t="shared" ca="1" si="97"/>
        <v/>
      </c>
      <c r="AG248" s="4" t="str">
        <f t="shared" ca="1" si="98"/>
        <v/>
      </c>
      <c r="AH248" s="4" t="str">
        <f t="shared" ca="1" si="99"/>
        <v/>
      </c>
      <c r="AI248" s="4" t="str">
        <f t="shared" si="119"/>
        <v/>
      </c>
      <c r="AJ248" s="4" t="str">
        <f t="shared" ca="1" si="100"/>
        <v/>
      </c>
      <c r="AK248" s="4" t="str">
        <f t="array" ref="AK248">IF('Informacion del Cliente'!T260="SI",3,IF('Informacion del Cliente'!K260="Outside",2,IF('Informacion del Cliente'!K260="Inside",1,"")))</f>
        <v/>
      </c>
      <c r="AL248" s="140" t="str">
        <f t="shared" ca="1" si="101"/>
        <v/>
      </c>
      <c r="AM248" s="4" t="s">
        <v>132</v>
      </c>
      <c r="AN248" s="4" t="str">
        <f t="array" ref="AN248">IF(O248&lt;&gt;"",(IF(L248&lt;&gt;"",IF('Informacion del Cliente'!$F$10:$G$10="Residencial",VLOOKUP(G248,Productos!$F$19:$G$24,2,FALSE),IF('Informacion del Cliente'!$F$10:$G$10="Comercial",VLOOKUP(G248,Productos!$F$19:$G$24,3,FALSE),"")))),"")</f>
        <v/>
      </c>
      <c r="AO248" s="4" t="str">
        <f t="array" aca="1" ref="AO248" ca="1">IF(O248&lt;&gt;"",(IF(L248&lt;&gt;"",IF(VLOOKUP('Informacion del Cliente'!$F$10:$G$10,INDIRECT("'"&amp;G248&amp;"'!L5:N6"),2,FALSE)="NA","",VLOOKUP('Informacion del Cliente'!$F$10:$G$10,INDIRECT("'"&amp;G248&amp;"'!L5:N6"),2,FALSE)))),"")</f>
        <v/>
      </c>
      <c r="AP248" s="4" t="str">
        <f t="array" aca="1" ref="AP248" ca="1">IF(OR(J248="Privacy",J248="Blackout"),IF('Informacion del Cliente'!$F$10:$G$10="Residencial",IF(L248&lt;&gt;"",VLOOKUP(J248,INDIRECT("'"&amp;G248&amp;"'!L16:O18"),2,FALSE),""),IF('Informacion del Cliente'!$F$10:$G$10="Comercial",IF(L248&lt;&gt;"",VLOOKUP(J248,INDIRECT("'"&amp;G248&amp;"'!L16:O18"),3,FALSE),""))),"")</f>
        <v/>
      </c>
      <c r="AQ248" s="4" t="str">
        <f t="shared" ca="1" si="120"/>
        <v>0</v>
      </c>
      <c r="AR248" s="4" t="str">
        <f t="array" aca="1" ref="AR248" ca="1">IF('Informacion del Cliente'!$F$10:$G$10="Residencial",IF(L248&lt;&gt;"",VLOOKUP(J248,INDIRECT("'"&amp;G248&amp;"'!L16:O18"),2,FALSE),""),IF('Informacion del Cliente'!$F$10:$G$10="Comercial",IF(L248&lt;&gt;"",VLOOKUP(J248,INDIRECT("'"&amp;G248&amp;"'!L16:O18"),3,FALSE),"")))</f>
        <v/>
      </c>
      <c r="AS248" s="4" t="str">
        <f t="shared" ca="1" si="121"/>
        <v/>
      </c>
      <c r="AT248" s="4" t="str">
        <f t="shared" ca="1" si="122"/>
        <v/>
      </c>
      <c r="AU248" s="4" t="str">
        <f t="shared" ca="1" si="123"/>
        <v/>
      </c>
      <c r="AV248" s="4" t="str">
        <f t="array" aca="1" ref="AV248" ca="1">IF(G248&lt;&gt;"",(IF(OR(VLOOKUP(O248, INDIRECT("'" &amp; G248 &amp; "'!F23:N25"),3, FALSE)&lt;&gt;"",VLOOKUP(O248, INDIRECT("'" &amp; G248 &amp; "'!F23:N25"),3, FALSE)&lt;&gt;"NA"),(L248-VLOOKUP(O248, INDIRECT("'" &amp; G248 &amp; "'!F23:N25"),3, FALSE)),"")),"")</f>
        <v/>
      </c>
      <c r="AW248" s="4" t="str">
        <f t="shared" ca="1" si="102"/>
        <v/>
      </c>
      <c r="AX248" s="4" t="str">
        <f t="shared" ca="1" si="103"/>
        <v/>
      </c>
      <c r="AY248" s="4" t="str">
        <f t="shared" ca="1" si="104"/>
        <v/>
      </c>
      <c r="AZ248" s="4" t="str">
        <f t="array" aca="1" ref="AZ248" ca="1">IF(O248&lt;&gt;"",IF(VLOOKUP(O248,INDIRECT("'"&amp;G248&amp;"'!F23:K25"),5,FALSE)="NA","NA",L248-VLOOKUP(O248,INDIRECT("'"&amp;G248&amp;"'!F23:K25"),5,FALSE)),"")</f>
        <v/>
      </c>
      <c r="BA248" s="4" t="str">
        <f>IF('Informacion del Cliente'!U260&lt;&gt;"",'Informacion del Cliente'!U260,"")</f>
        <v/>
      </c>
      <c r="BB248" s="4" t="str">
        <f t="array" aca="1" ref="BB248" ca="1">IF(O248&lt;&gt;"",VLOOKUP(O248, INDIRECT("'" &amp; G248 &amp; "'!F23:K25"),6, FALSE),"")</f>
        <v/>
      </c>
      <c r="BC248" s="4" t="str">
        <f t="shared" si="105"/>
        <v/>
      </c>
      <c r="BD248" s="4" t="str">
        <f t="shared" ca="1" si="106"/>
        <v/>
      </c>
      <c r="BE248" s="4" t="str">
        <f t="shared" si="107"/>
        <v/>
      </c>
      <c r="BF248" s="4" t="str">
        <f t="shared" si="108"/>
        <v/>
      </c>
      <c r="BG248" s="4" t="str">
        <f t="shared" si="109"/>
        <v/>
      </c>
      <c r="BJ248" s="4" t="str">
        <f t="shared" ca="1" si="110"/>
        <v/>
      </c>
      <c r="BK248" s="4" t="str">
        <f t="shared" si="111"/>
        <v/>
      </c>
      <c r="BL248" s="4" t="str">
        <f t="shared" ca="1" si="112"/>
        <v/>
      </c>
      <c r="BM248" s="4" t="str">
        <f t="shared" ca="1" si="113"/>
        <v/>
      </c>
    </row>
    <row r="249" spans="1:65" x14ac:dyDescent="0.3">
      <c r="A249" s="4" t="str">
        <f>IF(L249&lt;&gt;"",'Informacion del Cliente'!D261,"")</f>
        <v/>
      </c>
      <c r="B249" s="4" t="str">
        <f>IF(O249&lt;&gt;"",'Informacion del Cliente'!$F$5,"")</f>
        <v/>
      </c>
      <c r="C249" s="4" t="str">
        <f>IF(O249&lt;&gt;"",'Informacion del Cliente'!$F$8,"")</f>
        <v/>
      </c>
      <c r="D249" s="4" t="str">
        <f>IF(O249&lt;&gt;"",'Informacion del Cliente'!$F$7,"")</f>
        <v/>
      </c>
      <c r="E249" s="4" t="str">
        <f>IF(O249&lt;&gt;"",'Informacion del Cliente'!$F$9,"")</f>
        <v/>
      </c>
      <c r="F249" s="4" t="str">
        <f>IF(G249&lt;&gt;"",'Informacion del Cliente'!$F$10:$G$10,"")</f>
        <v/>
      </c>
      <c r="G249" s="4" t="str">
        <f>IF('Informacion del Cliente'!E261&lt;&gt;"",VLOOKUP('Informacion del Cliente'!E261,Productos!$F$6:$G$11,2,FALSE),"")</f>
        <v/>
      </c>
      <c r="H249" s="4" t="str">
        <f>IF('Informacion del Cliente'!G261&lt;&gt;"",'Informacion del Cliente'!G261,"")</f>
        <v/>
      </c>
      <c r="I249" s="4" t="str">
        <f>IF('Informacion del Cliente'!F261&lt;&gt;"",'Informacion del Cliente'!F261,"")</f>
        <v/>
      </c>
      <c r="J249" s="4" t="str">
        <f>IF('Informacion del Cliente'!J261&lt;&gt;"",'Informacion del Cliente'!J261,"")</f>
        <v/>
      </c>
      <c r="K249" s="4" t="str">
        <f>IF('Informacion del Cliente'!N261&lt;&gt;"",'Informacion del Cliente'!N261,"")</f>
        <v/>
      </c>
      <c r="L249" s="4" t="str">
        <f>IF(AND(N249&lt;&gt;"",N249="Inside"),'Informacion del Cliente'!H261-VLOOKUP(N249,Productos!$F$15:$G$16,2,FALSE),IF(N249="Outside",'Informacion del Cliente'!H261,""))</f>
        <v/>
      </c>
      <c r="M249" s="4" t="str">
        <f>IF('Informacion del Cliente'!I261&lt;&gt;"",'Informacion del Cliente'!I261,"")</f>
        <v/>
      </c>
      <c r="N249" s="4" t="str">
        <f>IF('Informacion del Cliente'!K261&lt;&gt;"",'Informacion del Cliente'!K261,"")</f>
        <v/>
      </c>
      <c r="O249" s="4" t="str">
        <f>IF('Informacion del Cliente'!L261&lt;&gt;"",'Informacion del Cliente'!L261,"")</f>
        <v/>
      </c>
      <c r="P249" s="4" t="str">
        <f>IF('Informacion del Cliente'!M261&lt;&gt;"",'Informacion del Cliente'!M261,"")</f>
        <v/>
      </c>
      <c r="Q249" s="4" t="str">
        <f>IF('Informacion del Cliente'!P261&lt;&gt;"",'Informacion del Cliente'!P261,"")</f>
        <v/>
      </c>
      <c r="R249" s="4" t="str">
        <f>IF('Informacion del Cliente'!Q261&lt;&gt;"",'Informacion del Cliente'!Q261,"")</f>
        <v/>
      </c>
      <c r="S249" s="4" t="str">
        <f t="shared" ca="1" si="114"/>
        <v/>
      </c>
      <c r="U249" s="4" t="str">
        <f>IF('Informacion del Cliente'!O261&lt;&gt;"",'Informacion del Cliente'!O261,"")</f>
        <v/>
      </c>
      <c r="V249" s="4" t="str">
        <f>IF('Informacion del Cliente'!R261&lt;&gt;"",'Informacion del Cliente'!R261,"")</f>
        <v/>
      </c>
      <c r="W249" s="4" t="str">
        <f t="shared" ca="1" si="115"/>
        <v/>
      </c>
      <c r="X249" s="4" t="str">
        <f t="shared" si="116"/>
        <v/>
      </c>
      <c r="Y249" s="4" t="str">
        <f t="shared" si="117"/>
        <v/>
      </c>
      <c r="Z249" s="4" t="str">
        <f>IF(G249&lt;&gt;"", IFERROR(VLOOKUP(I249, 'Listado de Telas'!$B$3:$F$129, 5, FALSE), "No encontrado"), "")</f>
        <v/>
      </c>
      <c r="AA249" s="4" t="str">
        <f t="shared" ca="1" si="118"/>
        <v/>
      </c>
      <c r="AB249" s="4" t="str">
        <f t="shared" ca="1" si="93"/>
        <v/>
      </c>
      <c r="AC249" s="4" t="str">
        <f t="shared" ca="1" si="94"/>
        <v/>
      </c>
      <c r="AD249" s="4" t="str">
        <f t="shared" ca="1" si="95"/>
        <v/>
      </c>
      <c r="AE249" s="4" t="str">
        <f t="shared" si="96"/>
        <v/>
      </c>
      <c r="AF249" s="4" t="str">
        <f t="shared" ca="1" si="97"/>
        <v/>
      </c>
      <c r="AG249" s="4" t="str">
        <f t="shared" ca="1" si="98"/>
        <v/>
      </c>
      <c r="AH249" s="4" t="str">
        <f t="shared" ca="1" si="99"/>
        <v/>
      </c>
      <c r="AI249" s="4" t="str">
        <f t="shared" si="119"/>
        <v/>
      </c>
      <c r="AJ249" s="4" t="str">
        <f t="shared" ca="1" si="100"/>
        <v/>
      </c>
      <c r="AK249" s="4" t="str">
        <f t="array" ref="AK249">IF('Informacion del Cliente'!T261="SI",3,IF('Informacion del Cliente'!K261="Outside",2,IF('Informacion del Cliente'!K261="Inside",1,"")))</f>
        <v/>
      </c>
      <c r="AL249" s="140" t="str">
        <f t="shared" ca="1" si="101"/>
        <v/>
      </c>
      <c r="AM249" s="4" t="s">
        <v>132</v>
      </c>
      <c r="AN249" s="4" t="str">
        <f t="array" ref="AN249">IF(O249&lt;&gt;"",(IF(L249&lt;&gt;"",IF('Informacion del Cliente'!$F$10:$G$10="Residencial",VLOOKUP(G249,Productos!$F$19:$G$24,2,FALSE),IF('Informacion del Cliente'!$F$10:$G$10="Comercial",VLOOKUP(G249,Productos!$F$19:$G$24,3,FALSE),"")))),"")</f>
        <v/>
      </c>
      <c r="AO249" s="4" t="str">
        <f t="array" aca="1" ref="AO249" ca="1">IF(O249&lt;&gt;"",(IF(L249&lt;&gt;"",IF(VLOOKUP('Informacion del Cliente'!$F$10:$G$10,INDIRECT("'"&amp;G249&amp;"'!L5:N6"),2,FALSE)="NA","",VLOOKUP('Informacion del Cliente'!$F$10:$G$10,INDIRECT("'"&amp;G249&amp;"'!L5:N6"),2,FALSE)))),"")</f>
        <v/>
      </c>
      <c r="AP249" s="4" t="str">
        <f t="array" aca="1" ref="AP249" ca="1">IF(OR(J249="Privacy",J249="Blackout"),IF('Informacion del Cliente'!$F$10:$G$10="Residencial",IF(L249&lt;&gt;"",VLOOKUP(J249,INDIRECT("'"&amp;G249&amp;"'!L16:O18"),2,FALSE),""),IF('Informacion del Cliente'!$F$10:$G$10="Comercial",IF(L249&lt;&gt;"",VLOOKUP(J249,INDIRECT("'"&amp;G249&amp;"'!L16:O18"),3,FALSE),""))),"")</f>
        <v/>
      </c>
      <c r="AQ249" s="4" t="str">
        <f t="shared" ca="1" si="120"/>
        <v>0</v>
      </c>
      <c r="AR249" s="4" t="str">
        <f t="array" aca="1" ref="AR249" ca="1">IF('Informacion del Cliente'!$F$10:$G$10="Residencial",IF(L249&lt;&gt;"",VLOOKUP(J249,INDIRECT("'"&amp;G249&amp;"'!L16:O18"),2,FALSE),""),IF('Informacion del Cliente'!$F$10:$G$10="Comercial",IF(L249&lt;&gt;"",VLOOKUP(J249,INDIRECT("'"&amp;G249&amp;"'!L16:O18"),3,FALSE),"")))</f>
        <v/>
      </c>
      <c r="AS249" s="4" t="str">
        <f t="shared" ca="1" si="121"/>
        <v/>
      </c>
      <c r="AT249" s="4" t="str">
        <f t="shared" ca="1" si="122"/>
        <v/>
      </c>
      <c r="AU249" s="4" t="str">
        <f t="shared" ca="1" si="123"/>
        <v/>
      </c>
      <c r="AV249" s="4" t="str">
        <f t="array" aca="1" ref="AV249" ca="1">IF(G249&lt;&gt;"",(IF(OR(VLOOKUP(O249, INDIRECT("'" &amp; G249 &amp; "'!F23:N25"),3, FALSE)&lt;&gt;"",VLOOKUP(O249, INDIRECT("'" &amp; G249 &amp; "'!F23:N25"),3, FALSE)&lt;&gt;"NA"),(L249-VLOOKUP(O249, INDIRECT("'" &amp; G249 &amp; "'!F23:N25"),3, FALSE)),"")),"")</f>
        <v/>
      </c>
      <c r="AW249" s="4" t="str">
        <f t="shared" ca="1" si="102"/>
        <v/>
      </c>
      <c r="AX249" s="4" t="str">
        <f t="shared" ca="1" si="103"/>
        <v/>
      </c>
      <c r="AY249" s="4" t="str">
        <f t="shared" ca="1" si="104"/>
        <v/>
      </c>
      <c r="AZ249" s="4" t="str">
        <f t="array" aca="1" ref="AZ249" ca="1">IF(O249&lt;&gt;"",IF(VLOOKUP(O249,INDIRECT("'"&amp;G249&amp;"'!F23:K25"),5,FALSE)="NA","NA",L249-VLOOKUP(O249,INDIRECT("'"&amp;G249&amp;"'!F23:K25"),5,FALSE)),"")</f>
        <v/>
      </c>
      <c r="BA249" s="4" t="str">
        <f>IF('Informacion del Cliente'!U261&lt;&gt;"",'Informacion del Cliente'!U261,"")</f>
        <v/>
      </c>
      <c r="BB249" s="4" t="str">
        <f t="array" aca="1" ref="BB249" ca="1">IF(O249&lt;&gt;"",VLOOKUP(O249, INDIRECT("'" &amp; G249 &amp; "'!F23:K25"),6, FALSE),"")</f>
        <v/>
      </c>
      <c r="BC249" s="4" t="str">
        <f t="shared" si="105"/>
        <v/>
      </c>
      <c r="BD249" s="4" t="str">
        <f t="shared" ca="1" si="106"/>
        <v/>
      </c>
      <c r="BE249" s="4" t="str">
        <f t="shared" si="107"/>
        <v/>
      </c>
      <c r="BF249" s="4" t="str">
        <f t="shared" si="108"/>
        <v/>
      </c>
      <c r="BG249" s="4" t="str">
        <f t="shared" si="109"/>
        <v/>
      </c>
      <c r="BJ249" s="4" t="str">
        <f t="shared" ca="1" si="110"/>
        <v/>
      </c>
      <c r="BK249" s="4" t="str">
        <f t="shared" si="111"/>
        <v/>
      </c>
      <c r="BL249" s="4" t="str">
        <f t="shared" ca="1" si="112"/>
        <v/>
      </c>
      <c r="BM249" s="4" t="str">
        <f t="shared" ca="1" si="113"/>
        <v/>
      </c>
    </row>
    <row r="250" spans="1:65" x14ac:dyDescent="0.3">
      <c r="A250" s="4" t="str">
        <f>IF(L250&lt;&gt;"",'Informacion del Cliente'!D262,"")</f>
        <v/>
      </c>
      <c r="B250" s="4" t="str">
        <f>IF(O250&lt;&gt;"",'Informacion del Cliente'!$F$5,"")</f>
        <v/>
      </c>
      <c r="C250" s="4" t="str">
        <f>IF(O250&lt;&gt;"",'Informacion del Cliente'!$F$8,"")</f>
        <v/>
      </c>
      <c r="D250" s="4" t="str">
        <f>IF(O250&lt;&gt;"",'Informacion del Cliente'!$F$7,"")</f>
        <v/>
      </c>
      <c r="E250" s="4" t="str">
        <f>IF(O250&lt;&gt;"",'Informacion del Cliente'!$F$9,"")</f>
        <v/>
      </c>
      <c r="F250" s="4" t="str">
        <f>IF(G250&lt;&gt;"",'Informacion del Cliente'!$F$10:$G$10,"")</f>
        <v/>
      </c>
      <c r="G250" s="4" t="str">
        <f>IF('Informacion del Cliente'!E262&lt;&gt;"",VLOOKUP('Informacion del Cliente'!E262,Productos!$F$6:$G$11,2,FALSE),"")</f>
        <v/>
      </c>
      <c r="H250" s="4" t="str">
        <f>IF('Informacion del Cliente'!G262&lt;&gt;"",'Informacion del Cliente'!G262,"")</f>
        <v/>
      </c>
      <c r="I250" s="4" t="str">
        <f>IF('Informacion del Cliente'!F262&lt;&gt;"",'Informacion del Cliente'!F262,"")</f>
        <v/>
      </c>
      <c r="J250" s="4" t="str">
        <f>IF('Informacion del Cliente'!J262&lt;&gt;"",'Informacion del Cliente'!J262,"")</f>
        <v/>
      </c>
      <c r="K250" s="4" t="str">
        <f>IF('Informacion del Cliente'!N262&lt;&gt;"",'Informacion del Cliente'!N262,"")</f>
        <v/>
      </c>
      <c r="L250" s="4" t="str">
        <f>IF(AND(N250&lt;&gt;"",N250="Inside"),'Informacion del Cliente'!H262-VLOOKUP(N250,Productos!$F$15:$G$16,2,FALSE),IF(N250="Outside",'Informacion del Cliente'!H262,""))</f>
        <v/>
      </c>
      <c r="M250" s="4" t="str">
        <f>IF('Informacion del Cliente'!I262&lt;&gt;"",'Informacion del Cliente'!I262,"")</f>
        <v/>
      </c>
      <c r="N250" s="4" t="str">
        <f>IF('Informacion del Cliente'!K262&lt;&gt;"",'Informacion del Cliente'!K262,"")</f>
        <v/>
      </c>
      <c r="O250" s="4" t="str">
        <f>IF('Informacion del Cliente'!L262&lt;&gt;"",'Informacion del Cliente'!L262,"")</f>
        <v/>
      </c>
      <c r="P250" s="4" t="str">
        <f>IF('Informacion del Cliente'!M262&lt;&gt;"",'Informacion del Cliente'!M262,"")</f>
        <v/>
      </c>
      <c r="Q250" s="4" t="str">
        <f>IF('Informacion del Cliente'!P262&lt;&gt;"",'Informacion del Cliente'!P262,"")</f>
        <v/>
      </c>
      <c r="R250" s="4" t="str">
        <f>IF('Informacion del Cliente'!Q262&lt;&gt;"",'Informacion del Cliente'!Q262,"")</f>
        <v/>
      </c>
      <c r="S250" s="4" t="str">
        <f t="shared" ca="1" si="114"/>
        <v/>
      </c>
      <c r="U250" s="4" t="str">
        <f>IF('Informacion del Cliente'!O262&lt;&gt;"",'Informacion del Cliente'!O262,"")</f>
        <v/>
      </c>
      <c r="V250" s="4" t="str">
        <f>IF('Informacion del Cliente'!R262&lt;&gt;"",'Informacion del Cliente'!R262,"")</f>
        <v/>
      </c>
      <c r="W250" s="4" t="str">
        <f t="shared" ca="1" si="115"/>
        <v/>
      </c>
      <c r="X250" s="4" t="str">
        <f t="shared" si="116"/>
        <v/>
      </c>
      <c r="Y250" s="4" t="str">
        <f t="shared" si="117"/>
        <v/>
      </c>
      <c r="Z250" s="4" t="str">
        <f>IF(G250&lt;&gt;"", IFERROR(VLOOKUP(I250, 'Listado de Telas'!$B$3:$F$129, 5, FALSE), "No encontrado"), "")</f>
        <v/>
      </c>
      <c r="AA250" s="4" t="str">
        <f t="shared" ca="1" si="118"/>
        <v/>
      </c>
      <c r="AB250" s="4" t="str">
        <f t="shared" ca="1" si="93"/>
        <v/>
      </c>
      <c r="AC250" s="4" t="str">
        <f t="shared" ca="1" si="94"/>
        <v/>
      </c>
      <c r="AD250" s="4" t="str">
        <f t="shared" ca="1" si="95"/>
        <v/>
      </c>
      <c r="AE250" s="4" t="str">
        <f t="shared" si="96"/>
        <v/>
      </c>
      <c r="AF250" s="4" t="str">
        <f t="shared" ca="1" si="97"/>
        <v/>
      </c>
      <c r="AG250" s="4" t="str">
        <f t="shared" ca="1" si="98"/>
        <v/>
      </c>
      <c r="AH250" s="4" t="str">
        <f t="shared" ca="1" si="99"/>
        <v/>
      </c>
      <c r="AI250" s="4" t="str">
        <f t="shared" si="119"/>
        <v/>
      </c>
      <c r="AJ250" s="4" t="str">
        <f t="shared" ca="1" si="100"/>
        <v/>
      </c>
      <c r="AK250" s="4" t="str">
        <f t="array" ref="AK250">IF('Informacion del Cliente'!T262="SI",3,IF('Informacion del Cliente'!K262="Outside",2,IF('Informacion del Cliente'!K262="Inside",1,"")))</f>
        <v/>
      </c>
      <c r="AL250" s="140" t="str">
        <f t="shared" ca="1" si="101"/>
        <v/>
      </c>
      <c r="AM250" s="4" t="s">
        <v>132</v>
      </c>
      <c r="AN250" s="4" t="str">
        <f t="array" ref="AN250">IF(O250&lt;&gt;"",(IF(L250&lt;&gt;"",IF('Informacion del Cliente'!$F$10:$G$10="Residencial",VLOOKUP(G250,Productos!$F$19:$G$24,2,FALSE),IF('Informacion del Cliente'!$F$10:$G$10="Comercial",VLOOKUP(G250,Productos!$F$19:$G$24,3,FALSE),"")))),"")</f>
        <v/>
      </c>
      <c r="AO250" s="4" t="str">
        <f t="array" aca="1" ref="AO250" ca="1">IF(O250&lt;&gt;"",(IF(L250&lt;&gt;"",IF(VLOOKUP('Informacion del Cliente'!$F$10:$G$10,INDIRECT("'"&amp;G250&amp;"'!L5:N6"),2,FALSE)="NA","",VLOOKUP('Informacion del Cliente'!$F$10:$G$10,INDIRECT("'"&amp;G250&amp;"'!L5:N6"),2,FALSE)))),"")</f>
        <v/>
      </c>
      <c r="AP250" s="4" t="str">
        <f t="array" aca="1" ref="AP250" ca="1">IF(OR(J250="Privacy",J250="Blackout"),IF('Informacion del Cliente'!$F$10:$G$10="Residencial",IF(L250&lt;&gt;"",VLOOKUP(J250,INDIRECT("'"&amp;G250&amp;"'!L16:O18"),2,FALSE),""),IF('Informacion del Cliente'!$F$10:$G$10="Comercial",IF(L250&lt;&gt;"",VLOOKUP(J250,INDIRECT("'"&amp;G250&amp;"'!L16:O18"),3,FALSE),""))),"")</f>
        <v/>
      </c>
      <c r="AQ250" s="4" t="str">
        <f t="shared" ca="1" si="120"/>
        <v>0</v>
      </c>
      <c r="AR250" s="4" t="str">
        <f t="array" aca="1" ref="AR250" ca="1">IF('Informacion del Cliente'!$F$10:$G$10="Residencial",IF(L250&lt;&gt;"",VLOOKUP(J250,INDIRECT("'"&amp;G250&amp;"'!L16:O18"),2,FALSE),""),IF('Informacion del Cliente'!$F$10:$G$10="Comercial",IF(L250&lt;&gt;"",VLOOKUP(J250,INDIRECT("'"&amp;G250&amp;"'!L16:O18"),3,FALSE),"")))</f>
        <v/>
      </c>
      <c r="AS250" s="4" t="str">
        <f t="shared" ca="1" si="121"/>
        <v/>
      </c>
      <c r="AT250" s="4" t="str">
        <f t="shared" ca="1" si="122"/>
        <v/>
      </c>
      <c r="AU250" s="4" t="str">
        <f t="shared" ca="1" si="123"/>
        <v/>
      </c>
      <c r="AV250" s="4" t="str">
        <f t="array" aca="1" ref="AV250" ca="1">IF(G250&lt;&gt;"",(IF(OR(VLOOKUP(O250, INDIRECT("'" &amp; G250 &amp; "'!F23:N25"),3, FALSE)&lt;&gt;"",VLOOKUP(O250, INDIRECT("'" &amp; G250 &amp; "'!F23:N25"),3, FALSE)&lt;&gt;"NA"),(L250-VLOOKUP(O250, INDIRECT("'" &amp; G250 &amp; "'!F23:N25"),3, FALSE)),"")),"")</f>
        <v/>
      </c>
      <c r="AW250" s="4" t="str">
        <f t="shared" ca="1" si="102"/>
        <v/>
      </c>
      <c r="AX250" s="4" t="str">
        <f t="shared" ca="1" si="103"/>
        <v/>
      </c>
      <c r="AY250" s="4" t="str">
        <f t="shared" ca="1" si="104"/>
        <v/>
      </c>
      <c r="AZ250" s="4" t="str">
        <f t="array" aca="1" ref="AZ250" ca="1">IF(O250&lt;&gt;"",IF(VLOOKUP(O250,INDIRECT("'"&amp;G250&amp;"'!F23:K25"),5,FALSE)="NA","NA",L250-VLOOKUP(O250,INDIRECT("'"&amp;G250&amp;"'!F23:K25"),5,FALSE)),"")</f>
        <v/>
      </c>
      <c r="BA250" s="4" t="str">
        <f>IF('Informacion del Cliente'!U262&lt;&gt;"",'Informacion del Cliente'!U262,"")</f>
        <v/>
      </c>
      <c r="BB250" s="4" t="str">
        <f t="array" aca="1" ref="BB250" ca="1">IF(O250&lt;&gt;"",VLOOKUP(O250, INDIRECT("'" &amp; G250 &amp; "'!F23:K25"),6, FALSE),"")</f>
        <v/>
      </c>
      <c r="BC250" s="4" t="str">
        <f t="shared" si="105"/>
        <v/>
      </c>
      <c r="BD250" s="4" t="str">
        <f t="shared" ca="1" si="106"/>
        <v/>
      </c>
      <c r="BE250" s="4" t="str">
        <f t="shared" si="107"/>
        <v/>
      </c>
      <c r="BF250" s="4" t="str">
        <f t="shared" si="108"/>
        <v/>
      </c>
      <c r="BG250" s="4" t="str">
        <f t="shared" si="109"/>
        <v/>
      </c>
      <c r="BJ250" s="4" t="str">
        <f t="shared" ca="1" si="110"/>
        <v/>
      </c>
      <c r="BK250" s="4" t="str">
        <f t="shared" si="111"/>
        <v/>
      </c>
      <c r="BL250" s="4" t="str">
        <f t="shared" ca="1" si="112"/>
        <v/>
      </c>
      <c r="BM250" s="4" t="str">
        <f t="shared" ca="1" si="113"/>
        <v/>
      </c>
    </row>
    <row r="251" spans="1:65" x14ac:dyDescent="0.3">
      <c r="A251" s="4" t="str">
        <f>IF(L251&lt;&gt;"",'Informacion del Cliente'!D263,"")</f>
        <v/>
      </c>
      <c r="B251" s="4" t="str">
        <f>IF(O251&lt;&gt;"",'Informacion del Cliente'!$F$5,"")</f>
        <v/>
      </c>
      <c r="C251" s="4" t="str">
        <f>IF(O251&lt;&gt;"",'Informacion del Cliente'!$F$8,"")</f>
        <v/>
      </c>
      <c r="D251" s="4" t="str">
        <f>IF(O251&lt;&gt;"",'Informacion del Cliente'!$F$7,"")</f>
        <v/>
      </c>
      <c r="E251" s="4" t="str">
        <f>IF(O251&lt;&gt;"",'Informacion del Cliente'!$F$9,"")</f>
        <v/>
      </c>
      <c r="F251" s="4" t="str">
        <f>IF(G251&lt;&gt;"",'Informacion del Cliente'!$F$10:$G$10,"")</f>
        <v/>
      </c>
      <c r="G251" s="4" t="str">
        <f>IF('Informacion del Cliente'!E263&lt;&gt;"",VLOOKUP('Informacion del Cliente'!E263,Productos!$F$6:$G$11,2,FALSE),"")</f>
        <v/>
      </c>
      <c r="H251" s="4" t="str">
        <f>IF('Informacion del Cliente'!G263&lt;&gt;"",'Informacion del Cliente'!G263,"")</f>
        <v/>
      </c>
      <c r="I251" s="4" t="str">
        <f>IF('Informacion del Cliente'!F263&lt;&gt;"",'Informacion del Cliente'!F263,"")</f>
        <v/>
      </c>
      <c r="J251" s="4" t="str">
        <f>IF('Informacion del Cliente'!J263&lt;&gt;"",'Informacion del Cliente'!J263,"")</f>
        <v/>
      </c>
      <c r="K251" s="4" t="str">
        <f>IF('Informacion del Cliente'!N263&lt;&gt;"",'Informacion del Cliente'!N263,"")</f>
        <v/>
      </c>
      <c r="L251" s="4" t="str">
        <f>IF(AND(N251&lt;&gt;"",N251="Inside"),'Informacion del Cliente'!H263-VLOOKUP(N251,Productos!$F$15:$G$16,2,FALSE),IF(N251="Outside",'Informacion del Cliente'!H263,""))</f>
        <v/>
      </c>
      <c r="M251" s="4" t="str">
        <f>IF('Informacion del Cliente'!I263&lt;&gt;"",'Informacion del Cliente'!I263,"")</f>
        <v/>
      </c>
      <c r="N251" s="4" t="str">
        <f>IF('Informacion del Cliente'!K263&lt;&gt;"",'Informacion del Cliente'!K263,"")</f>
        <v/>
      </c>
      <c r="O251" s="4" t="str">
        <f>IF('Informacion del Cliente'!L263&lt;&gt;"",'Informacion del Cliente'!L263,"")</f>
        <v/>
      </c>
      <c r="P251" s="4" t="str">
        <f>IF('Informacion del Cliente'!M263&lt;&gt;"",'Informacion del Cliente'!M263,"")</f>
        <v/>
      </c>
      <c r="Q251" s="4" t="str">
        <f>IF('Informacion del Cliente'!P263&lt;&gt;"",'Informacion del Cliente'!P263,"")</f>
        <v/>
      </c>
      <c r="R251" s="4" t="str">
        <f>IF('Informacion del Cliente'!Q263&lt;&gt;"",'Informacion del Cliente'!Q263,"")</f>
        <v/>
      </c>
      <c r="S251" s="4" t="str">
        <f t="shared" ca="1" si="114"/>
        <v/>
      </c>
      <c r="U251" s="4" t="str">
        <f>IF('Informacion del Cliente'!O263&lt;&gt;"",'Informacion del Cliente'!O263,"")</f>
        <v/>
      </c>
      <c r="V251" s="4" t="str">
        <f>IF('Informacion del Cliente'!R263&lt;&gt;"",'Informacion del Cliente'!R263,"")</f>
        <v/>
      </c>
      <c r="W251" s="4" t="str">
        <f t="shared" ca="1" si="115"/>
        <v/>
      </c>
      <c r="X251" s="4" t="str">
        <f t="shared" si="116"/>
        <v/>
      </c>
      <c r="Y251" s="4" t="str">
        <f t="shared" si="117"/>
        <v/>
      </c>
      <c r="Z251" s="4" t="str">
        <f>IF(G251&lt;&gt;"", IFERROR(VLOOKUP(I251, 'Listado de Telas'!$B$3:$F$129, 5, FALSE), "No encontrado"), "")</f>
        <v/>
      </c>
      <c r="AA251" s="4" t="str">
        <f t="shared" ca="1" si="118"/>
        <v/>
      </c>
      <c r="AB251" s="4" t="str">
        <f t="shared" ca="1" si="93"/>
        <v/>
      </c>
      <c r="AC251" s="4" t="str">
        <f t="shared" ca="1" si="94"/>
        <v/>
      </c>
      <c r="AD251" s="4" t="str">
        <f t="shared" ca="1" si="95"/>
        <v/>
      </c>
      <c r="AE251" s="4" t="str">
        <f t="shared" si="96"/>
        <v/>
      </c>
      <c r="AF251" s="4" t="str">
        <f t="shared" ca="1" si="97"/>
        <v/>
      </c>
      <c r="AG251" s="4" t="str">
        <f t="shared" ca="1" si="98"/>
        <v/>
      </c>
      <c r="AH251" s="4" t="str">
        <f t="shared" ca="1" si="99"/>
        <v/>
      </c>
      <c r="AI251" s="4" t="str">
        <f t="shared" si="119"/>
        <v/>
      </c>
      <c r="AJ251" s="4" t="str">
        <f t="shared" ca="1" si="100"/>
        <v/>
      </c>
      <c r="AK251" s="4" t="str">
        <f t="array" ref="AK251">IF('Informacion del Cliente'!T263="SI",3,IF('Informacion del Cliente'!K263="Outside",2,IF('Informacion del Cliente'!K263="Inside",1,"")))</f>
        <v/>
      </c>
      <c r="AL251" s="140" t="str">
        <f t="shared" ca="1" si="101"/>
        <v/>
      </c>
      <c r="AM251" s="4" t="s">
        <v>132</v>
      </c>
      <c r="AN251" s="4" t="str">
        <f t="array" ref="AN251">IF(O251&lt;&gt;"",(IF(L251&lt;&gt;"",IF('Informacion del Cliente'!$F$10:$G$10="Residencial",VLOOKUP(G251,Productos!$F$19:$G$24,2,FALSE),IF('Informacion del Cliente'!$F$10:$G$10="Comercial",VLOOKUP(G251,Productos!$F$19:$G$24,3,FALSE),"")))),"")</f>
        <v/>
      </c>
      <c r="AO251" s="4" t="str">
        <f t="array" aca="1" ref="AO251" ca="1">IF(O251&lt;&gt;"",(IF(L251&lt;&gt;"",IF(VLOOKUP('Informacion del Cliente'!$F$10:$G$10,INDIRECT("'"&amp;G251&amp;"'!L5:N6"),2,FALSE)="NA","",VLOOKUP('Informacion del Cliente'!$F$10:$G$10,INDIRECT("'"&amp;G251&amp;"'!L5:N6"),2,FALSE)))),"")</f>
        <v/>
      </c>
      <c r="AP251" s="4" t="str">
        <f t="array" aca="1" ref="AP251" ca="1">IF(OR(J251="Privacy",J251="Blackout"),IF('Informacion del Cliente'!$F$10:$G$10="Residencial",IF(L251&lt;&gt;"",VLOOKUP(J251,INDIRECT("'"&amp;G251&amp;"'!L16:O18"),2,FALSE),""),IF('Informacion del Cliente'!$F$10:$G$10="Comercial",IF(L251&lt;&gt;"",VLOOKUP(J251,INDIRECT("'"&amp;G251&amp;"'!L16:O18"),3,FALSE),""))),"")</f>
        <v/>
      </c>
      <c r="AQ251" s="4" t="str">
        <f t="shared" ca="1" si="120"/>
        <v>0</v>
      </c>
      <c r="AR251" s="4" t="str">
        <f t="array" aca="1" ref="AR251" ca="1">IF('Informacion del Cliente'!$F$10:$G$10="Residencial",IF(L251&lt;&gt;"",VLOOKUP(J251,INDIRECT("'"&amp;G251&amp;"'!L16:O18"),2,FALSE),""),IF('Informacion del Cliente'!$F$10:$G$10="Comercial",IF(L251&lt;&gt;"",VLOOKUP(J251,INDIRECT("'"&amp;G251&amp;"'!L16:O18"),3,FALSE),"")))</f>
        <v/>
      </c>
      <c r="AS251" s="4" t="str">
        <f t="shared" ca="1" si="121"/>
        <v/>
      </c>
      <c r="AT251" s="4" t="str">
        <f t="shared" ca="1" si="122"/>
        <v/>
      </c>
      <c r="AU251" s="4" t="str">
        <f t="shared" ca="1" si="123"/>
        <v/>
      </c>
      <c r="AV251" s="4" t="str">
        <f t="array" aca="1" ref="AV251" ca="1">IF(G251&lt;&gt;"",(IF(OR(VLOOKUP(O251, INDIRECT("'" &amp; G251 &amp; "'!F23:N25"),3, FALSE)&lt;&gt;"",VLOOKUP(O251, INDIRECT("'" &amp; G251 &amp; "'!F23:N25"),3, FALSE)&lt;&gt;"NA"),(L251-VLOOKUP(O251, INDIRECT("'" &amp; G251 &amp; "'!F23:N25"),3, FALSE)),"")),"")</f>
        <v/>
      </c>
      <c r="AW251" s="4" t="str">
        <f t="shared" ca="1" si="102"/>
        <v/>
      </c>
      <c r="AX251" s="4" t="str">
        <f t="shared" ca="1" si="103"/>
        <v/>
      </c>
      <c r="AY251" s="4" t="str">
        <f t="shared" ca="1" si="104"/>
        <v/>
      </c>
      <c r="AZ251" s="4" t="str">
        <f t="array" aca="1" ref="AZ251" ca="1">IF(O251&lt;&gt;"",IF(VLOOKUP(O251,INDIRECT("'"&amp;G251&amp;"'!F23:K25"),5,FALSE)="NA","NA",L251-VLOOKUP(O251,INDIRECT("'"&amp;G251&amp;"'!F23:K25"),5,FALSE)),"")</f>
        <v/>
      </c>
      <c r="BA251" s="4" t="str">
        <f>IF('Informacion del Cliente'!U263&lt;&gt;"",'Informacion del Cliente'!U263,"")</f>
        <v/>
      </c>
      <c r="BB251" s="4" t="str">
        <f t="array" aca="1" ref="BB251" ca="1">IF(O251&lt;&gt;"",VLOOKUP(O251, INDIRECT("'" &amp; G251 &amp; "'!F23:K25"),6, FALSE),"")</f>
        <v/>
      </c>
      <c r="BC251" s="4" t="str">
        <f t="shared" si="105"/>
        <v/>
      </c>
      <c r="BD251" s="4" t="str">
        <f t="shared" ca="1" si="106"/>
        <v/>
      </c>
      <c r="BE251" s="4" t="str">
        <f t="shared" si="107"/>
        <v/>
      </c>
      <c r="BF251" s="4" t="str">
        <f t="shared" si="108"/>
        <v/>
      </c>
      <c r="BG251" s="4" t="str">
        <f t="shared" si="109"/>
        <v/>
      </c>
      <c r="BJ251" s="4" t="str">
        <f t="shared" ca="1" si="110"/>
        <v/>
      </c>
      <c r="BK251" s="4" t="str">
        <f t="shared" si="111"/>
        <v/>
      </c>
      <c r="BL251" s="4" t="str">
        <f t="shared" ca="1" si="112"/>
        <v/>
      </c>
      <c r="BM251" s="4" t="str">
        <f t="shared" ca="1" si="113"/>
        <v/>
      </c>
    </row>
    <row r="252" spans="1:65" x14ac:dyDescent="0.3">
      <c r="A252" s="4" t="str">
        <f>IF(L252&lt;&gt;"",'Informacion del Cliente'!D264,"")</f>
        <v/>
      </c>
      <c r="B252" s="4" t="str">
        <f>IF(O252&lt;&gt;"",'Informacion del Cliente'!$F$5,"")</f>
        <v/>
      </c>
      <c r="C252" s="4" t="str">
        <f>IF(O252&lt;&gt;"",'Informacion del Cliente'!$F$8,"")</f>
        <v/>
      </c>
      <c r="D252" s="4" t="str">
        <f>IF(O252&lt;&gt;"",'Informacion del Cliente'!$F$7,"")</f>
        <v/>
      </c>
      <c r="E252" s="4" t="str">
        <f>IF(O252&lt;&gt;"",'Informacion del Cliente'!$F$9,"")</f>
        <v/>
      </c>
      <c r="F252" s="4" t="str">
        <f>IF(G252&lt;&gt;"",'Informacion del Cliente'!$F$10:$G$10,"")</f>
        <v/>
      </c>
      <c r="G252" s="4" t="str">
        <f>IF('Informacion del Cliente'!E264&lt;&gt;"",VLOOKUP('Informacion del Cliente'!E264,Productos!$F$6:$G$11,2,FALSE),"")</f>
        <v/>
      </c>
      <c r="H252" s="4" t="str">
        <f>IF('Informacion del Cliente'!G264&lt;&gt;"",'Informacion del Cliente'!G264,"")</f>
        <v/>
      </c>
      <c r="I252" s="4" t="str">
        <f>IF('Informacion del Cliente'!F264&lt;&gt;"",'Informacion del Cliente'!F264,"")</f>
        <v/>
      </c>
      <c r="J252" s="4" t="str">
        <f>IF('Informacion del Cliente'!J264&lt;&gt;"",'Informacion del Cliente'!J264,"")</f>
        <v/>
      </c>
      <c r="K252" s="4" t="str">
        <f>IF('Informacion del Cliente'!N264&lt;&gt;"",'Informacion del Cliente'!N264,"")</f>
        <v/>
      </c>
      <c r="L252" s="4" t="str">
        <f>IF(AND(N252&lt;&gt;"",N252="Inside"),'Informacion del Cliente'!H264-VLOOKUP(N252,Productos!$F$15:$G$16,2,FALSE),IF(N252="Outside",'Informacion del Cliente'!H264,""))</f>
        <v/>
      </c>
      <c r="M252" s="4" t="str">
        <f>IF('Informacion del Cliente'!I264&lt;&gt;"",'Informacion del Cliente'!I264,"")</f>
        <v/>
      </c>
      <c r="N252" s="4" t="str">
        <f>IF('Informacion del Cliente'!K264&lt;&gt;"",'Informacion del Cliente'!K264,"")</f>
        <v/>
      </c>
      <c r="O252" s="4" t="str">
        <f>IF('Informacion del Cliente'!L264&lt;&gt;"",'Informacion del Cliente'!L264,"")</f>
        <v/>
      </c>
      <c r="P252" s="4" t="str">
        <f>IF('Informacion del Cliente'!M264&lt;&gt;"",'Informacion del Cliente'!M264,"")</f>
        <v/>
      </c>
      <c r="Q252" s="4" t="str">
        <f>IF('Informacion del Cliente'!P264&lt;&gt;"",'Informacion del Cliente'!P264,"")</f>
        <v/>
      </c>
      <c r="R252" s="4" t="str">
        <f>IF('Informacion del Cliente'!Q264&lt;&gt;"",'Informacion del Cliente'!Q264,"")</f>
        <v/>
      </c>
      <c r="S252" s="4" t="str">
        <f t="shared" ca="1" si="114"/>
        <v/>
      </c>
      <c r="U252" s="4" t="str">
        <f>IF('Informacion del Cliente'!O264&lt;&gt;"",'Informacion del Cliente'!O264,"")</f>
        <v/>
      </c>
      <c r="V252" s="4" t="str">
        <f>IF('Informacion del Cliente'!R264&lt;&gt;"",'Informacion del Cliente'!R264,"")</f>
        <v/>
      </c>
      <c r="W252" s="4" t="str">
        <f t="shared" ca="1" si="115"/>
        <v/>
      </c>
      <c r="X252" s="4" t="str">
        <f t="shared" si="116"/>
        <v/>
      </c>
      <c r="Y252" s="4" t="str">
        <f t="shared" si="117"/>
        <v/>
      </c>
      <c r="Z252" s="4" t="str">
        <f>IF(G252&lt;&gt;"", IFERROR(VLOOKUP(I252, 'Listado de Telas'!$B$3:$F$129, 5, FALSE), "No encontrado"), "")</f>
        <v/>
      </c>
      <c r="AA252" s="4" t="str">
        <f t="shared" ca="1" si="118"/>
        <v/>
      </c>
      <c r="AB252" s="4" t="str">
        <f t="shared" ca="1" si="93"/>
        <v/>
      </c>
      <c r="AC252" s="4" t="str">
        <f t="shared" ca="1" si="94"/>
        <v/>
      </c>
      <c r="AD252" s="4" t="str">
        <f t="shared" ca="1" si="95"/>
        <v/>
      </c>
      <c r="AE252" s="4" t="str">
        <f t="shared" si="96"/>
        <v/>
      </c>
      <c r="AF252" s="4" t="str">
        <f t="shared" ca="1" si="97"/>
        <v/>
      </c>
      <c r="AG252" s="4" t="str">
        <f t="shared" ca="1" si="98"/>
        <v/>
      </c>
      <c r="AH252" s="4" t="str">
        <f t="shared" ca="1" si="99"/>
        <v/>
      </c>
      <c r="AI252" s="4" t="str">
        <f t="shared" si="119"/>
        <v/>
      </c>
      <c r="AJ252" s="4" t="str">
        <f t="shared" ca="1" si="100"/>
        <v/>
      </c>
      <c r="AK252" s="4" t="str">
        <f t="array" ref="AK252">IF('Informacion del Cliente'!T264="SI",3,IF('Informacion del Cliente'!K264="Outside",2,IF('Informacion del Cliente'!K264="Inside",1,"")))</f>
        <v/>
      </c>
      <c r="AL252" s="140" t="str">
        <f t="shared" ca="1" si="101"/>
        <v/>
      </c>
      <c r="AM252" s="4" t="s">
        <v>132</v>
      </c>
      <c r="AN252" s="4" t="str">
        <f t="array" ref="AN252">IF(O252&lt;&gt;"",(IF(L252&lt;&gt;"",IF('Informacion del Cliente'!$F$10:$G$10="Residencial",VLOOKUP(G252,Productos!$F$19:$G$24,2,FALSE),IF('Informacion del Cliente'!$F$10:$G$10="Comercial",VLOOKUP(G252,Productos!$F$19:$G$24,3,FALSE),"")))),"")</f>
        <v/>
      </c>
      <c r="AO252" s="4" t="str">
        <f t="array" aca="1" ref="AO252" ca="1">IF(O252&lt;&gt;"",(IF(L252&lt;&gt;"",IF(VLOOKUP('Informacion del Cliente'!$F$10:$G$10,INDIRECT("'"&amp;G252&amp;"'!L5:N6"),2,FALSE)="NA","",VLOOKUP('Informacion del Cliente'!$F$10:$G$10,INDIRECT("'"&amp;G252&amp;"'!L5:N6"),2,FALSE)))),"")</f>
        <v/>
      </c>
      <c r="AP252" s="4" t="str">
        <f t="array" aca="1" ref="AP252" ca="1">IF(OR(J252="Privacy",J252="Blackout"),IF('Informacion del Cliente'!$F$10:$G$10="Residencial",IF(L252&lt;&gt;"",VLOOKUP(J252,INDIRECT("'"&amp;G252&amp;"'!L16:O18"),2,FALSE),""),IF('Informacion del Cliente'!$F$10:$G$10="Comercial",IF(L252&lt;&gt;"",VLOOKUP(J252,INDIRECT("'"&amp;G252&amp;"'!L16:O18"),3,FALSE),""))),"")</f>
        <v/>
      </c>
      <c r="AQ252" s="4" t="str">
        <f t="shared" ca="1" si="120"/>
        <v>0</v>
      </c>
      <c r="AR252" s="4" t="str">
        <f t="array" aca="1" ref="AR252" ca="1">IF('Informacion del Cliente'!$F$10:$G$10="Residencial",IF(L252&lt;&gt;"",VLOOKUP(J252,INDIRECT("'"&amp;G252&amp;"'!L16:O18"),2,FALSE),""),IF('Informacion del Cliente'!$F$10:$G$10="Comercial",IF(L252&lt;&gt;"",VLOOKUP(J252,INDIRECT("'"&amp;G252&amp;"'!L16:O18"),3,FALSE),"")))</f>
        <v/>
      </c>
      <c r="AS252" s="4" t="str">
        <f t="shared" ca="1" si="121"/>
        <v/>
      </c>
      <c r="AT252" s="4" t="str">
        <f t="shared" ca="1" si="122"/>
        <v/>
      </c>
      <c r="AU252" s="4" t="str">
        <f t="shared" ca="1" si="123"/>
        <v/>
      </c>
      <c r="AV252" s="4" t="str">
        <f t="array" aca="1" ref="AV252" ca="1">IF(G252&lt;&gt;"",(IF(OR(VLOOKUP(O252, INDIRECT("'" &amp; G252 &amp; "'!F23:N25"),3, FALSE)&lt;&gt;"",VLOOKUP(O252, INDIRECT("'" &amp; G252 &amp; "'!F23:N25"),3, FALSE)&lt;&gt;"NA"),(L252-VLOOKUP(O252, INDIRECT("'" &amp; G252 &amp; "'!F23:N25"),3, FALSE)),"")),"")</f>
        <v/>
      </c>
      <c r="AW252" s="4" t="str">
        <f t="shared" ca="1" si="102"/>
        <v/>
      </c>
      <c r="AX252" s="4" t="str">
        <f t="shared" ca="1" si="103"/>
        <v/>
      </c>
      <c r="AY252" s="4" t="str">
        <f t="shared" ca="1" si="104"/>
        <v/>
      </c>
      <c r="AZ252" s="4" t="str">
        <f t="array" aca="1" ref="AZ252" ca="1">IF(O252&lt;&gt;"",IF(VLOOKUP(O252,INDIRECT("'"&amp;G252&amp;"'!F23:K25"),5,FALSE)="NA","NA",L252-VLOOKUP(O252,INDIRECT("'"&amp;G252&amp;"'!F23:K25"),5,FALSE)),"")</f>
        <v/>
      </c>
      <c r="BA252" s="4" t="str">
        <f>IF('Informacion del Cliente'!U264&lt;&gt;"",'Informacion del Cliente'!U264,"")</f>
        <v/>
      </c>
      <c r="BB252" s="4" t="str">
        <f t="array" aca="1" ref="BB252" ca="1">IF(O252&lt;&gt;"",VLOOKUP(O252, INDIRECT("'" &amp; G252 &amp; "'!F23:K25"),6, FALSE),"")</f>
        <v/>
      </c>
      <c r="BC252" s="4" t="str">
        <f t="shared" si="105"/>
        <v/>
      </c>
      <c r="BD252" s="4" t="str">
        <f t="shared" ca="1" si="106"/>
        <v/>
      </c>
      <c r="BE252" s="4" t="str">
        <f t="shared" si="107"/>
        <v/>
      </c>
      <c r="BF252" s="4" t="str">
        <f t="shared" si="108"/>
        <v/>
      </c>
      <c r="BG252" s="4" t="str">
        <f t="shared" si="109"/>
        <v/>
      </c>
      <c r="BJ252" s="4" t="str">
        <f t="shared" ca="1" si="110"/>
        <v/>
      </c>
      <c r="BK252" s="4" t="str">
        <f t="shared" si="111"/>
        <v/>
      </c>
      <c r="BL252" s="4" t="str">
        <f t="shared" ca="1" si="112"/>
        <v/>
      </c>
      <c r="BM252" s="4" t="str">
        <f t="shared" ca="1" si="113"/>
        <v/>
      </c>
    </row>
    <row r="253" spans="1:65" x14ac:dyDescent="0.3">
      <c r="A253" s="4" t="str">
        <f>IF(L253&lt;&gt;"",'Informacion del Cliente'!D265,"")</f>
        <v/>
      </c>
      <c r="B253" s="4" t="str">
        <f>IF(O253&lt;&gt;"",'Informacion del Cliente'!$F$5,"")</f>
        <v/>
      </c>
      <c r="C253" s="4" t="str">
        <f>IF(O253&lt;&gt;"",'Informacion del Cliente'!$F$8,"")</f>
        <v/>
      </c>
      <c r="D253" s="4" t="str">
        <f>IF(O253&lt;&gt;"",'Informacion del Cliente'!$F$7,"")</f>
        <v/>
      </c>
      <c r="E253" s="4" t="str">
        <f>IF(O253&lt;&gt;"",'Informacion del Cliente'!$F$9,"")</f>
        <v/>
      </c>
      <c r="F253" s="4" t="str">
        <f>IF(G253&lt;&gt;"",'Informacion del Cliente'!$F$10:$G$10,"")</f>
        <v/>
      </c>
      <c r="G253" s="4" t="str">
        <f>IF('Informacion del Cliente'!E265&lt;&gt;"",VLOOKUP('Informacion del Cliente'!E265,Productos!$F$6:$G$11,2,FALSE),"")</f>
        <v/>
      </c>
      <c r="H253" s="4" t="str">
        <f>IF('Informacion del Cliente'!G265&lt;&gt;"",'Informacion del Cliente'!G265,"")</f>
        <v/>
      </c>
      <c r="I253" s="4" t="str">
        <f>IF('Informacion del Cliente'!F265&lt;&gt;"",'Informacion del Cliente'!F265,"")</f>
        <v/>
      </c>
      <c r="J253" s="4" t="str">
        <f>IF('Informacion del Cliente'!J265&lt;&gt;"",'Informacion del Cliente'!J265,"")</f>
        <v/>
      </c>
      <c r="K253" s="4" t="str">
        <f>IF('Informacion del Cliente'!N265&lt;&gt;"",'Informacion del Cliente'!N265,"")</f>
        <v/>
      </c>
      <c r="L253" s="4" t="str">
        <f>IF(AND(N253&lt;&gt;"",N253="Inside"),'Informacion del Cliente'!H265-VLOOKUP(N253,Productos!$F$15:$G$16,2,FALSE),IF(N253="Outside",'Informacion del Cliente'!H265,""))</f>
        <v/>
      </c>
      <c r="M253" s="4" t="str">
        <f>IF('Informacion del Cliente'!I265&lt;&gt;"",'Informacion del Cliente'!I265,"")</f>
        <v/>
      </c>
      <c r="N253" s="4" t="str">
        <f>IF('Informacion del Cliente'!K265&lt;&gt;"",'Informacion del Cliente'!K265,"")</f>
        <v/>
      </c>
      <c r="O253" s="4" t="str">
        <f>IF('Informacion del Cliente'!L265&lt;&gt;"",'Informacion del Cliente'!L265,"")</f>
        <v/>
      </c>
      <c r="P253" s="4" t="str">
        <f>IF('Informacion del Cliente'!M265&lt;&gt;"",'Informacion del Cliente'!M265,"")</f>
        <v/>
      </c>
      <c r="Q253" s="4" t="str">
        <f>IF('Informacion del Cliente'!P265&lt;&gt;"",'Informacion del Cliente'!P265,"")</f>
        <v/>
      </c>
      <c r="R253" s="4" t="str">
        <f>IF('Informacion del Cliente'!Q265&lt;&gt;"",'Informacion del Cliente'!Q265,"")</f>
        <v/>
      </c>
      <c r="S253" s="4" t="str">
        <f t="shared" ca="1" si="114"/>
        <v/>
      </c>
      <c r="U253" s="4" t="str">
        <f>IF('Informacion del Cliente'!O265&lt;&gt;"",'Informacion del Cliente'!O265,"")</f>
        <v/>
      </c>
      <c r="V253" s="4" t="str">
        <f>IF('Informacion del Cliente'!R265&lt;&gt;"",'Informacion del Cliente'!R265,"")</f>
        <v/>
      </c>
      <c r="W253" s="4" t="str">
        <f t="shared" ca="1" si="115"/>
        <v/>
      </c>
      <c r="X253" s="4" t="str">
        <f t="shared" si="116"/>
        <v/>
      </c>
      <c r="Y253" s="4" t="str">
        <f t="shared" si="117"/>
        <v/>
      </c>
      <c r="Z253" s="4" t="str">
        <f>IF(G253&lt;&gt;"", IFERROR(VLOOKUP(I253, 'Listado de Telas'!$B$3:$F$129, 5, FALSE), "No encontrado"), "")</f>
        <v/>
      </c>
      <c r="AA253" s="4" t="str">
        <f t="shared" ca="1" si="118"/>
        <v/>
      </c>
      <c r="AB253" s="4" t="str">
        <f t="shared" ca="1" si="93"/>
        <v/>
      </c>
      <c r="AC253" s="4" t="str">
        <f t="shared" ca="1" si="94"/>
        <v/>
      </c>
      <c r="AD253" s="4" t="str">
        <f t="shared" ca="1" si="95"/>
        <v/>
      </c>
      <c r="AE253" s="4" t="str">
        <f t="shared" si="96"/>
        <v/>
      </c>
      <c r="AF253" s="4" t="str">
        <f t="shared" ca="1" si="97"/>
        <v/>
      </c>
      <c r="AG253" s="4" t="str">
        <f t="shared" ca="1" si="98"/>
        <v/>
      </c>
      <c r="AH253" s="4" t="str">
        <f t="shared" ca="1" si="99"/>
        <v/>
      </c>
      <c r="AI253" s="4" t="str">
        <f t="shared" si="119"/>
        <v/>
      </c>
      <c r="AJ253" s="4" t="str">
        <f t="shared" ca="1" si="100"/>
        <v/>
      </c>
      <c r="AK253" s="4" t="str">
        <f t="array" ref="AK253">IF('Informacion del Cliente'!T265="SI",3,IF('Informacion del Cliente'!K265="Outside",2,IF('Informacion del Cliente'!K265="Inside",1,"")))</f>
        <v/>
      </c>
      <c r="AL253" s="140" t="str">
        <f t="shared" ca="1" si="101"/>
        <v/>
      </c>
      <c r="AM253" s="4" t="s">
        <v>132</v>
      </c>
      <c r="AN253" s="4" t="str">
        <f t="array" ref="AN253">IF(O253&lt;&gt;"",(IF(L253&lt;&gt;"",IF('Informacion del Cliente'!$F$10:$G$10="Residencial",VLOOKUP(G253,Productos!$F$19:$G$24,2,FALSE),IF('Informacion del Cliente'!$F$10:$G$10="Comercial",VLOOKUP(G253,Productos!$F$19:$G$24,3,FALSE),"")))),"")</f>
        <v/>
      </c>
      <c r="AO253" s="4" t="str">
        <f t="array" aca="1" ref="AO253" ca="1">IF(O253&lt;&gt;"",(IF(L253&lt;&gt;"",IF(VLOOKUP('Informacion del Cliente'!$F$10:$G$10,INDIRECT("'"&amp;G253&amp;"'!L5:N6"),2,FALSE)="NA","",VLOOKUP('Informacion del Cliente'!$F$10:$G$10,INDIRECT("'"&amp;G253&amp;"'!L5:N6"),2,FALSE)))),"")</f>
        <v/>
      </c>
      <c r="AP253" s="4" t="str">
        <f t="array" aca="1" ref="AP253" ca="1">IF(OR(J253="Privacy",J253="Blackout"),IF('Informacion del Cliente'!$F$10:$G$10="Residencial",IF(L253&lt;&gt;"",VLOOKUP(J253,INDIRECT("'"&amp;G253&amp;"'!L16:O18"),2,FALSE),""),IF('Informacion del Cliente'!$F$10:$G$10="Comercial",IF(L253&lt;&gt;"",VLOOKUP(J253,INDIRECT("'"&amp;G253&amp;"'!L16:O18"),3,FALSE),""))),"")</f>
        <v/>
      </c>
      <c r="AQ253" s="4" t="str">
        <f t="shared" ca="1" si="120"/>
        <v>0</v>
      </c>
      <c r="AR253" s="4" t="str">
        <f t="array" aca="1" ref="AR253" ca="1">IF('Informacion del Cliente'!$F$10:$G$10="Residencial",IF(L253&lt;&gt;"",VLOOKUP(J253,INDIRECT("'"&amp;G253&amp;"'!L16:O18"),2,FALSE),""),IF('Informacion del Cliente'!$F$10:$G$10="Comercial",IF(L253&lt;&gt;"",VLOOKUP(J253,INDIRECT("'"&amp;G253&amp;"'!L16:O18"),3,FALSE),"")))</f>
        <v/>
      </c>
      <c r="AS253" s="4" t="str">
        <f t="shared" ca="1" si="121"/>
        <v/>
      </c>
      <c r="AT253" s="4" t="str">
        <f t="shared" ca="1" si="122"/>
        <v/>
      </c>
      <c r="AU253" s="4" t="str">
        <f t="shared" ca="1" si="123"/>
        <v/>
      </c>
      <c r="AV253" s="4" t="str">
        <f t="array" aca="1" ref="AV253" ca="1">IF(G253&lt;&gt;"",(IF(OR(VLOOKUP(O253, INDIRECT("'" &amp; G253 &amp; "'!F23:N25"),3, FALSE)&lt;&gt;"",VLOOKUP(O253, INDIRECT("'" &amp; G253 &amp; "'!F23:N25"),3, FALSE)&lt;&gt;"NA"),(L253-VLOOKUP(O253, INDIRECT("'" &amp; G253 &amp; "'!F23:N25"),3, FALSE)),"")),"")</f>
        <v/>
      </c>
      <c r="AW253" s="4" t="str">
        <f t="shared" ca="1" si="102"/>
        <v/>
      </c>
      <c r="AX253" s="4" t="str">
        <f t="shared" ca="1" si="103"/>
        <v/>
      </c>
      <c r="AY253" s="4" t="str">
        <f t="shared" ca="1" si="104"/>
        <v/>
      </c>
      <c r="AZ253" s="4" t="str">
        <f t="array" aca="1" ref="AZ253" ca="1">IF(O253&lt;&gt;"",IF(VLOOKUP(O253,INDIRECT("'"&amp;G253&amp;"'!F23:K25"),5,FALSE)="NA","NA",L253-VLOOKUP(O253,INDIRECT("'"&amp;G253&amp;"'!F23:K25"),5,FALSE)),"")</f>
        <v/>
      </c>
      <c r="BA253" s="4" t="str">
        <f>IF('Informacion del Cliente'!U265&lt;&gt;"",'Informacion del Cliente'!U265,"")</f>
        <v/>
      </c>
      <c r="BB253" s="4" t="str">
        <f t="array" aca="1" ref="BB253" ca="1">IF(O253&lt;&gt;"",VLOOKUP(O253, INDIRECT("'" &amp; G253 &amp; "'!F23:K25"),6, FALSE),"")</f>
        <v/>
      </c>
      <c r="BC253" s="4" t="str">
        <f t="shared" si="105"/>
        <v/>
      </c>
      <c r="BD253" s="4" t="str">
        <f t="shared" ca="1" si="106"/>
        <v/>
      </c>
      <c r="BE253" s="4" t="str">
        <f t="shared" si="107"/>
        <v/>
      </c>
      <c r="BF253" s="4" t="str">
        <f t="shared" si="108"/>
        <v/>
      </c>
      <c r="BG253" s="4" t="str">
        <f t="shared" si="109"/>
        <v/>
      </c>
      <c r="BJ253" s="4" t="str">
        <f t="shared" ca="1" si="110"/>
        <v/>
      </c>
      <c r="BK253" s="4" t="str">
        <f t="shared" si="111"/>
        <v/>
      </c>
      <c r="BL253" s="4" t="str">
        <f t="shared" ca="1" si="112"/>
        <v/>
      </c>
      <c r="BM253" s="4" t="str">
        <f t="shared" ca="1" si="113"/>
        <v/>
      </c>
    </row>
    <row r="254" spans="1:65" x14ac:dyDescent="0.3">
      <c r="A254" s="4" t="str">
        <f>IF(L254&lt;&gt;"",'Informacion del Cliente'!D266,"")</f>
        <v/>
      </c>
      <c r="B254" s="4" t="str">
        <f>IF(O254&lt;&gt;"",'Informacion del Cliente'!$F$5,"")</f>
        <v/>
      </c>
      <c r="C254" s="4" t="str">
        <f>IF(O254&lt;&gt;"",'Informacion del Cliente'!$F$8,"")</f>
        <v/>
      </c>
      <c r="D254" s="4" t="str">
        <f>IF(O254&lt;&gt;"",'Informacion del Cliente'!$F$7,"")</f>
        <v/>
      </c>
      <c r="E254" s="4" t="str">
        <f>IF(O254&lt;&gt;"",'Informacion del Cliente'!$F$9,"")</f>
        <v/>
      </c>
      <c r="F254" s="4" t="str">
        <f>IF(G254&lt;&gt;"",'Informacion del Cliente'!$F$10:$G$10,"")</f>
        <v/>
      </c>
      <c r="G254" s="4" t="str">
        <f>IF('Informacion del Cliente'!E266&lt;&gt;"",VLOOKUP('Informacion del Cliente'!E266,Productos!$F$6:$G$11,2,FALSE),"")</f>
        <v/>
      </c>
      <c r="H254" s="4" t="str">
        <f>IF('Informacion del Cliente'!G266&lt;&gt;"",'Informacion del Cliente'!G266,"")</f>
        <v/>
      </c>
      <c r="I254" s="4" t="str">
        <f>IF('Informacion del Cliente'!F266&lt;&gt;"",'Informacion del Cliente'!F266,"")</f>
        <v/>
      </c>
      <c r="J254" s="4" t="str">
        <f>IF('Informacion del Cliente'!J266&lt;&gt;"",'Informacion del Cliente'!J266,"")</f>
        <v/>
      </c>
      <c r="K254" s="4" t="str">
        <f>IF('Informacion del Cliente'!N266&lt;&gt;"",'Informacion del Cliente'!N266,"")</f>
        <v/>
      </c>
      <c r="L254" s="4" t="str">
        <f>IF(AND(N254&lt;&gt;"",N254="Inside"),'Informacion del Cliente'!H266-VLOOKUP(N254,Productos!$F$15:$G$16,2,FALSE),IF(N254="Outside",'Informacion del Cliente'!H266,""))</f>
        <v/>
      </c>
      <c r="M254" s="4" t="str">
        <f>IF('Informacion del Cliente'!I266&lt;&gt;"",'Informacion del Cliente'!I266,"")</f>
        <v/>
      </c>
      <c r="N254" s="4" t="str">
        <f>IF('Informacion del Cliente'!K266&lt;&gt;"",'Informacion del Cliente'!K266,"")</f>
        <v/>
      </c>
      <c r="O254" s="4" t="str">
        <f>IF('Informacion del Cliente'!L266&lt;&gt;"",'Informacion del Cliente'!L266,"")</f>
        <v/>
      </c>
      <c r="P254" s="4" t="str">
        <f>IF('Informacion del Cliente'!M266&lt;&gt;"",'Informacion del Cliente'!M266,"")</f>
        <v/>
      </c>
      <c r="Q254" s="4" t="str">
        <f>IF('Informacion del Cliente'!P266&lt;&gt;"",'Informacion del Cliente'!P266,"")</f>
        <v/>
      </c>
      <c r="R254" s="4" t="str">
        <f>IF('Informacion del Cliente'!Q266&lt;&gt;"",'Informacion del Cliente'!Q266,"")</f>
        <v/>
      </c>
      <c r="S254" s="4" t="str">
        <f t="shared" ca="1" si="114"/>
        <v/>
      </c>
      <c r="U254" s="4" t="str">
        <f>IF('Informacion del Cliente'!O266&lt;&gt;"",'Informacion del Cliente'!O266,"")</f>
        <v/>
      </c>
      <c r="V254" s="4" t="str">
        <f>IF('Informacion del Cliente'!R266&lt;&gt;"",'Informacion del Cliente'!R266,"")</f>
        <v/>
      </c>
      <c r="W254" s="4" t="str">
        <f t="shared" ca="1" si="115"/>
        <v/>
      </c>
      <c r="X254" s="4" t="str">
        <f t="shared" si="116"/>
        <v/>
      </c>
      <c r="Y254" s="4" t="str">
        <f t="shared" si="117"/>
        <v/>
      </c>
      <c r="Z254" s="4" t="str">
        <f>IF(G254&lt;&gt;"", IFERROR(VLOOKUP(I254, 'Listado de Telas'!$B$3:$F$129, 5, FALSE), "No encontrado"), "")</f>
        <v/>
      </c>
      <c r="AA254" s="4" t="str">
        <f t="shared" ca="1" si="118"/>
        <v/>
      </c>
      <c r="AB254" s="4" t="str">
        <f t="shared" ca="1" si="93"/>
        <v/>
      </c>
      <c r="AC254" s="4" t="str">
        <f t="shared" ca="1" si="94"/>
        <v/>
      </c>
      <c r="AD254" s="4" t="str">
        <f t="shared" ca="1" si="95"/>
        <v/>
      </c>
      <c r="AE254" s="4" t="str">
        <f t="shared" si="96"/>
        <v/>
      </c>
      <c r="AF254" s="4" t="str">
        <f t="shared" ca="1" si="97"/>
        <v/>
      </c>
      <c r="AG254" s="4" t="str">
        <f t="shared" ca="1" si="98"/>
        <v/>
      </c>
      <c r="AH254" s="4" t="str">
        <f t="shared" ca="1" si="99"/>
        <v/>
      </c>
      <c r="AI254" s="4" t="str">
        <f t="shared" si="119"/>
        <v/>
      </c>
      <c r="AJ254" s="4" t="str">
        <f t="shared" ca="1" si="100"/>
        <v/>
      </c>
      <c r="AK254" s="4" t="str">
        <f t="array" ref="AK254">IF('Informacion del Cliente'!T266="SI",3,IF('Informacion del Cliente'!K266="Outside",2,IF('Informacion del Cliente'!K266="Inside",1,"")))</f>
        <v/>
      </c>
      <c r="AL254" s="140" t="str">
        <f t="shared" ca="1" si="101"/>
        <v/>
      </c>
      <c r="AM254" s="4" t="s">
        <v>132</v>
      </c>
      <c r="AN254" s="4" t="str">
        <f t="array" ref="AN254">IF(O254&lt;&gt;"",(IF(L254&lt;&gt;"",IF('Informacion del Cliente'!$F$10:$G$10="Residencial",VLOOKUP(G254,Productos!$F$19:$G$24,2,FALSE),IF('Informacion del Cliente'!$F$10:$G$10="Comercial",VLOOKUP(G254,Productos!$F$19:$G$24,3,FALSE),"")))),"")</f>
        <v/>
      </c>
      <c r="AO254" s="4" t="str">
        <f t="array" aca="1" ref="AO254" ca="1">IF(O254&lt;&gt;"",(IF(L254&lt;&gt;"",IF(VLOOKUP('Informacion del Cliente'!$F$10:$G$10,INDIRECT("'"&amp;G254&amp;"'!L5:N6"),2,FALSE)="NA","",VLOOKUP('Informacion del Cliente'!$F$10:$G$10,INDIRECT("'"&amp;G254&amp;"'!L5:N6"),2,FALSE)))),"")</f>
        <v/>
      </c>
      <c r="AP254" s="4" t="str">
        <f t="array" aca="1" ref="AP254" ca="1">IF(OR(J254="Privacy",J254="Blackout"),IF('Informacion del Cliente'!$F$10:$G$10="Residencial",IF(L254&lt;&gt;"",VLOOKUP(J254,INDIRECT("'"&amp;G254&amp;"'!L16:O18"),2,FALSE),""),IF('Informacion del Cliente'!$F$10:$G$10="Comercial",IF(L254&lt;&gt;"",VLOOKUP(J254,INDIRECT("'"&amp;G254&amp;"'!L16:O18"),3,FALSE),""))),"")</f>
        <v/>
      </c>
      <c r="AQ254" s="4" t="str">
        <f t="shared" ca="1" si="120"/>
        <v>0</v>
      </c>
      <c r="AR254" s="4" t="str">
        <f t="array" aca="1" ref="AR254" ca="1">IF('Informacion del Cliente'!$F$10:$G$10="Residencial",IF(L254&lt;&gt;"",VLOOKUP(J254,INDIRECT("'"&amp;G254&amp;"'!L16:O18"),2,FALSE),""),IF('Informacion del Cliente'!$F$10:$G$10="Comercial",IF(L254&lt;&gt;"",VLOOKUP(J254,INDIRECT("'"&amp;G254&amp;"'!L16:O18"),3,FALSE),"")))</f>
        <v/>
      </c>
      <c r="AS254" s="4" t="str">
        <f t="shared" ca="1" si="121"/>
        <v/>
      </c>
      <c r="AT254" s="4" t="str">
        <f t="shared" ca="1" si="122"/>
        <v/>
      </c>
      <c r="AU254" s="4" t="str">
        <f t="shared" ca="1" si="123"/>
        <v/>
      </c>
      <c r="AV254" s="4" t="str">
        <f t="array" aca="1" ref="AV254" ca="1">IF(G254&lt;&gt;"",(IF(OR(VLOOKUP(O254, INDIRECT("'" &amp; G254 &amp; "'!F23:N25"),3, FALSE)&lt;&gt;"",VLOOKUP(O254, INDIRECT("'" &amp; G254 &amp; "'!F23:N25"),3, FALSE)&lt;&gt;"NA"),(L254-VLOOKUP(O254, INDIRECT("'" &amp; G254 &amp; "'!F23:N25"),3, FALSE)),"")),"")</f>
        <v/>
      </c>
      <c r="AW254" s="4" t="str">
        <f t="shared" ca="1" si="102"/>
        <v/>
      </c>
      <c r="AX254" s="4" t="str">
        <f t="shared" ca="1" si="103"/>
        <v/>
      </c>
      <c r="AY254" s="4" t="str">
        <f t="shared" ca="1" si="104"/>
        <v/>
      </c>
      <c r="AZ254" s="4" t="str">
        <f t="array" aca="1" ref="AZ254" ca="1">IF(O254&lt;&gt;"",IF(VLOOKUP(O254,INDIRECT("'"&amp;G254&amp;"'!F23:K25"),5,FALSE)="NA","NA",L254-VLOOKUP(O254,INDIRECT("'"&amp;G254&amp;"'!F23:K25"),5,FALSE)),"")</f>
        <v/>
      </c>
      <c r="BA254" s="4" t="str">
        <f>IF('Informacion del Cliente'!U266&lt;&gt;"",'Informacion del Cliente'!U266,"")</f>
        <v/>
      </c>
      <c r="BB254" s="4" t="str">
        <f t="array" aca="1" ref="BB254" ca="1">IF(O254&lt;&gt;"",VLOOKUP(O254, INDIRECT("'" &amp; G254 &amp; "'!F23:K25"),6, FALSE),"")</f>
        <v/>
      </c>
      <c r="BC254" s="4" t="str">
        <f t="shared" si="105"/>
        <v/>
      </c>
      <c r="BD254" s="4" t="str">
        <f t="shared" ca="1" si="106"/>
        <v/>
      </c>
      <c r="BE254" s="4" t="str">
        <f t="shared" si="107"/>
        <v/>
      </c>
      <c r="BF254" s="4" t="str">
        <f t="shared" si="108"/>
        <v/>
      </c>
      <c r="BG254" s="4" t="str">
        <f t="shared" si="109"/>
        <v/>
      </c>
      <c r="BJ254" s="4" t="str">
        <f t="shared" ca="1" si="110"/>
        <v/>
      </c>
      <c r="BK254" s="4" t="str">
        <f t="shared" si="111"/>
        <v/>
      </c>
      <c r="BL254" s="4" t="str">
        <f t="shared" ca="1" si="112"/>
        <v/>
      </c>
      <c r="BM254" s="4" t="str">
        <f t="shared" ca="1" si="113"/>
        <v/>
      </c>
    </row>
    <row r="255" spans="1:65" x14ac:dyDescent="0.3">
      <c r="A255" s="4" t="str">
        <f>IF(L255&lt;&gt;"",'Informacion del Cliente'!D267,"")</f>
        <v/>
      </c>
      <c r="B255" s="4" t="str">
        <f>IF(O255&lt;&gt;"",'Informacion del Cliente'!$F$5,"")</f>
        <v/>
      </c>
      <c r="C255" s="4" t="str">
        <f>IF(O255&lt;&gt;"",'Informacion del Cliente'!$F$8,"")</f>
        <v/>
      </c>
      <c r="D255" s="4" t="str">
        <f>IF(O255&lt;&gt;"",'Informacion del Cliente'!$F$7,"")</f>
        <v/>
      </c>
      <c r="E255" s="4" t="str">
        <f>IF(O255&lt;&gt;"",'Informacion del Cliente'!$F$9,"")</f>
        <v/>
      </c>
      <c r="F255" s="4" t="str">
        <f>IF(G255&lt;&gt;"",'Informacion del Cliente'!$F$10:$G$10,"")</f>
        <v/>
      </c>
      <c r="G255" s="4" t="str">
        <f>IF('Informacion del Cliente'!E267&lt;&gt;"",VLOOKUP('Informacion del Cliente'!E267,Productos!$F$6:$G$11,2,FALSE),"")</f>
        <v/>
      </c>
      <c r="H255" s="4" t="str">
        <f>IF('Informacion del Cliente'!G267&lt;&gt;"",'Informacion del Cliente'!G267,"")</f>
        <v/>
      </c>
      <c r="I255" s="4" t="str">
        <f>IF('Informacion del Cliente'!F267&lt;&gt;"",'Informacion del Cliente'!F267,"")</f>
        <v/>
      </c>
      <c r="J255" s="4" t="str">
        <f>IF('Informacion del Cliente'!J267&lt;&gt;"",'Informacion del Cliente'!J267,"")</f>
        <v/>
      </c>
      <c r="K255" s="4" t="str">
        <f>IF('Informacion del Cliente'!N267&lt;&gt;"",'Informacion del Cliente'!N267,"")</f>
        <v/>
      </c>
      <c r="L255" s="4" t="str">
        <f>IF(AND(N255&lt;&gt;"",N255="Inside"),'Informacion del Cliente'!H267-VLOOKUP(N255,Productos!$F$15:$G$16,2,FALSE),IF(N255="Outside",'Informacion del Cliente'!H267,""))</f>
        <v/>
      </c>
      <c r="M255" s="4" t="str">
        <f>IF('Informacion del Cliente'!I267&lt;&gt;"",'Informacion del Cliente'!I267,"")</f>
        <v/>
      </c>
      <c r="N255" s="4" t="str">
        <f>IF('Informacion del Cliente'!K267&lt;&gt;"",'Informacion del Cliente'!K267,"")</f>
        <v/>
      </c>
      <c r="O255" s="4" t="str">
        <f>IF('Informacion del Cliente'!L267&lt;&gt;"",'Informacion del Cliente'!L267,"")</f>
        <v/>
      </c>
      <c r="P255" s="4" t="str">
        <f>IF('Informacion del Cliente'!M267&lt;&gt;"",'Informacion del Cliente'!M267,"")</f>
        <v/>
      </c>
      <c r="Q255" s="4" t="str">
        <f>IF('Informacion del Cliente'!P267&lt;&gt;"",'Informacion del Cliente'!P267,"")</f>
        <v/>
      </c>
      <c r="R255" s="4" t="str">
        <f>IF('Informacion del Cliente'!Q267&lt;&gt;"",'Informacion del Cliente'!Q267,"")</f>
        <v/>
      </c>
      <c r="S255" s="4" t="str">
        <f t="shared" ca="1" si="114"/>
        <v/>
      </c>
      <c r="U255" s="4" t="str">
        <f>IF('Informacion del Cliente'!O267&lt;&gt;"",'Informacion del Cliente'!O267,"")</f>
        <v/>
      </c>
      <c r="V255" s="4" t="str">
        <f>IF('Informacion del Cliente'!R267&lt;&gt;"",'Informacion del Cliente'!R267,"")</f>
        <v/>
      </c>
      <c r="W255" s="4" t="str">
        <f t="shared" ca="1" si="115"/>
        <v/>
      </c>
      <c r="X255" s="4" t="str">
        <f t="shared" si="116"/>
        <v/>
      </c>
      <c r="Y255" s="4" t="str">
        <f t="shared" si="117"/>
        <v/>
      </c>
      <c r="Z255" s="4" t="str">
        <f>IF(G255&lt;&gt;"", IFERROR(VLOOKUP(I255, 'Listado de Telas'!$B$3:$F$129, 5, FALSE), "No encontrado"), "")</f>
        <v/>
      </c>
      <c r="AA255" s="4" t="str">
        <f t="shared" ca="1" si="118"/>
        <v/>
      </c>
      <c r="AB255" s="4" t="str">
        <f t="shared" ca="1" si="93"/>
        <v/>
      </c>
      <c r="AC255" s="4" t="str">
        <f t="shared" ca="1" si="94"/>
        <v/>
      </c>
      <c r="AD255" s="4" t="str">
        <f t="shared" ca="1" si="95"/>
        <v/>
      </c>
      <c r="AE255" s="4" t="str">
        <f t="shared" si="96"/>
        <v/>
      </c>
      <c r="AF255" s="4" t="str">
        <f t="shared" ca="1" si="97"/>
        <v/>
      </c>
      <c r="AG255" s="4" t="str">
        <f t="shared" ca="1" si="98"/>
        <v/>
      </c>
      <c r="AH255" s="4" t="str">
        <f t="shared" ca="1" si="99"/>
        <v/>
      </c>
      <c r="AI255" s="4" t="str">
        <f t="shared" si="119"/>
        <v/>
      </c>
      <c r="AJ255" s="4" t="str">
        <f t="shared" ca="1" si="100"/>
        <v/>
      </c>
      <c r="AK255" s="4" t="str">
        <f t="array" ref="AK255">IF('Informacion del Cliente'!T267="SI",3,IF('Informacion del Cliente'!K267="Outside",2,IF('Informacion del Cliente'!K267="Inside",1,"")))</f>
        <v/>
      </c>
      <c r="AL255" s="140" t="str">
        <f t="shared" ca="1" si="101"/>
        <v/>
      </c>
      <c r="AM255" s="4" t="s">
        <v>132</v>
      </c>
      <c r="AN255" s="4" t="str">
        <f t="array" ref="AN255">IF(O255&lt;&gt;"",(IF(L255&lt;&gt;"",IF('Informacion del Cliente'!$F$10:$G$10="Residencial",VLOOKUP(G255,Productos!$F$19:$G$24,2,FALSE),IF('Informacion del Cliente'!$F$10:$G$10="Comercial",VLOOKUP(G255,Productos!$F$19:$G$24,3,FALSE),"")))),"")</f>
        <v/>
      </c>
      <c r="AO255" s="4" t="str">
        <f t="array" aca="1" ref="AO255" ca="1">IF(O255&lt;&gt;"",(IF(L255&lt;&gt;"",IF(VLOOKUP('Informacion del Cliente'!$F$10:$G$10,INDIRECT("'"&amp;G255&amp;"'!L5:N6"),2,FALSE)="NA","",VLOOKUP('Informacion del Cliente'!$F$10:$G$10,INDIRECT("'"&amp;G255&amp;"'!L5:N6"),2,FALSE)))),"")</f>
        <v/>
      </c>
      <c r="AP255" s="4" t="str">
        <f t="array" aca="1" ref="AP255" ca="1">IF(OR(J255="Privacy",J255="Blackout"),IF('Informacion del Cliente'!$F$10:$G$10="Residencial",IF(L255&lt;&gt;"",VLOOKUP(J255,INDIRECT("'"&amp;G255&amp;"'!L16:O18"),2,FALSE),""),IF('Informacion del Cliente'!$F$10:$G$10="Comercial",IF(L255&lt;&gt;"",VLOOKUP(J255,INDIRECT("'"&amp;G255&amp;"'!L16:O18"),3,FALSE),""))),"")</f>
        <v/>
      </c>
      <c r="AQ255" s="4" t="str">
        <f t="shared" ca="1" si="120"/>
        <v>0</v>
      </c>
      <c r="AR255" s="4" t="str">
        <f t="array" aca="1" ref="AR255" ca="1">IF('Informacion del Cliente'!$F$10:$G$10="Residencial",IF(L255&lt;&gt;"",VLOOKUP(J255,INDIRECT("'"&amp;G255&amp;"'!L16:O18"),2,FALSE),""),IF('Informacion del Cliente'!$F$10:$G$10="Comercial",IF(L255&lt;&gt;"",VLOOKUP(J255,INDIRECT("'"&amp;G255&amp;"'!L16:O18"),3,FALSE),"")))</f>
        <v/>
      </c>
      <c r="AS255" s="4" t="str">
        <f t="shared" ca="1" si="121"/>
        <v/>
      </c>
      <c r="AT255" s="4" t="str">
        <f t="shared" ca="1" si="122"/>
        <v/>
      </c>
      <c r="AU255" s="4" t="str">
        <f t="shared" ca="1" si="123"/>
        <v/>
      </c>
      <c r="AV255" s="4" t="str">
        <f t="array" aca="1" ref="AV255" ca="1">IF(G255&lt;&gt;"",(IF(OR(VLOOKUP(O255, INDIRECT("'" &amp; G255 &amp; "'!F23:N25"),3, FALSE)&lt;&gt;"",VLOOKUP(O255, INDIRECT("'" &amp; G255 &amp; "'!F23:N25"),3, FALSE)&lt;&gt;"NA"),(L255-VLOOKUP(O255, INDIRECT("'" &amp; G255 &amp; "'!F23:N25"),3, FALSE)),"")),"")</f>
        <v/>
      </c>
      <c r="AW255" s="4" t="str">
        <f t="shared" ca="1" si="102"/>
        <v/>
      </c>
      <c r="AX255" s="4" t="str">
        <f t="shared" ca="1" si="103"/>
        <v/>
      </c>
      <c r="AY255" s="4" t="str">
        <f t="shared" ca="1" si="104"/>
        <v/>
      </c>
      <c r="AZ255" s="4" t="str">
        <f t="array" aca="1" ref="AZ255" ca="1">IF(O255&lt;&gt;"",IF(VLOOKUP(O255,INDIRECT("'"&amp;G255&amp;"'!F23:K25"),5,FALSE)="NA","NA",L255-VLOOKUP(O255,INDIRECT("'"&amp;G255&amp;"'!F23:K25"),5,FALSE)),"")</f>
        <v/>
      </c>
      <c r="BA255" s="4" t="str">
        <f>IF('Informacion del Cliente'!U267&lt;&gt;"",'Informacion del Cliente'!U267,"")</f>
        <v/>
      </c>
      <c r="BB255" s="4" t="str">
        <f t="array" aca="1" ref="BB255" ca="1">IF(O255&lt;&gt;"",VLOOKUP(O255, INDIRECT("'" &amp; G255 &amp; "'!F23:K25"),6, FALSE),"")</f>
        <v/>
      </c>
      <c r="BC255" s="4" t="str">
        <f t="shared" si="105"/>
        <v/>
      </c>
      <c r="BD255" s="4" t="str">
        <f t="shared" ca="1" si="106"/>
        <v/>
      </c>
      <c r="BE255" s="4" t="str">
        <f t="shared" si="107"/>
        <v/>
      </c>
      <c r="BF255" s="4" t="str">
        <f t="shared" si="108"/>
        <v/>
      </c>
      <c r="BG255" s="4" t="str">
        <f t="shared" si="109"/>
        <v/>
      </c>
      <c r="BJ255" s="4" t="str">
        <f t="shared" ca="1" si="110"/>
        <v/>
      </c>
      <c r="BK255" s="4" t="str">
        <f t="shared" si="111"/>
        <v/>
      </c>
      <c r="BL255" s="4" t="str">
        <f t="shared" ca="1" si="112"/>
        <v/>
      </c>
      <c r="BM255" s="4" t="str">
        <f t="shared" ca="1" si="113"/>
        <v/>
      </c>
    </row>
    <row r="256" spans="1:65" x14ac:dyDescent="0.3">
      <c r="A256" s="4" t="str">
        <f>IF(L256&lt;&gt;"",'Informacion del Cliente'!D268,"")</f>
        <v/>
      </c>
      <c r="B256" s="4" t="str">
        <f>IF(O256&lt;&gt;"",'Informacion del Cliente'!$F$5,"")</f>
        <v/>
      </c>
      <c r="C256" s="4" t="str">
        <f>IF(O256&lt;&gt;"",'Informacion del Cliente'!$F$8,"")</f>
        <v/>
      </c>
      <c r="D256" s="4" t="str">
        <f>IF(O256&lt;&gt;"",'Informacion del Cliente'!$F$7,"")</f>
        <v/>
      </c>
      <c r="E256" s="4" t="str">
        <f>IF(O256&lt;&gt;"",'Informacion del Cliente'!$F$9,"")</f>
        <v/>
      </c>
      <c r="F256" s="4" t="str">
        <f>IF(G256&lt;&gt;"",'Informacion del Cliente'!$F$10:$G$10,"")</f>
        <v/>
      </c>
      <c r="G256" s="4" t="str">
        <f>IF('Informacion del Cliente'!E268&lt;&gt;"",VLOOKUP('Informacion del Cliente'!E268,Productos!$F$6:$G$11,2,FALSE),"")</f>
        <v/>
      </c>
      <c r="H256" s="4" t="str">
        <f>IF('Informacion del Cliente'!G268&lt;&gt;"",'Informacion del Cliente'!G268,"")</f>
        <v/>
      </c>
      <c r="I256" s="4" t="str">
        <f>IF('Informacion del Cliente'!F268&lt;&gt;"",'Informacion del Cliente'!F268,"")</f>
        <v/>
      </c>
      <c r="J256" s="4" t="str">
        <f>IF('Informacion del Cliente'!J268&lt;&gt;"",'Informacion del Cliente'!J268,"")</f>
        <v/>
      </c>
      <c r="K256" s="4" t="str">
        <f>IF('Informacion del Cliente'!N268&lt;&gt;"",'Informacion del Cliente'!N268,"")</f>
        <v/>
      </c>
      <c r="L256" s="4" t="str">
        <f>IF(AND(N256&lt;&gt;"",N256="Inside"),'Informacion del Cliente'!H268-VLOOKUP(N256,Productos!$F$15:$G$16,2,FALSE),IF(N256="Outside",'Informacion del Cliente'!H268,""))</f>
        <v/>
      </c>
      <c r="M256" s="4" t="str">
        <f>IF('Informacion del Cliente'!I268&lt;&gt;"",'Informacion del Cliente'!I268,"")</f>
        <v/>
      </c>
      <c r="N256" s="4" t="str">
        <f>IF('Informacion del Cliente'!K268&lt;&gt;"",'Informacion del Cliente'!K268,"")</f>
        <v/>
      </c>
      <c r="O256" s="4" t="str">
        <f>IF('Informacion del Cliente'!L268&lt;&gt;"",'Informacion del Cliente'!L268,"")</f>
        <v/>
      </c>
      <c r="P256" s="4" t="str">
        <f>IF('Informacion del Cliente'!M268&lt;&gt;"",'Informacion del Cliente'!M268,"")</f>
        <v/>
      </c>
      <c r="Q256" s="4" t="str">
        <f>IF('Informacion del Cliente'!P268&lt;&gt;"",'Informacion del Cliente'!P268,"")</f>
        <v/>
      </c>
      <c r="R256" s="4" t="str">
        <f>IF('Informacion del Cliente'!Q268&lt;&gt;"",'Informacion del Cliente'!Q268,"")</f>
        <v/>
      </c>
      <c r="S256" s="4" t="str">
        <f t="shared" ca="1" si="114"/>
        <v/>
      </c>
      <c r="U256" s="4" t="str">
        <f>IF('Informacion del Cliente'!O268&lt;&gt;"",'Informacion del Cliente'!O268,"")</f>
        <v/>
      </c>
      <c r="V256" s="4" t="str">
        <f>IF('Informacion del Cliente'!R268&lt;&gt;"",'Informacion del Cliente'!R268,"")</f>
        <v/>
      </c>
      <c r="W256" s="4" t="str">
        <f t="shared" ca="1" si="115"/>
        <v/>
      </c>
      <c r="X256" s="4" t="str">
        <f t="shared" si="116"/>
        <v/>
      </c>
      <c r="Y256" s="4" t="str">
        <f t="shared" si="117"/>
        <v/>
      </c>
      <c r="Z256" s="4" t="str">
        <f>IF(G256&lt;&gt;"", IFERROR(VLOOKUP(I256, 'Listado de Telas'!$B$3:$F$129, 5, FALSE), "No encontrado"), "")</f>
        <v/>
      </c>
      <c r="AA256" s="4" t="str">
        <f t="shared" ca="1" si="118"/>
        <v/>
      </c>
      <c r="AB256" s="4" t="str">
        <f t="shared" ca="1" si="93"/>
        <v/>
      </c>
      <c r="AC256" s="4" t="str">
        <f t="shared" ca="1" si="94"/>
        <v/>
      </c>
      <c r="AD256" s="4" t="str">
        <f t="shared" ca="1" si="95"/>
        <v/>
      </c>
      <c r="AE256" s="4" t="str">
        <f t="shared" si="96"/>
        <v/>
      </c>
      <c r="AF256" s="4" t="str">
        <f t="shared" ca="1" si="97"/>
        <v/>
      </c>
      <c r="AG256" s="4" t="str">
        <f t="shared" ca="1" si="98"/>
        <v/>
      </c>
      <c r="AH256" s="4" t="str">
        <f t="shared" ca="1" si="99"/>
        <v/>
      </c>
      <c r="AI256" s="4" t="str">
        <f t="shared" si="119"/>
        <v/>
      </c>
      <c r="AJ256" s="4" t="str">
        <f t="shared" ca="1" si="100"/>
        <v/>
      </c>
      <c r="AK256" s="4" t="str">
        <f t="array" ref="AK256">IF('Informacion del Cliente'!T268="SI",3,IF('Informacion del Cliente'!K268="Outside",2,IF('Informacion del Cliente'!K268="Inside",1,"")))</f>
        <v/>
      </c>
      <c r="AL256" s="140" t="str">
        <f t="shared" ca="1" si="101"/>
        <v/>
      </c>
      <c r="AM256" s="4" t="s">
        <v>132</v>
      </c>
      <c r="AN256" s="4" t="str">
        <f t="array" ref="AN256">IF(O256&lt;&gt;"",(IF(L256&lt;&gt;"",IF('Informacion del Cliente'!$F$10:$G$10="Residencial",VLOOKUP(G256,Productos!$F$19:$G$24,2,FALSE),IF('Informacion del Cliente'!$F$10:$G$10="Comercial",VLOOKUP(G256,Productos!$F$19:$G$24,3,FALSE),"")))),"")</f>
        <v/>
      </c>
      <c r="AO256" s="4" t="str">
        <f t="array" aca="1" ref="AO256" ca="1">IF(O256&lt;&gt;"",(IF(L256&lt;&gt;"",IF(VLOOKUP('Informacion del Cliente'!$F$10:$G$10,INDIRECT("'"&amp;G256&amp;"'!L5:N6"),2,FALSE)="NA","",VLOOKUP('Informacion del Cliente'!$F$10:$G$10,INDIRECT("'"&amp;G256&amp;"'!L5:N6"),2,FALSE)))),"")</f>
        <v/>
      </c>
      <c r="AP256" s="4" t="str">
        <f t="array" aca="1" ref="AP256" ca="1">IF(OR(J256="Privacy",J256="Blackout"),IF('Informacion del Cliente'!$F$10:$G$10="Residencial",IF(L256&lt;&gt;"",VLOOKUP(J256,INDIRECT("'"&amp;G256&amp;"'!L16:O18"),2,FALSE),""),IF('Informacion del Cliente'!$F$10:$G$10="Comercial",IF(L256&lt;&gt;"",VLOOKUP(J256,INDIRECT("'"&amp;G256&amp;"'!L16:O18"),3,FALSE),""))),"")</f>
        <v/>
      </c>
      <c r="AQ256" s="4" t="str">
        <f t="shared" ca="1" si="120"/>
        <v>0</v>
      </c>
      <c r="AR256" s="4" t="str">
        <f t="array" aca="1" ref="AR256" ca="1">IF('Informacion del Cliente'!$F$10:$G$10="Residencial",IF(L256&lt;&gt;"",VLOOKUP(J256,INDIRECT("'"&amp;G256&amp;"'!L16:O18"),2,FALSE),""),IF('Informacion del Cliente'!$F$10:$G$10="Comercial",IF(L256&lt;&gt;"",VLOOKUP(J256,INDIRECT("'"&amp;G256&amp;"'!L16:O18"),3,FALSE),"")))</f>
        <v/>
      </c>
      <c r="AS256" s="4" t="str">
        <f t="shared" ca="1" si="121"/>
        <v/>
      </c>
      <c r="AT256" s="4" t="str">
        <f t="shared" ca="1" si="122"/>
        <v/>
      </c>
      <c r="AU256" s="4" t="str">
        <f t="shared" ca="1" si="123"/>
        <v/>
      </c>
      <c r="AV256" s="4" t="str">
        <f t="array" aca="1" ref="AV256" ca="1">IF(G256&lt;&gt;"",(IF(OR(VLOOKUP(O256, INDIRECT("'" &amp; G256 &amp; "'!F23:N25"),3, FALSE)&lt;&gt;"",VLOOKUP(O256, INDIRECT("'" &amp; G256 &amp; "'!F23:N25"),3, FALSE)&lt;&gt;"NA"),(L256-VLOOKUP(O256, INDIRECT("'" &amp; G256 &amp; "'!F23:N25"),3, FALSE)),"")),"")</f>
        <v/>
      </c>
      <c r="AW256" s="4" t="str">
        <f t="shared" ca="1" si="102"/>
        <v/>
      </c>
      <c r="AX256" s="4" t="str">
        <f t="shared" ca="1" si="103"/>
        <v/>
      </c>
      <c r="AY256" s="4" t="str">
        <f t="shared" ca="1" si="104"/>
        <v/>
      </c>
      <c r="AZ256" s="4" t="str">
        <f t="array" aca="1" ref="AZ256" ca="1">IF(O256&lt;&gt;"",IF(VLOOKUP(O256,INDIRECT("'"&amp;G256&amp;"'!F23:K25"),5,FALSE)="NA","NA",L256-VLOOKUP(O256,INDIRECT("'"&amp;G256&amp;"'!F23:K25"),5,FALSE)),"")</f>
        <v/>
      </c>
      <c r="BA256" s="4" t="str">
        <f>IF('Informacion del Cliente'!U268&lt;&gt;"",'Informacion del Cliente'!U268,"")</f>
        <v/>
      </c>
      <c r="BB256" s="4" t="str">
        <f t="array" aca="1" ref="BB256" ca="1">IF(O256&lt;&gt;"",VLOOKUP(O256, INDIRECT("'" &amp; G256 &amp; "'!F23:K25"),6, FALSE),"")</f>
        <v/>
      </c>
      <c r="BC256" s="4" t="str">
        <f t="shared" si="105"/>
        <v/>
      </c>
      <c r="BD256" s="4" t="str">
        <f t="shared" ca="1" si="106"/>
        <v/>
      </c>
      <c r="BE256" s="4" t="str">
        <f t="shared" si="107"/>
        <v/>
      </c>
      <c r="BF256" s="4" t="str">
        <f t="shared" si="108"/>
        <v/>
      </c>
      <c r="BG256" s="4" t="str">
        <f t="shared" si="109"/>
        <v/>
      </c>
      <c r="BJ256" s="4" t="str">
        <f t="shared" ca="1" si="110"/>
        <v/>
      </c>
      <c r="BK256" s="4" t="str">
        <f t="shared" si="111"/>
        <v/>
      </c>
      <c r="BL256" s="4" t="str">
        <f t="shared" ca="1" si="112"/>
        <v/>
      </c>
      <c r="BM256" s="4" t="str">
        <f t="shared" ca="1" si="113"/>
        <v/>
      </c>
    </row>
    <row r="257" spans="1:65" x14ac:dyDescent="0.3">
      <c r="A257" s="4" t="str">
        <f>IF(L257&lt;&gt;"",'Informacion del Cliente'!D269,"")</f>
        <v/>
      </c>
      <c r="B257" s="4" t="str">
        <f>IF(O257&lt;&gt;"",'Informacion del Cliente'!$F$5,"")</f>
        <v/>
      </c>
      <c r="C257" s="4" t="str">
        <f>IF(O257&lt;&gt;"",'Informacion del Cliente'!$F$8,"")</f>
        <v/>
      </c>
      <c r="D257" s="4" t="str">
        <f>IF(O257&lt;&gt;"",'Informacion del Cliente'!$F$7,"")</f>
        <v/>
      </c>
      <c r="E257" s="4" t="str">
        <f>IF(O257&lt;&gt;"",'Informacion del Cliente'!$F$9,"")</f>
        <v/>
      </c>
      <c r="F257" s="4" t="str">
        <f>IF(G257&lt;&gt;"",'Informacion del Cliente'!$F$10:$G$10,"")</f>
        <v/>
      </c>
      <c r="G257" s="4" t="str">
        <f>IF('Informacion del Cliente'!E269&lt;&gt;"",VLOOKUP('Informacion del Cliente'!E269,Productos!$F$6:$G$11,2,FALSE),"")</f>
        <v/>
      </c>
      <c r="H257" s="4" t="str">
        <f>IF('Informacion del Cliente'!G269&lt;&gt;"",'Informacion del Cliente'!G269,"")</f>
        <v/>
      </c>
      <c r="I257" s="4" t="str">
        <f>IF('Informacion del Cliente'!F269&lt;&gt;"",'Informacion del Cliente'!F269,"")</f>
        <v/>
      </c>
      <c r="J257" s="4" t="str">
        <f>IF('Informacion del Cliente'!J269&lt;&gt;"",'Informacion del Cliente'!J269,"")</f>
        <v/>
      </c>
      <c r="K257" s="4" t="str">
        <f>IF('Informacion del Cliente'!N269&lt;&gt;"",'Informacion del Cliente'!N269,"")</f>
        <v/>
      </c>
      <c r="L257" s="4" t="str">
        <f>IF(AND(N257&lt;&gt;"",N257="Inside"),'Informacion del Cliente'!H269-VLOOKUP(N257,Productos!$F$15:$G$16,2,FALSE),IF(N257="Outside",'Informacion del Cliente'!H269,""))</f>
        <v/>
      </c>
      <c r="M257" s="4" t="str">
        <f>IF('Informacion del Cliente'!I269&lt;&gt;"",'Informacion del Cliente'!I269,"")</f>
        <v/>
      </c>
      <c r="N257" s="4" t="str">
        <f>IF('Informacion del Cliente'!K269&lt;&gt;"",'Informacion del Cliente'!K269,"")</f>
        <v/>
      </c>
      <c r="O257" s="4" t="str">
        <f>IF('Informacion del Cliente'!L269&lt;&gt;"",'Informacion del Cliente'!L269,"")</f>
        <v/>
      </c>
      <c r="P257" s="4" t="str">
        <f>IF('Informacion del Cliente'!M269&lt;&gt;"",'Informacion del Cliente'!M269,"")</f>
        <v/>
      </c>
      <c r="Q257" s="4" t="str">
        <f>IF('Informacion del Cliente'!P269&lt;&gt;"",'Informacion del Cliente'!P269,"")</f>
        <v/>
      </c>
      <c r="R257" s="4" t="str">
        <f>IF('Informacion del Cliente'!Q269&lt;&gt;"",'Informacion del Cliente'!Q269,"")</f>
        <v/>
      </c>
      <c r="S257" s="4" t="str">
        <f t="shared" ca="1" si="114"/>
        <v/>
      </c>
      <c r="U257" s="4" t="str">
        <f>IF('Informacion del Cliente'!O269&lt;&gt;"",'Informacion del Cliente'!O269,"")</f>
        <v/>
      </c>
      <c r="V257" s="4" t="str">
        <f>IF('Informacion del Cliente'!R269&lt;&gt;"",'Informacion del Cliente'!R269,"")</f>
        <v/>
      </c>
      <c r="W257" s="4" t="str">
        <f t="shared" ca="1" si="115"/>
        <v/>
      </c>
      <c r="X257" s="4" t="str">
        <f t="shared" si="116"/>
        <v/>
      </c>
      <c r="Y257" s="4" t="str">
        <f t="shared" si="117"/>
        <v/>
      </c>
      <c r="Z257" s="4" t="str">
        <f>IF(G257&lt;&gt;"", IFERROR(VLOOKUP(I257, 'Listado de Telas'!$B$3:$F$129, 5, FALSE), "No encontrado"), "")</f>
        <v/>
      </c>
      <c r="AA257" s="4" t="str">
        <f t="shared" ca="1" si="118"/>
        <v/>
      </c>
      <c r="AB257" s="4" t="str">
        <f t="shared" ca="1" si="93"/>
        <v/>
      </c>
      <c r="AC257" s="4" t="str">
        <f t="shared" ca="1" si="94"/>
        <v/>
      </c>
      <c r="AD257" s="4" t="str">
        <f t="shared" ca="1" si="95"/>
        <v/>
      </c>
      <c r="AE257" s="4" t="str">
        <f t="shared" si="96"/>
        <v/>
      </c>
      <c r="AF257" s="4" t="str">
        <f t="shared" ca="1" si="97"/>
        <v/>
      </c>
      <c r="AG257" s="4" t="str">
        <f t="shared" ca="1" si="98"/>
        <v/>
      </c>
      <c r="AH257" s="4" t="str">
        <f t="shared" ca="1" si="99"/>
        <v/>
      </c>
      <c r="AI257" s="4" t="str">
        <f t="shared" si="119"/>
        <v/>
      </c>
      <c r="AJ257" s="4" t="str">
        <f t="shared" ca="1" si="100"/>
        <v/>
      </c>
      <c r="AK257" s="4" t="str">
        <f t="array" ref="AK257">IF('Informacion del Cliente'!T269="SI",3,IF('Informacion del Cliente'!K269="Outside",2,IF('Informacion del Cliente'!K269="Inside",1,"")))</f>
        <v/>
      </c>
      <c r="AL257" s="140" t="str">
        <f t="shared" ca="1" si="101"/>
        <v/>
      </c>
      <c r="AM257" s="4" t="s">
        <v>132</v>
      </c>
      <c r="AN257" s="4" t="str">
        <f t="array" ref="AN257">IF(O257&lt;&gt;"",(IF(L257&lt;&gt;"",IF('Informacion del Cliente'!$F$10:$G$10="Residencial",VLOOKUP(G257,Productos!$F$19:$G$24,2,FALSE),IF('Informacion del Cliente'!$F$10:$G$10="Comercial",VLOOKUP(G257,Productos!$F$19:$G$24,3,FALSE),"")))),"")</f>
        <v/>
      </c>
      <c r="AO257" s="4" t="str">
        <f t="array" aca="1" ref="AO257" ca="1">IF(O257&lt;&gt;"",(IF(L257&lt;&gt;"",IF(VLOOKUP('Informacion del Cliente'!$F$10:$G$10,INDIRECT("'"&amp;G257&amp;"'!L5:N6"),2,FALSE)="NA","",VLOOKUP('Informacion del Cliente'!$F$10:$G$10,INDIRECT("'"&amp;G257&amp;"'!L5:N6"),2,FALSE)))),"")</f>
        <v/>
      </c>
      <c r="AP257" s="4" t="str">
        <f t="array" aca="1" ref="AP257" ca="1">IF(OR(J257="Privacy",J257="Blackout"),IF('Informacion del Cliente'!$F$10:$G$10="Residencial",IF(L257&lt;&gt;"",VLOOKUP(J257,INDIRECT("'"&amp;G257&amp;"'!L16:O18"),2,FALSE),""),IF('Informacion del Cliente'!$F$10:$G$10="Comercial",IF(L257&lt;&gt;"",VLOOKUP(J257,INDIRECT("'"&amp;G257&amp;"'!L16:O18"),3,FALSE),""))),"")</f>
        <v/>
      </c>
      <c r="AQ257" s="4" t="str">
        <f t="shared" ca="1" si="120"/>
        <v>0</v>
      </c>
      <c r="AR257" s="4" t="str">
        <f t="array" aca="1" ref="AR257" ca="1">IF('Informacion del Cliente'!$F$10:$G$10="Residencial",IF(L257&lt;&gt;"",VLOOKUP(J257,INDIRECT("'"&amp;G257&amp;"'!L16:O18"),2,FALSE),""),IF('Informacion del Cliente'!$F$10:$G$10="Comercial",IF(L257&lt;&gt;"",VLOOKUP(J257,INDIRECT("'"&amp;G257&amp;"'!L16:O18"),3,FALSE),"")))</f>
        <v/>
      </c>
      <c r="AS257" s="4" t="str">
        <f t="shared" ca="1" si="121"/>
        <v/>
      </c>
      <c r="AT257" s="4" t="str">
        <f t="shared" ca="1" si="122"/>
        <v/>
      </c>
      <c r="AU257" s="4" t="str">
        <f t="shared" ca="1" si="123"/>
        <v/>
      </c>
      <c r="AV257" s="4" t="str">
        <f t="array" aca="1" ref="AV257" ca="1">IF(G257&lt;&gt;"",(IF(OR(VLOOKUP(O257, INDIRECT("'" &amp; G257 &amp; "'!F23:N25"),3, FALSE)&lt;&gt;"",VLOOKUP(O257, INDIRECT("'" &amp; G257 &amp; "'!F23:N25"),3, FALSE)&lt;&gt;"NA"),(L257-VLOOKUP(O257, INDIRECT("'" &amp; G257 &amp; "'!F23:N25"),3, FALSE)),"")),"")</f>
        <v/>
      </c>
      <c r="AW257" s="4" t="str">
        <f t="shared" ca="1" si="102"/>
        <v/>
      </c>
      <c r="AX257" s="4" t="str">
        <f t="shared" ca="1" si="103"/>
        <v/>
      </c>
      <c r="AY257" s="4" t="str">
        <f t="shared" ca="1" si="104"/>
        <v/>
      </c>
      <c r="AZ257" s="4" t="str">
        <f t="array" aca="1" ref="AZ257" ca="1">IF(O257&lt;&gt;"",IF(VLOOKUP(O257,INDIRECT("'"&amp;G257&amp;"'!F23:K25"),5,FALSE)="NA","NA",L257-VLOOKUP(O257,INDIRECT("'"&amp;G257&amp;"'!F23:K25"),5,FALSE)),"")</f>
        <v/>
      </c>
      <c r="BA257" s="4" t="str">
        <f>IF('Informacion del Cliente'!U269&lt;&gt;"",'Informacion del Cliente'!U269,"")</f>
        <v/>
      </c>
      <c r="BB257" s="4" t="str">
        <f t="array" aca="1" ref="BB257" ca="1">IF(O257&lt;&gt;"",VLOOKUP(O257, INDIRECT("'" &amp; G257 &amp; "'!F23:K25"),6, FALSE),"")</f>
        <v/>
      </c>
      <c r="BC257" s="4" t="str">
        <f t="shared" si="105"/>
        <v/>
      </c>
      <c r="BD257" s="4" t="str">
        <f t="shared" ca="1" si="106"/>
        <v/>
      </c>
      <c r="BE257" s="4" t="str">
        <f t="shared" si="107"/>
        <v/>
      </c>
      <c r="BF257" s="4" t="str">
        <f t="shared" si="108"/>
        <v/>
      </c>
      <c r="BG257" s="4" t="str">
        <f t="shared" si="109"/>
        <v/>
      </c>
      <c r="BJ257" s="4" t="str">
        <f t="shared" ca="1" si="110"/>
        <v/>
      </c>
      <c r="BK257" s="4" t="str">
        <f t="shared" si="111"/>
        <v/>
      </c>
      <c r="BL257" s="4" t="str">
        <f t="shared" ca="1" si="112"/>
        <v/>
      </c>
      <c r="BM257" s="4" t="str">
        <f t="shared" ca="1" si="113"/>
        <v/>
      </c>
    </row>
    <row r="258" spans="1:65" x14ac:dyDescent="0.3">
      <c r="A258" s="4" t="str">
        <f>IF(L258&lt;&gt;"",'Informacion del Cliente'!D270,"")</f>
        <v/>
      </c>
      <c r="B258" s="4" t="str">
        <f>IF(O258&lt;&gt;"",'Informacion del Cliente'!$F$5,"")</f>
        <v/>
      </c>
      <c r="C258" s="4" t="str">
        <f>IF(O258&lt;&gt;"",'Informacion del Cliente'!$F$8,"")</f>
        <v/>
      </c>
      <c r="D258" s="4" t="str">
        <f>IF(O258&lt;&gt;"",'Informacion del Cliente'!$F$7,"")</f>
        <v/>
      </c>
      <c r="E258" s="4" t="str">
        <f>IF(O258&lt;&gt;"",'Informacion del Cliente'!$F$9,"")</f>
        <v/>
      </c>
      <c r="F258" s="4" t="str">
        <f>IF(G258&lt;&gt;"",'Informacion del Cliente'!$F$10:$G$10,"")</f>
        <v/>
      </c>
      <c r="G258" s="4" t="str">
        <f>IF('Informacion del Cliente'!E270&lt;&gt;"",VLOOKUP('Informacion del Cliente'!E270,Productos!$F$6:$G$11,2,FALSE),"")</f>
        <v/>
      </c>
      <c r="H258" s="4" t="str">
        <f>IF('Informacion del Cliente'!G270&lt;&gt;"",'Informacion del Cliente'!G270,"")</f>
        <v/>
      </c>
      <c r="I258" s="4" t="str">
        <f>IF('Informacion del Cliente'!F270&lt;&gt;"",'Informacion del Cliente'!F270,"")</f>
        <v/>
      </c>
      <c r="J258" s="4" t="str">
        <f>IF('Informacion del Cliente'!J270&lt;&gt;"",'Informacion del Cliente'!J270,"")</f>
        <v/>
      </c>
      <c r="K258" s="4" t="str">
        <f>IF('Informacion del Cliente'!N270&lt;&gt;"",'Informacion del Cliente'!N270,"")</f>
        <v/>
      </c>
      <c r="L258" s="4" t="str">
        <f>IF(AND(N258&lt;&gt;"",N258="Inside"),'Informacion del Cliente'!H270-VLOOKUP(N258,Productos!$F$15:$G$16,2,FALSE),IF(N258="Outside",'Informacion del Cliente'!H270,""))</f>
        <v/>
      </c>
      <c r="M258" s="4" t="str">
        <f>IF('Informacion del Cliente'!I270&lt;&gt;"",'Informacion del Cliente'!I270,"")</f>
        <v/>
      </c>
      <c r="N258" s="4" t="str">
        <f>IF('Informacion del Cliente'!K270&lt;&gt;"",'Informacion del Cliente'!K270,"")</f>
        <v/>
      </c>
      <c r="O258" s="4" t="str">
        <f>IF('Informacion del Cliente'!L270&lt;&gt;"",'Informacion del Cliente'!L270,"")</f>
        <v/>
      </c>
      <c r="P258" s="4" t="str">
        <f>IF('Informacion del Cliente'!M270&lt;&gt;"",'Informacion del Cliente'!M270,"")</f>
        <v/>
      </c>
      <c r="Q258" s="4" t="str">
        <f>IF('Informacion del Cliente'!P270&lt;&gt;"",'Informacion del Cliente'!P270,"")</f>
        <v/>
      </c>
      <c r="R258" s="4" t="str">
        <f>IF('Informacion del Cliente'!Q270&lt;&gt;"",'Informacion del Cliente'!Q270,"")</f>
        <v/>
      </c>
      <c r="S258" s="4" t="str">
        <f t="shared" ca="1" si="114"/>
        <v/>
      </c>
      <c r="U258" s="4" t="str">
        <f>IF('Informacion del Cliente'!O270&lt;&gt;"",'Informacion del Cliente'!O270,"")</f>
        <v/>
      </c>
      <c r="V258" s="4" t="str">
        <f>IF('Informacion del Cliente'!R270&lt;&gt;"",'Informacion del Cliente'!R270,"")</f>
        <v/>
      </c>
      <c r="W258" s="4" t="str">
        <f t="shared" ca="1" si="115"/>
        <v/>
      </c>
      <c r="X258" s="4" t="str">
        <f t="shared" si="116"/>
        <v/>
      </c>
      <c r="Y258" s="4" t="str">
        <f t="shared" si="117"/>
        <v/>
      </c>
      <c r="Z258" s="4" t="str">
        <f>IF(G258&lt;&gt;"", IFERROR(VLOOKUP(I258, 'Listado de Telas'!$B$3:$F$129, 5, FALSE), "No encontrado"), "")</f>
        <v/>
      </c>
      <c r="AA258" s="4" t="str">
        <f t="shared" ca="1" si="118"/>
        <v/>
      </c>
      <c r="AB258" s="4" t="str">
        <f t="shared" ref="AB258:AB301" ca="1" si="124">IF(L258&lt;&gt;"",VLOOKUP(J258, INDIRECT("'" &amp; G258 &amp; "'!F10:J12"),2, FALSE),"")</f>
        <v/>
      </c>
      <c r="AC258" s="4" t="str">
        <f t="shared" ref="AC258:AC301" ca="1" si="125">IF(M258&lt;&gt;"",VLOOKUP(J258, INDIRECT("'" &amp; G258 &amp; "'!F10:J12"), 3, FALSE),"")</f>
        <v/>
      </c>
      <c r="AD258" s="4" t="str">
        <f t="shared" ref="AD258:AD301" ca="1" si="126">IF(OR(J258="Privacy",J258="Blackout"),L258+VLOOKUP(J258, INDIRECT("'" &amp; G258 &amp; "'!F16:J18"), 4, FALSE),"")</f>
        <v/>
      </c>
      <c r="AE258" s="4" t="str">
        <f t="shared" ref="AE258:AE301" si="127">IF(OR(J258="Privacy",J258="Blackout"),AA258,"")</f>
        <v/>
      </c>
      <c r="AF258" s="4" t="str">
        <f t="shared" ref="AF258:AF301" ca="1" si="128">IF(OR(J258="Privacy",J258="Blackout"),VLOOKUP(J258, INDIRECT("'" &amp; G258 &amp; "'!F10:J12"),4, FALSE),"")</f>
        <v/>
      </c>
      <c r="AG258" s="4" t="str">
        <f t="shared" ref="AG258:AG301" ca="1" si="129">IF(L258&lt;&gt;"",L258+VLOOKUP("Inside", INDIRECT("'" &amp; G258 &amp; "'!F45:I46"),2, FALSE),"")</f>
        <v/>
      </c>
      <c r="AH258" s="4" t="str">
        <f t="shared" ref="AH258:AH301" ca="1" si="130">IF(M258&lt;&gt;"",VLOOKUP("Inside", INDIRECT("'" &amp; G258 &amp; "'!F45:I46"),3, FALSE),"")</f>
        <v/>
      </c>
      <c r="AI258" s="4" t="str">
        <f t="shared" si="119"/>
        <v/>
      </c>
      <c r="AJ258" s="4" t="str">
        <f t="shared" ref="AJ258:AJ301" ca="1" si="131">IF(L258&lt;&gt;"",VLOOKUP(N258, INDIRECT("'" &amp; G258 &amp; "'!F45:I46"),4, FALSE),"")</f>
        <v/>
      </c>
      <c r="AK258" s="4" t="str">
        <f t="array" ref="AK258">IF('Informacion del Cliente'!T270="SI",3,IF('Informacion del Cliente'!K270="Outside",2,IF('Informacion del Cliente'!K270="Inside",1,"")))</f>
        <v/>
      </c>
      <c r="AL258" s="140" t="str">
        <f t="shared" ref="AL258:AL301" ca="1" si="132">IF(M258&lt;&gt;"",INT((M258-VLOOKUP(J258, INDIRECT("'" &amp; G258 &amp; "'!F16:J18"),5, FALSE))/INDIRECT("'" &amp; G258 &amp; "'!L10")) +  INDIRECT("'" &amp; G258 &amp; "'!N10"),"")</f>
        <v/>
      </c>
      <c r="AM258" s="4" t="s">
        <v>132</v>
      </c>
      <c r="AN258" s="4" t="str">
        <f t="array" ref="AN258">IF(O258&lt;&gt;"",(IF(L258&lt;&gt;"",IF('Informacion del Cliente'!$F$10:$G$10="Residencial",VLOOKUP(G258,Productos!$F$19:$G$24,2,FALSE),IF('Informacion del Cliente'!$F$10:$G$10="Comercial",VLOOKUP(G258,Productos!$F$19:$G$24,3,FALSE),"")))),"")</f>
        <v/>
      </c>
      <c r="AO258" s="4" t="str">
        <f t="array" aca="1" ref="AO258" ca="1">IF(O258&lt;&gt;"",(IF(L258&lt;&gt;"",IF(VLOOKUP('Informacion del Cliente'!$F$10:$G$10,INDIRECT("'"&amp;G258&amp;"'!L5:N6"),2,FALSE)="NA","",VLOOKUP('Informacion del Cliente'!$F$10:$G$10,INDIRECT("'"&amp;G258&amp;"'!L5:N6"),2,FALSE)))),"")</f>
        <v/>
      </c>
      <c r="AP258" s="4" t="str">
        <f t="array" aca="1" ref="AP258" ca="1">IF(OR(J258="Privacy",J258="Blackout"),IF('Informacion del Cliente'!$F$10:$G$10="Residencial",IF(L258&lt;&gt;"",VLOOKUP(J258,INDIRECT("'"&amp;G258&amp;"'!L16:O18"),2,FALSE),""),IF('Informacion del Cliente'!$F$10:$G$10="Comercial",IF(L258&lt;&gt;"",VLOOKUP(J258,INDIRECT("'"&amp;G258&amp;"'!L16:O18"),3,FALSE),""))),"")</f>
        <v/>
      </c>
      <c r="AQ258" s="4" t="str">
        <f t="shared" ca="1" si="120"/>
        <v>0</v>
      </c>
      <c r="AR258" s="4" t="str">
        <f t="array" aca="1" ref="AR258" ca="1">IF('Informacion del Cliente'!$F$10:$G$10="Residencial",IF(L258&lt;&gt;"",VLOOKUP(J258,INDIRECT("'"&amp;G258&amp;"'!L16:O18"),2,FALSE),""),IF('Informacion del Cliente'!$F$10:$G$10="Comercial",IF(L258&lt;&gt;"",VLOOKUP(J258,INDIRECT("'"&amp;G258&amp;"'!L16:O18"),3,FALSE),"")))</f>
        <v/>
      </c>
      <c r="AS258" s="4" t="str">
        <f t="shared" ca="1" si="121"/>
        <v/>
      </c>
      <c r="AT258" s="4" t="str">
        <f t="shared" ca="1" si="122"/>
        <v/>
      </c>
      <c r="AU258" s="4" t="str">
        <f t="shared" ca="1" si="123"/>
        <v/>
      </c>
      <c r="AV258" s="4" t="str">
        <f t="array" aca="1" ref="AV258" ca="1">IF(G258&lt;&gt;"",(IF(OR(VLOOKUP(O258, INDIRECT("'" &amp; G258 &amp; "'!F23:N25"),3, FALSE)&lt;&gt;"",VLOOKUP(O258, INDIRECT("'" &amp; G258 &amp; "'!F23:N25"),3, FALSE)&lt;&gt;"NA"),(L258-VLOOKUP(O258, INDIRECT("'" &amp; G258 &amp; "'!F23:N25"),3, FALSE)),"")),"")</f>
        <v/>
      </c>
      <c r="AW258" s="4" t="str">
        <f t="shared" ref="AW258:AW301" ca="1" si="133">IF(OR(AV258="",AV258="NA"),"",VLOOKUP(O258, INDIRECT("'" &amp; G258 &amp; "'!F29:K31"),3, FALSE))</f>
        <v/>
      </c>
      <c r="AX258" s="4" t="str">
        <f t="shared" ref="AX258:AX301" ca="1" si="134">IF(G258&lt;&gt;"",(IF(AND(VLOOKUP(O258, INDIRECT("'" &amp; G258 &amp; "'!F23:N25"),4, FALSE)&lt;&gt;"",VLOOKUP(O258, INDIRECT("'" &amp; G258 &amp; "'!F23:N25"),4, FALSE)&lt;&gt;"NA"),(L258-VLOOKUP(O258, INDIRECT("'" &amp; G258 &amp; "'!F23:N25"),4, FALSE)),"0")),"")</f>
        <v/>
      </c>
      <c r="AY258" s="4" t="str">
        <f t="shared" ref="AY258:AY301" ca="1" si="135">IF(OR(AX258="",AX258="NA"),"",VLOOKUP(O258, INDIRECT("'" &amp; G258 &amp; "'!F29:K31"),4, FALSE))</f>
        <v/>
      </c>
      <c r="AZ258" s="4" t="str">
        <f t="array" aca="1" ref="AZ258" ca="1">IF(O258&lt;&gt;"",IF(VLOOKUP(O258,INDIRECT("'"&amp;G258&amp;"'!F23:K25"),5,FALSE)="NA","NA",L258-VLOOKUP(O258,INDIRECT("'"&amp;G258&amp;"'!F23:K25"),5,FALSE)),"")</f>
        <v/>
      </c>
      <c r="BA258" s="4" t="str">
        <f>IF('Informacion del Cliente'!U270&lt;&gt;"",'Informacion del Cliente'!U270,"")</f>
        <v/>
      </c>
      <c r="BB258" s="4" t="str">
        <f t="array" aca="1" ref="BB258" ca="1">IF(O258&lt;&gt;"",VLOOKUP(O258, INDIRECT("'" &amp; G258 &amp; "'!F23:K25"),6, FALSE),"")</f>
        <v/>
      </c>
      <c r="BC258" s="4" t="str">
        <f t="shared" ref="BC258:BC301" si="136">L258</f>
        <v/>
      </c>
      <c r="BD258" s="4" t="str">
        <f t="shared" ref="BD258:BD301" ca="1" si="137">IF(O258&lt;&gt;"",VLOOKUP(O258, INDIRECT("'" &amp; G258 &amp; "'!F23:L25"),7, FALSE),"")</f>
        <v/>
      </c>
      <c r="BE258" s="4" t="str">
        <f t="shared" ref="BE258:BE301" si="138">H258</f>
        <v/>
      </c>
      <c r="BF258" s="4" t="str">
        <f t="shared" ref="BF258:BF301" si="139">I258</f>
        <v/>
      </c>
      <c r="BG258" s="4" t="str">
        <f t="shared" ref="BG258:BG301" si="140">IF(AND(N258&lt;&gt;"",N258="Inside"),"SI",IF(N258="Outside","NO",""))</f>
        <v/>
      </c>
      <c r="BJ258" s="4" t="str">
        <f t="shared" ref="BJ258:BJ301" ca="1" si="141">IF(N258&lt;&gt;"",IF(N258="Inside",VLOOKUP(O258, INDIRECT("'" &amp; G258 &amp; "'!F35:I37"),2, FALSE),VLOOKUP(O258, INDIRECT("'" &amp; G258 &amp; "'!F40:I42"),2, FALSE)),"")</f>
        <v/>
      </c>
      <c r="BK258" s="4" t="str">
        <f t="shared" ref="BK258:BK301" si="142">IF(AND(L258&lt;&gt;"",L258&lt;&gt;0),IF(L258&lt;=50,3,IF(AND(L258&gt;50,L258&lt;=70),4,IF(AND(L258&gt;70,L258&lt;=90),6,IF(AND(L258&gt;90,L258&lt;=108),8)))),"")</f>
        <v/>
      </c>
      <c r="BL258" s="4" t="str">
        <f t="shared" ref="BL258:BL301" ca="1" si="143">IF(N258&lt;&gt;"",IF(N258="Inside",VLOOKUP(O258, INDIRECT("'" &amp; G258 &amp; "'!F35:I37"),3, FALSE),VLOOKUP(O258, INDIRECT("'" &amp; G258 &amp; "'!F40:I42"),3, FALSE)),"")</f>
        <v/>
      </c>
      <c r="BM258" s="4" t="str">
        <f t="shared" ref="BM258:BM301" ca="1" si="144">IF(N258&lt;&gt;"",IF(N258="Inside",VLOOKUP(O258, INDIRECT("'" &amp; G258 &amp; "'!F35:I37"),4, FALSE),VLOOKUP(O258, INDIRECT("'" &amp; G258 &amp; "'!F40:I42"),4, FALSE)),"")</f>
        <v/>
      </c>
    </row>
    <row r="259" spans="1:65" x14ac:dyDescent="0.3">
      <c r="A259" s="4" t="str">
        <f>IF(L259&lt;&gt;"",'Informacion del Cliente'!D271,"")</f>
        <v/>
      </c>
      <c r="B259" s="4" t="str">
        <f>IF(O259&lt;&gt;"",'Informacion del Cliente'!$F$5,"")</f>
        <v/>
      </c>
      <c r="C259" s="4" t="str">
        <f>IF(O259&lt;&gt;"",'Informacion del Cliente'!$F$8,"")</f>
        <v/>
      </c>
      <c r="D259" s="4" t="str">
        <f>IF(O259&lt;&gt;"",'Informacion del Cliente'!$F$7,"")</f>
        <v/>
      </c>
      <c r="E259" s="4" t="str">
        <f>IF(O259&lt;&gt;"",'Informacion del Cliente'!$F$9,"")</f>
        <v/>
      </c>
      <c r="F259" s="4" t="str">
        <f>IF(G259&lt;&gt;"",'Informacion del Cliente'!$F$10:$G$10,"")</f>
        <v/>
      </c>
      <c r="G259" s="4" t="str">
        <f>IF('Informacion del Cliente'!E271&lt;&gt;"",VLOOKUP('Informacion del Cliente'!E271,Productos!$F$6:$G$11,2,FALSE),"")</f>
        <v/>
      </c>
      <c r="H259" s="4" t="str">
        <f>IF('Informacion del Cliente'!G271&lt;&gt;"",'Informacion del Cliente'!G271,"")</f>
        <v/>
      </c>
      <c r="I259" s="4" t="str">
        <f>IF('Informacion del Cliente'!F271&lt;&gt;"",'Informacion del Cliente'!F271,"")</f>
        <v/>
      </c>
      <c r="J259" s="4" t="str">
        <f>IF('Informacion del Cliente'!J271&lt;&gt;"",'Informacion del Cliente'!J271,"")</f>
        <v/>
      </c>
      <c r="K259" s="4" t="str">
        <f>IF('Informacion del Cliente'!N271&lt;&gt;"",'Informacion del Cliente'!N271,"")</f>
        <v/>
      </c>
      <c r="L259" s="4" t="str">
        <f>IF(AND(N259&lt;&gt;"",N259="Inside"),'Informacion del Cliente'!H271-VLOOKUP(N259,Productos!$F$15:$G$16,2,FALSE),IF(N259="Outside",'Informacion del Cliente'!H271,""))</f>
        <v/>
      </c>
      <c r="M259" s="4" t="str">
        <f>IF('Informacion del Cliente'!I271&lt;&gt;"",'Informacion del Cliente'!I271,"")</f>
        <v/>
      </c>
      <c r="N259" s="4" t="str">
        <f>IF('Informacion del Cliente'!K271&lt;&gt;"",'Informacion del Cliente'!K271,"")</f>
        <v/>
      </c>
      <c r="O259" s="4" t="str">
        <f>IF('Informacion del Cliente'!L271&lt;&gt;"",'Informacion del Cliente'!L271,"")</f>
        <v/>
      </c>
      <c r="P259" s="4" t="str">
        <f>IF('Informacion del Cliente'!M271&lt;&gt;"",'Informacion del Cliente'!M271,"")</f>
        <v/>
      </c>
      <c r="Q259" s="4" t="str">
        <f>IF('Informacion del Cliente'!P271&lt;&gt;"",'Informacion del Cliente'!P271,"")</f>
        <v/>
      </c>
      <c r="R259" s="4" t="str">
        <f>IF('Informacion del Cliente'!Q271&lt;&gt;"",'Informacion del Cliente'!Q271,"")</f>
        <v/>
      </c>
      <c r="S259" s="4" t="str">
        <f t="shared" ref="S259:S301" ca="1" si="145">IF(O259="CCO",IF(VLOOKUP(O259,INDIRECT("'"&amp;G259&amp; "'!F23:N25"),8,FALSE)="NA","NA", ROUND((M259*2)*VLOOKUP(O259,INDIRECT("'"&amp;G259&amp; "'!F23:N25"),8,FALSE),0)),"")</f>
        <v/>
      </c>
      <c r="U259" s="4" t="str">
        <f>IF('Informacion del Cliente'!O271&lt;&gt;"",'Informacion del Cliente'!O271,"")</f>
        <v/>
      </c>
      <c r="V259" s="4" t="str">
        <f>IF('Informacion del Cliente'!R271&lt;&gt;"",'Informacion del Cliente'!R271,"")</f>
        <v/>
      </c>
      <c r="W259" s="4" t="str">
        <f t="shared" ref="W259:W301" ca="1" si="146">IF(L259&lt;&gt;"",L259+VLOOKUP(J259, INDIRECT("'" &amp; G259 &amp; "'!F16:I18"), 2, FALSE),"")</f>
        <v/>
      </c>
      <c r="X259" s="4" t="str">
        <f t="shared" ref="X259:X301" si="147">IF(Y259="SI",((W259-Z259)/2) + 1, "")</f>
        <v/>
      </c>
      <c r="Y259" s="4" t="str">
        <f t="shared" ref="Y259:Y301" si="148">IF(AND(G259&lt;&gt;"",Z259&lt;&gt;"No encontrado"),IF(L259&gt;=Z259,"SI","NO"),"")</f>
        <v/>
      </c>
      <c r="Z259" s="4" t="str">
        <f>IF(G259&lt;&gt;"", IFERROR(VLOOKUP(I259, 'Listado de Telas'!$B$3:$F$129, 5, FALSE), "No encontrado"), "")</f>
        <v/>
      </c>
      <c r="AA259" s="4" t="str">
        <f t="shared" ref="AA259:AA301" ca="1" si="149">IF(M259&lt;&gt;"",M259+VLOOKUP(J259, INDIRECT("'" &amp; G259 &amp; "'!F16:I18"), 3, FALSE)+INDIRECT("'" &amp; G259 &amp; "'!I5")+AQ259,"")</f>
        <v/>
      </c>
      <c r="AB259" s="4" t="str">
        <f t="shared" ca="1" si="124"/>
        <v/>
      </c>
      <c r="AC259" s="4" t="str">
        <f t="shared" ca="1" si="125"/>
        <v/>
      </c>
      <c r="AD259" s="4" t="str">
        <f t="shared" ca="1" si="126"/>
        <v/>
      </c>
      <c r="AE259" s="4" t="str">
        <f t="shared" si="127"/>
        <v/>
      </c>
      <c r="AF259" s="4" t="str">
        <f t="shared" ca="1" si="128"/>
        <v/>
      </c>
      <c r="AG259" s="4" t="str">
        <f t="shared" ca="1" si="129"/>
        <v/>
      </c>
      <c r="AH259" s="4" t="str">
        <f t="shared" ca="1" si="130"/>
        <v/>
      </c>
      <c r="AI259" s="4" t="str">
        <f t="shared" ref="AI259:AI301" si="150">IF(L259&lt;&gt;"",L259-0.5,"")</f>
        <v/>
      </c>
      <c r="AJ259" s="4" t="str">
        <f t="shared" ca="1" si="131"/>
        <v/>
      </c>
      <c r="AK259" s="4" t="str">
        <f t="array" ref="AK259">IF('Informacion del Cliente'!T271="SI",3,IF('Informacion del Cliente'!K271="Outside",2,IF('Informacion del Cliente'!K271="Inside",1,"")))</f>
        <v/>
      </c>
      <c r="AL259" s="140" t="str">
        <f t="shared" ca="1" si="132"/>
        <v/>
      </c>
      <c r="AM259" s="4" t="s">
        <v>132</v>
      </c>
      <c r="AN259" s="4" t="str">
        <f t="array" ref="AN259">IF(O259&lt;&gt;"",(IF(L259&lt;&gt;"",IF('Informacion del Cliente'!$F$10:$G$10="Residencial",VLOOKUP(G259,Productos!$F$19:$G$24,2,FALSE),IF('Informacion del Cliente'!$F$10:$G$10="Comercial",VLOOKUP(G259,Productos!$F$19:$G$24,3,FALSE),"")))),"")</f>
        <v/>
      </c>
      <c r="AO259" s="4" t="str">
        <f t="array" aca="1" ref="AO259" ca="1">IF(O259&lt;&gt;"",(IF(L259&lt;&gt;"",IF(VLOOKUP('Informacion del Cliente'!$F$10:$G$10,INDIRECT("'"&amp;G259&amp;"'!L5:N6"),2,FALSE)="NA","",VLOOKUP('Informacion del Cliente'!$F$10:$G$10,INDIRECT("'"&amp;G259&amp;"'!L5:N6"),2,FALSE)))),"")</f>
        <v/>
      </c>
      <c r="AP259" s="4" t="str">
        <f t="array" aca="1" ref="AP259" ca="1">IF(OR(J259="Privacy",J259="Blackout"),IF('Informacion del Cliente'!$F$10:$G$10="Residencial",IF(L259&lt;&gt;"",VLOOKUP(J259,INDIRECT("'"&amp;G259&amp;"'!L16:O18"),2,FALSE),""),IF('Informacion del Cliente'!$F$10:$G$10="Comercial",IF(L259&lt;&gt;"",VLOOKUP(J259,INDIRECT("'"&amp;G259&amp;"'!L16:O18"),3,FALSE),""))),"")</f>
        <v/>
      </c>
      <c r="AQ259" s="4" t="str">
        <f t="shared" ref="AQ259:AQ301" ca="1" si="151">IF(AP259&lt;&gt;"",IF(AR259="NA","0",AR259*AL259),"0")</f>
        <v>0</v>
      </c>
      <c r="AR259" s="4" t="str">
        <f t="array" aca="1" ref="AR259" ca="1">IF('Informacion del Cliente'!$F$10:$G$10="Residencial",IF(L259&lt;&gt;"",VLOOKUP(J259,INDIRECT("'"&amp;G259&amp;"'!L16:O18"),2,FALSE),""),IF('Informacion del Cliente'!$F$10:$G$10="Comercial",IF(L259&lt;&gt;"",VLOOKUP(J259,INDIRECT("'"&amp;G259&amp;"'!L16:O18"),3,FALSE),"")))</f>
        <v/>
      </c>
      <c r="AS259" s="4" t="str">
        <f t="shared" ref="AS259:AS301" ca="1" si="152">IF(AR259&lt;&gt;"",IF(AR259="NA","0",AR259*AL259),"")</f>
        <v/>
      </c>
      <c r="AT259" s="4" t="str">
        <f t="shared" ref="AT259:AT301" ca="1" si="153">IF(G259&lt;&gt;"",(IF(AND(VLOOKUP(O259, INDIRECT("'" &amp; G259 &amp; "'!F23:N25"),2, FALSE)&lt;&gt;"",VLOOKUP(O259, INDIRECT("'" &amp; G259 &amp; "'!F23:N25"),2, FALSE)&lt;&gt;"NA"),(L259-VLOOKUP(O259, INDIRECT("'" &amp; G259 &amp; "'!F23:N25"),2, FALSE)),"")),"")</f>
        <v/>
      </c>
      <c r="AU259" s="4" t="str">
        <f t="shared" ref="AU259:AU301" ca="1" si="154">IF(AT259&lt;&gt;"",AL259,"")</f>
        <v/>
      </c>
      <c r="AV259" s="4" t="str">
        <f t="array" aca="1" ref="AV259" ca="1">IF(G259&lt;&gt;"",(IF(OR(VLOOKUP(O259, INDIRECT("'" &amp; G259 &amp; "'!F23:N25"),3, FALSE)&lt;&gt;"",VLOOKUP(O259, INDIRECT("'" &amp; G259 &amp; "'!F23:N25"),3, FALSE)&lt;&gt;"NA"),(L259-VLOOKUP(O259, INDIRECT("'" &amp; G259 &amp; "'!F23:N25"),3, FALSE)),"")),"")</f>
        <v/>
      </c>
      <c r="AW259" s="4" t="str">
        <f t="shared" ca="1" si="133"/>
        <v/>
      </c>
      <c r="AX259" s="4" t="str">
        <f t="shared" ca="1" si="134"/>
        <v/>
      </c>
      <c r="AY259" s="4" t="str">
        <f t="shared" ca="1" si="135"/>
        <v/>
      </c>
      <c r="AZ259" s="4" t="str">
        <f t="array" aca="1" ref="AZ259" ca="1">IF(O259&lt;&gt;"",IF(VLOOKUP(O259,INDIRECT("'"&amp;G259&amp;"'!F23:K25"),5,FALSE)="NA","NA",L259-VLOOKUP(O259,INDIRECT("'"&amp;G259&amp;"'!F23:K25"),5,FALSE)),"")</f>
        <v/>
      </c>
      <c r="BA259" s="4" t="str">
        <f>IF('Informacion del Cliente'!U271&lt;&gt;"",'Informacion del Cliente'!U271,"")</f>
        <v/>
      </c>
      <c r="BB259" s="4" t="str">
        <f t="array" aca="1" ref="BB259" ca="1">IF(O259&lt;&gt;"",VLOOKUP(O259, INDIRECT("'" &amp; G259 &amp; "'!F23:K25"),6, FALSE),"")</f>
        <v/>
      </c>
      <c r="BC259" s="4" t="str">
        <f t="shared" si="136"/>
        <v/>
      </c>
      <c r="BD259" s="4" t="str">
        <f t="shared" ca="1" si="137"/>
        <v/>
      </c>
      <c r="BE259" s="4" t="str">
        <f t="shared" si="138"/>
        <v/>
      </c>
      <c r="BF259" s="4" t="str">
        <f t="shared" si="139"/>
        <v/>
      </c>
      <c r="BG259" s="4" t="str">
        <f t="shared" si="140"/>
        <v/>
      </c>
      <c r="BJ259" s="4" t="str">
        <f t="shared" ca="1" si="141"/>
        <v/>
      </c>
      <c r="BK259" s="4" t="str">
        <f t="shared" si="142"/>
        <v/>
      </c>
      <c r="BL259" s="4" t="str">
        <f t="shared" ca="1" si="143"/>
        <v/>
      </c>
      <c r="BM259" s="4" t="str">
        <f t="shared" ca="1" si="144"/>
        <v/>
      </c>
    </row>
    <row r="260" spans="1:65" x14ac:dyDescent="0.3">
      <c r="A260" s="4" t="str">
        <f>IF(L260&lt;&gt;"",'Informacion del Cliente'!D272,"")</f>
        <v/>
      </c>
      <c r="B260" s="4" t="str">
        <f>IF(O260&lt;&gt;"",'Informacion del Cliente'!$F$5,"")</f>
        <v/>
      </c>
      <c r="C260" s="4" t="str">
        <f>IF(O260&lt;&gt;"",'Informacion del Cliente'!$F$8,"")</f>
        <v/>
      </c>
      <c r="D260" s="4" t="str">
        <f>IF(O260&lt;&gt;"",'Informacion del Cliente'!$F$7,"")</f>
        <v/>
      </c>
      <c r="E260" s="4" t="str">
        <f>IF(O260&lt;&gt;"",'Informacion del Cliente'!$F$9,"")</f>
        <v/>
      </c>
      <c r="F260" s="4" t="str">
        <f>IF(G260&lt;&gt;"",'Informacion del Cliente'!$F$10:$G$10,"")</f>
        <v/>
      </c>
      <c r="G260" s="4" t="str">
        <f>IF('Informacion del Cliente'!E272&lt;&gt;"",VLOOKUP('Informacion del Cliente'!E272,Productos!$F$6:$G$11,2,FALSE),"")</f>
        <v/>
      </c>
      <c r="H260" s="4" t="str">
        <f>IF('Informacion del Cliente'!G272&lt;&gt;"",'Informacion del Cliente'!G272,"")</f>
        <v/>
      </c>
      <c r="I260" s="4" t="str">
        <f>IF('Informacion del Cliente'!F272&lt;&gt;"",'Informacion del Cliente'!F272,"")</f>
        <v/>
      </c>
      <c r="J260" s="4" t="str">
        <f>IF('Informacion del Cliente'!J272&lt;&gt;"",'Informacion del Cliente'!J272,"")</f>
        <v/>
      </c>
      <c r="K260" s="4" t="str">
        <f>IF('Informacion del Cliente'!N272&lt;&gt;"",'Informacion del Cliente'!N272,"")</f>
        <v/>
      </c>
      <c r="L260" s="4" t="str">
        <f>IF(AND(N260&lt;&gt;"",N260="Inside"),'Informacion del Cliente'!H272-VLOOKUP(N260,Productos!$F$15:$G$16,2,FALSE),IF(N260="Outside",'Informacion del Cliente'!H272,""))</f>
        <v/>
      </c>
      <c r="M260" s="4" t="str">
        <f>IF('Informacion del Cliente'!I272&lt;&gt;"",'Informacion del Cliente'!I272,"")</f>
        <v/>
      </c>
      <c r="N260" s="4" t="str">
        <f>IF('Informacion del Cliente'!K272&lt;&gt;"",'Informacion del Cliente'!K272,"")</f>
        <v/>
      </c>
      <c r="O260" s="4" t="str">
        <f>IF('Informacion del Cliente'!L272&lt;&gt;"",'Informacion del Cliente'!L272,"")</f>
        <v/>
      </c>
      <c r="P260" s="4" t="str">
        <f>IF('Informacion del Cliente'!M272&lt;&gt;"",'Informacion del Cliente'!M272,"")</f>
        <v/>
      </c>
      <c r="Q260" s="4" t="str">
        <f>IF('Informacion del Cliente'!P272&lt;&gt;"",'Informacion del Cliente'!P272,"")</f>
        <v/>
      </c>
      <c r="R260" s="4" t="str">
        <f>IF('Informacion del Cliente'!Q272&lt;&gt;"",'Informacion del Cliente'!Q272,"")</f>
        <v/>
      </c>
      <c r="S260" s="4" t="str">
        <f t="shared" ca="1" si="145"/>
        <v/>
      </c>
      <c r="U260" s="4" t="str">
        <f>IF('Informacion del Cliente'!O272&lt;&gt;"",'Informacion del Cliente'!O272,"")</f>
        <v/>
      </c>
      <c r="V260" s="4" t="str">
        <f>IF('Informacion del Cliente'!R272&lt;&gt;"",'Informacion del Cliente'!R272,"")</f>
        <v/>
      </c>
      <c r="W260" s="4" t="str">
        <f t="shared" ca="1" si="146"/>
        <v/>
      </c>
      <c r="X260" s="4" t="str">
        <f t="shared" si="147"/>
        <v/>
      </c>
      <c r="Y260" s="4" t="str">
        <f t="shared" si="148"/>
        <v/>
      </c>
      <c r="Z260" s="4" t="str">
        <f>IF(G260&lt;&gt;"", IFERROR(VLOOKUP(I260, 'Listado de Telas'!$B$3:$F$129, 5, FALSE), "No encontrado"), "")</f>
        <v/>
      </c>
      <c r="AA260" s="4" t="str">
        <f t="shared" ca="1" si="149"/>
        <v/>
      </c>
      <c r="AB260" s="4" t="str">
        <f t="shared" ca="1" si="124"/>
        <v/>
      </c>
      <c r="AC260" s="4" t="str">
        <f t="shared" ca="1" si="125"/>
        <v/>
      </c>
      <c r="AD260" s="4" t="str">
        <f t="shared" ca="1" si="126"/>
        <v/>
      </c>
      <c r="AE260" s="4" t="str">
        <f t="shared" si="127"/>
        <v/>
      </c>
      <c r="AF260" s="4" t="str">
        <f t="shared" ca="1" si="128"/>
        <v/>
      </c>
      <c r="AG260" s="4" t="str">
        <f t="shared" ca="1" si="129"/>
        <v/>
      </c>
      <c r="AH260" s="4" t="str">
        <f t="shared" ca="1" si="130"/>
        <v/>
      </c>
      <c r="AI260" s="4" t="str">
        <f t="shared" si="150"/>
        <v/>
      </c>
      <c r="AJ260" s="4" t="str">
        <f t="shared" ca="1" si="131"/>
        <v/>
      </c>
      <c r="AK260" s="4" t="str">
        <f t="array" ref="AK260">IF('Informacion del Cliente'!T272="SI",3,IF('Informacion del Cliente'!K272="Outside",2,IF('Informacion del Cliente'!K272="Inside",1,"")))</f>
        <v/>
      </c>
      <c r="AL260" s="140" t="str">
        <f t="shared" ca="1" si="132"/>
        <v/>
      </c>
      <c r="AM260" s="4" t="s">
        <v>132</v>
      </c>
      <c r="AN260" s="4" t="str">
        <f t="array" ref="AN260">IF(O260&lt;&gt;"",(IF(L260&lt;&gt;"",IF('Informacion del Cliente'!$F$10:$G$10="Residencial",VLOOKUP(G260,Productos!$F$19:$G$24,2,FALSE),IF('Informacion del Cliente'!$F$10:$G$10="Comercial",VLOOKUP(G260,Productos!$F$19:$G$24,3,FALSE),"")))),"")</f>
        <v/>
      </c>
      <c r="AO260" s="4" t="str">
        <f t="array" aca="1" ref="AO260" ca="1">IF(O260&lt;&gt;"",(IF(L260&lt;&gt;"",IF(VLOOKUP('Informacion del Cliente'!$F$10:$G$10,INDIRECT("'"&amp;G260&amp;"'!L5:N6"),2,FALSE)="NA","",VLOOKUP('Informacion del Cliente'!$F$10:$G$10,INDIRECT("'"&amp;G260&amp;"'!L5:N6"),2,FALSE)))),"")</f>
        <v/>
      </c>
      <c r="AP260" s="4" t="str">
        <f t="array" aca="1" ref="AP260" ca="1">IF(OR(J260="Privacy",J260="Blackout"),IF('Informacion del Cliente'!$F$10:$G$10="Residencial",IF(L260&lt;&gt;"",VLOOKUP(J260,INDIRECT("'"&amp;G260&amp;"'!L16:O18"),2,FALSE),""),IF('Informacion del Cliente'!$F$10:$G$10="Comercial",IF(L260&lt;&gt;"",VLOOKUP(J260,INDIRECT("'"&amp;G260&amp;"'!L16:O18"),3,FALSE),""))),"")</f>
        <v/>
      </c>
      <c r="AQ260" s="4" t="str">
        <f t="shared" ca="1" si="151"/>
        <v>0</v>
      </c>
      <c r="AR260" s="4" t="str">
        <f t="array" aca="1" ref="AR260" ca="1">IF('Informacion del Cliente'!$F$10:$G$10="Residencial",IF(L260&lt;&gt;"",VLOOKUP(J260,INDIRECT("'"&amp;G260&amp;"'!L16:O18"),2,FALSE),""),IF('Informacion del Cliente'!$F$10:$G$10="Comercial",IF(L260&lt;&gt;"",VLOOKUP(J260,INDIRECT("'"&amp;G260&amp;"'!L16:O18"),3,FALSE),"")))</f>
        <v/>
      </c>
      <c r="AS260" s="4" t="str">
        <f t="shared" ca="1" si="152"/>
        <v/>
      </c>
      <c r="AT260" s="4" t="str">
        <f t="shared" ca="1" si="153"/>
        <v/>
      </c>
      <c r="AU260" s="4" t="str">
        <f t="shared" ca="1" si="154"/>
        <v/>
      </c>
      <c r="AV260" s="4" t="str">
        <f t="array" aca="1" ref="AV260" ca="1">IF(G260&lt;&gt;"",(IF(OR(VLOOKUP(O260, INDIRECT("'" &amp; G260 &amp; "'!F23:N25"),3, FALSE)&lt;&gt;"",VLOOKUP(O260, INDIRECT("'" &amp; G260 &amp; "'!F23:N25"),3, FALSE)&lt;&gt;"NA"),(L260-VLOOKUP(O260, INDIRECT("'" &amp; G260 &amp; "'!F23:N25"),3, FALSE)),"")),"")</f>
        <v/>
      </c>
      <c r="AW260" s="4" t="str">
        <f t="shared" ca="1" si="133"/>
        <v/>
      </c>
      <c r="AX260" s="4" t="str">
        <f t="shared" ca="1" si="134"/>
        <v/>
      </c>
      <c r="AY260" s="4" t="str">
        <f t="shared" ca="1" si="135"/>
        <v/>
      </c>
      <c r="AZ260" s="4" t="str">
        <f t="array" aca="1" ref="AZ260" ca="1">IF(O260&lt;&gt;"",IF(VLOOKUP(O260,INDIRECT("'"&amp;G260&amp;"'!F23:K25"),5,FALSE)="NA","NA",L260-VLOOKUP(O260,INDIRECT("'"&amp;G260&amp;"'!F23:K25"),5,FALSE)),"")</f>
        <v/>
      </c>
      <c r="BA260" s="4" t="str">
        <f>IF('Informacion del Cliente'!U272&lt;&gt;"",'Informacion del Cliente'!U272,"")</f>
        <v/>
      </c>
      <c r="BB260" s="4" t="str">
        <f t="array" aca="1" ref="BB260" ca="1">IF(O260&lt;&gt;"",VLOOKUP(O260, INDIRECT("'" &amp; G260 &amp; "'!F23:K25"),6, FALSE),"")</f>
        <v/>
      </c>
      <c r="BC260" s="4" t="str">
        <f t="shared" si="136"/>
        <v/>
      </c>
      <c r="BD260" s="4" t="str">
        <f t="shared" ca="1" si="137"/>
        <v/>
      </c>
      <c r="BE260" s="4" t="str">
        <f t="shared" si="138"/>
        <v/>
      </c>
      <c r="BF260" s="4" t="str">
        <f t="shared" si="139"/>
        <v/>
      </c>
      <c r="BG260" s="4" t="str">
        <f t="shared" si="140"/>
        <v/>
      </c>
      <c r="BJ260" s="4" t="str">
        <f t="shared" ca="1" si="141"/>
        <v/>
      </c>
      <c r="BK260" s="4" t="str">
        <f t="shared" si="142"/>
        <v/>
      </c>
      <c r="BL260" s="4" t="str">
        <f t="shared" ca="1" si="143"/>
        <v/>
      </c>
      <c r="BM260" s="4" t="str">
        <f t="shared" ca="1" si="144"/>
        <v/>
      </c>
    </row>
    <row r="261" spans="1:65" x14ac:dyDescent="0.3">
      <c r="A261" s="4" t="str">
        <f>IF(L261&lt;&gt;"",'Informacion del Cliente'!D273,"")</f>
        <v/>
      </c>
      <c r="B261" s="4" t="str">
        <f>IF(O261&lt;&gt;"",'Informacion del Cliente'!$F$5,"")</f>
        <v/>
      </c>
      <c r="C261" s="4" t="str">
        <f>IF(O261&lt;&gt;"",'Informacion del Cliente'!$F$8,"")</f>
        <v/>
      </c>
      <c r="D261" s="4" t="str">
        <f>IF(O261&lt;&gt;"",'Informacion del Cliente'!$F$7,"")</f>
        <v/>
      </c>
      <c r="E261" s="4" t="str">
        <f>IF(O261&lt;&gt;"",'Informacion del Cliente'!$F$9,"")</f>
        <v/>
      </c>
      <c r="F261" s="4" t="str">
        <f>IF(G261&lt;&gt;"",'Informacion del Cliente'!$F$10:$G$10,"")</f>
        <v/>
      </c>
      <c r="G261" s="4" t="str">
        <f>IF('Informacion del Cliente'!E273&lt;&gt;"",VLOOKUP('Informacion del Cliente'!E273,Productos!$F$6:$G$11,2,FALSE),"")</f>
        <v/>
      </c>
      <c r="H261" s="4" t="str">
        <f>IF('Informacion del Cliente'!G273&lt;&gt;"",'Informacion del Cliente'!G273,"")</f>
        <v/>
      </c>
      <c r="I261" s="4" t="str">
        <f>IF('Informacion del Cliente'!F273&lt;&gt;"",'Informacion del Cliente'!F273,"")</f>
        <v/>
      </c>
      <c r="J261" s="4" t="str">
        <f>IF('Informacion del Cliente'!J273&lt;&gt;"",'Informacion del Cliente'!J273,"")</f>
        <v/>
      </c>
      <c r="K261" s="4" t="str">
        <f>IF('Informacion del Cliente'!N273&lt;&gt;"",'Informacion del Cliente'!N273,"")</f>
        <v/>
      </c>
      <c r="L261" s="4" t="str">
        <f>IF(AND(N261&lt;&gt;"",N261="Inside"),'Informacion del Cliente'!H273-VLOOKUP(N261,Productos!$F$15:$G$16,2,FALSE),IF(N261="Outside",'Informacion del Cliente'!H273,""))</f>
        <v/>
      </c>
      <c r="M261" s="4" t="str">
        <f>IF('Informacion del Cliente'!I273&lt;&gt;"",'Informacion del Cliente'!I273,"")</f>
        <v/>
      </c>
      <c r="N261" s="4" t="str">
        <f>IF('Informacion del Cliente'!K273&lt;&gt;"",'Informacion del Cliente'!K273,"")</f>
        <v/>
      </c>
      <c r="O261" s="4" t="str">
        <f>IF('Informacion del Cliente'!L273&lt;&gt;"",'Informacion del Cliente'!L273,"")</f>
        <v/>
      </c>
      <c r="P261" s="4" t="str">
        <f>IF('Informacion del Cliente'!M273&lt;&gt;"",'Informacion del Cliente'!M273,"")</f>
        <v/>
      </c>
      <c r="Q261" s="4" t="str">
        <f>IF('Informacion del Cliente'!P273&lt;&gt;"",'Informacion del Cliente'!P273,"")</f>
        <v/>
      </c>
      <c r="R261" s="4" t="str">
        <f>IF('Informacion del Cliente'!Q273&lt;&gt;"",'Informacion del Cliente'!Q273,"")</f>
        <v/>
      </c>
      <c r="S261" s="4" t="str">
        <f t="shared" ca="1" si="145"/>
        <v/>
      </c>
      <c r="U261" s="4" t="str">
        <f>IF('Informacion del Cliente'!O273&lt;&gt;"",'Informacion del Cliente'!O273,"")</f>
        <v/>
      </c>
      <c r="V261" s="4" t="str">
        <f>IF('Informacion del Cliente'!R273&lt;&gt;"",'Informacion del Cliente'!R273,"")</f>
        <v/>
      </c>
      <c r="W261" s="4" t="str">
        <f t="shared" ca="1" si="146"/>
        <v/>
      </c>
      <c r="X261" s="4" t="str">
        <f t="shared" si="147"/>
        <v/>
      </c>
      <c r="Y261" s="4" t="str">
        <f t="shared" si="148"/>
        <v/>
      </c>
      <c r="Z261" s="4" t="str">
        <f>IF(G261&lt;&gt;"", IFERROR(VLOOKUP(I261, 'Listado de Telas'!$B$3:$F$129, 5, FALSE), "No encontrado"), "")</f>
        <v/>
      </c>
      <c r="AA261" s="4" t="str">
        <f t="shared" ca="1" si="149"/>
        <v/>
      </c>
      <c r="AB261" s="4" t="str">
        <f t="shared" ca="1" si="124"/>
        <v/>
      </c>
      <c r="AC261" s="4" t="str">
        <f t="shared" ca="1" si="125"/>
        <v/>
      </c>
      <c r="AD261" s="4" t="str">
        <f t="shared" ca="1" si="126"/>
        <v/>
      </c>
      <c r="AE261" s="4" t="str">
        <f t="shared" si="127"/>
        <v/>
      </c>
      <c r="AF261" s="4" t="str">
        <f t="shared" ca="1" si="128"/>
        <v/>
      </c>
      <c r="AG261" s="4" t="str">
        <f t="shared" ca="1" si="129"/>
        <v/>
      </c>
      <c r="AH261" s="4" t="str">
        <f t="shared" ca="1" si="130"/>
        <v/>
      </c>
      <c r="AI261" s="4" t="str">
        <f t="shared" si="150"/>
        <v/>
      </c>
      <c r="AJ261" s="4" t="str">
        <f t="shared" ca="1" si="131"/>
        <v/>
      </c>
      <c r="AK261" s="4" t="str">
        <f t="array" ref="AK261">IF('Informacion del Cliente'!T273="SI",3,IF('Informacion del Cliente'!K273="Outside",2,IF('Informacion del Cliente'!K273="Inside",1,"")))</f>
        <v/>
      </c>
      <c r="AL261" s="140" t="str">
        <f t="shared" ca="1" si="132"/>
        <v/>
      </c>
      <c r="AM261" s="4" t="s">
        <v>132</v>
      </c>
      <c r="AN261" s="4" t="str">
        <f t="array" ref="AN261">IF(O261&lt;&gt;"",(IF(L261&lt;&gt;"",IF('Informacion del Cliente'!$F$10:$G$10="Residencial",VLOOKUP(G261,Productos!$F$19:$G$24,2,FALSE),IF('Informacion del Cliente'!$F$10:$G$10="Comercial",VLOOKUP(G261,Productos!$F$19:$G$24,3,FALSE),"")))),"")</f>
        <v/>
      </c>
      <c r="AO261" s="4" t="str">
        <f t="array" aca="1" ref="AO261" ca="1">IF(O261&lt;&gt;"",(IF(L261&lt;&gt;"",IF(VLOOKUP('Informacion del Cliente'!$F$10:$G$10,INDIRECT("'"&amp;G261&amp;"'!L5:N6"),2,FALSE)="NA","",VLOOKUP('Informacion del Cliente'!$F$10:$G$10,INDIRECT("'"&amp;G261&amp;"'!L5:N6"),2,FALSE)))),"")</f>
        <v/>
      </c>
      <c r="AP261" s="4" t="str">
        <f t="array" aca="1" ref="AP261" ca="1">IF(OR(J261="Privacy",J261="Blackout"),IF('Informacion del Cliente'!$F$10:$G$10="Residencial",IF(L261&lt;&gt;"",VLOOKUP(J261,INDIRECT("'"&amp;G261&amp;"'!L16:O18"),2,FALSE),""),IF('Informacion del Cliente'!$F$10:$G$10="Comercial",IF(L261&lt;&gt;"",VLOOKUP(J261,INDIRECT("'"&amp;G261&amp;"'!L16:O18"),3,FALSE),""))),"")</f>
        <v/>
      </c>
      <c r="AQ261" s="4" t="str">
        <f t="shared" ca="1" si="151"/>
        <v>0</v>
      </c>
      <c r="AR261" s="4" t="str">
        <f t="array" aca="1" ref="AR261" ca="1">IF('Informacion del Cliente'!$F$10:$G$10="Residencial",IF(L261&lt;&gt;"",VLOOKUP(J261,INDIRECT("'"&amp;G261&amp;"'!L16:O18"),2,FALSE),""),IF('Informacion del Cliente'!$F$10:$G$10="Comercial",IF(L261&lt;&gt;"",VLOOKUP(J261,INDIRECT("'"&amp;G261&amp;"'!L16:O18"),3,FALSE),"")))</f>
        <v/>
      </c>
      <c r="AS261" s="4" t="str">
        <f t="shared" ca="1" si="152"/>
        <v/>
      </c>
      <c r="AT261" s="4" t="str">
        <f t="shared" ca="1" si="153"/>
        <v/>
      </c>
      <c r="AU261" s="4" t="str">
        <f t="shared" ca="1" si="154"/>
        <v/>
      </c>
      <c r="AV261" s="4" t="str">
        <f t="array" aca="1" ref="AV261" ca="1">IF(G261&lt;&gt;"",(IF(OR(VLOOKUP(O261, INDIRECT("'" &amp; G261 &amp; "'!F23:N25"),3, FALSE)&lt;&gt;"",VLOOKUP(O261, INDIRECT("'" &amp; G261 &amp; "'!F23:N25"),3, FALSE)&lt;&gt;"NA"),(L261-VLOOKUP(O261, INDIRECT("'" &amp; G261 &amp; "'!F23:N25"),3, FALSE)),"")),"")</f>
        <v/>
      </c>
      <c r="AW261" s="4" t="str">
        <f t="shared" ca="1" si="133"/>
        <v/>
      </c>
      <c r="AX261" s="4" t="str">
        <f t="shared" ca="1" si="134"/>
        <v/>
      </c>
      <c r="AY261" s="4" t="str">
        <f t="shared" ca="1" si="135"/>
        <v/>
      </c>
      <c r="AZ261" s="4" t="str">
        <f t="array" aca="1" ref="AZ261" ca="1">IF(O261&lt;&gt;"",IF(VLOOKUP(O261,INDIRECT("'"&amp;G261&amp;"'!F23:K25"),5,FALSE)="NA","NA",L261-VLOOKUP(O261,INDIRECT("'"&amp;G261&amp;"'!F23:K25"),5,FALSE)),"")</f>
        <v/>
      </c>
      <c r="BA261" s="4" t="str">
        <f>IF('Informacion del Cliente'!U273&lt;&gt;"",'Informacion del Cliente'!U273,"")</f>
        <v/>
      </c>
      <c r="BB261" s="4" t="str">
        <f t="array" aca="1" ref="BB261" ca="1">IF(O261&lt;&gt;"",VLOOKUP(O261, INDIRECT("'" &amp; G261 &amp; "'!F23:K25"),6, FALSE),"")</f>
        <v/>
      </c>
      <c r="BC261" s="4" t="str">
        <f t="shared" si="136"/>
        <v/>
      </c>
      <c r="BD261" s="4" t="str">
        <f t="shared" ca="1" si="137"/>
        <v/>
      </c>
      <c r="BE261" s="4" t="str">
        <f t="shared" si="138"/>
        <v/>
      </c>
      <c r="BF261" s="4" t="str">
        <f t="shared" si="139"/>
        <v/>
      </c>
      <c r="BG261" s="4" t="str">
        <f t="shared" si="140"/>
        <v/>
      </c>
      <c r="BJ261" s="4" t="str">
        <f t="shared" ca="1" si="141"/>
        <v/>
      </c>
      <c r="BK261" s="4" t="str">
        <f t="shared" si="142"/>
        <v/>
      </c>
      <c r="BL261" s="4" t="str">
        <f t="shared" ca="1" si="143"/>
        <v/>
      </c>
      <c r="BM261" s="4" t="str">
        <f t="shared" ca="1" si="144"/>
        <v/>
      </c>
    </row>
    <row r="262" spans="1:65" x14ac:dyDescent="0.3">
      <c r="A262" s="4" t="str">
        <f>IF(L262&lt;&gt;"",'Informacion del Cliente'!D274,"")</f>
        <v/>
      </c>
      <c r="B262" s="4" t="str">
        <f>IF(O262&lt;&gt;"",'Informacion del Cliente'!$F$5,"")</f>
        <v/>
      </c>
      <c r="C262" s="4" t="str">
        <f>IF(O262&lt;&gt;"",'Informacion del Cliente'!$F$8,"")</f>
        <v/>
      </c>
      <c r="D262" s="4" t="str">
        <f>IF(O262&lt;&gt;"",'Informacion del Cliente'!$F$7,"")</f>
        <v/>
      </c>
      <c r="E262" s="4" t="str">
        <f>IF(O262&lt;&gt;"",'Informacion del Cliente'!$F$9,"")</f>
        <v/>
      </c>
      <c r="F262" s="4" t="str">
        <f>IF(G262&lt;&gt;"",'Informacion del Cliente'!$F$10:$G$10,"")</f>
        <v/>
      </c>
      <c r="G262" s="4" t="str">
        <f>IF('Informacion del Cliente'!E274&lt;&gt;"",VLOOKUP('Informacion del Cliente'!E274,Productos!$F$6:$G$11,2,FALSE),"")</f>
        <v/>
      </c>
      <c r="H262" s="4" t="str">
        <f>IF('Informacion del Cliente'!G274&lt;&gt;"",'Informacion del Cliente'!G274,"")</f>
        <v/>
      </c>
      <c r="I262" s="4" t="str">
        <f>IF('Informacion del Cliente'!F274&lt;&gt;"",'Informacion del Cliente'!F274,"")</f>
        <v/>
      </c>
      <c r="J262" s="4" t="str">
        <f>IF('Informacion del Cliente'!J274&lt;&gt;"",'Informacion del Cliente'!J274,"")</f>
        <v/>
      </c>
      <c r="K262" s="4" t="str">
        <f>IF('Informacion del Cliente'!N274&lt;&gt;"",'Informacion del Cliente'!N274,"")</f>
        <v/>
      </c>
      <c r="L262" s="4" t="str">
        <f>IF(AND(N262&lt;&gt;"",N262="Inside"),'Informacion del Cliente'!H274-VLOOKUP(N262,Productos!$F$15:$G$16,2,FALSE),IF(N262="Outside",'Informacion del Cliente'!H274,""))</f>
        <v/>
      </c>
      <c r="M262" s="4" t="str">
        <f>IF('Informacion del Cliente'!I274&lt;&gt;"",'Informacion del Cliente'!I274,"")</f>
        <v/>
      </c>
      <c r="N262" s="4" t="str">
        <f>IF('Informacion del Cliente'!K274&lt;&gt;"",'Informacion del Cliente'!K274,"")</f>
        <v/>
      </c>
      <c r="O262" s="4" t="str">
        <f>IF('Informacion del Cliente'!L274&lt;&gt;"",'Informacion del Cliente'!L274,"")</f>
        <v/>
      </c>
      <c r="P262" s="4" t="str">
        <f>IF('Informacion del Cliente'!M274&lt;&gt;"",'Informacion del Cliente'!M274,"")</f>
        <v/>
      </c>
      <c r="Q262" s="4" t="str">
        <f>IF('Informacion del Cliente'!P274&lt;&gt;"",'Informacion del Cliente'!P274,"")</f>
        <v/>
      </c>
      <c r="R262" s="4" t="str">
        <f>IF('Informacion del Cliente'!Q274&lt;&gt;"",'Informacion del Cliente'!Q274,"")</f>
        <v/>
      </c>
      <c r="S262" s="4" t="str">
        <f t="shared" ca="1" si="145"/>
        <v/>
      </c>
      <c r="U262" s="4" t="str">
        <f>IF('Informacion del Cliente'!O274&lt;&gt;"",'Informacion del Cliente'!O274,"")</f>
        <v/>
      </c>
      <c r="V262" s="4" t="str">
        <f>IF('Informacion del Cliente'!R274&lt;&gt;"",'Informacion del Cliente'!R274,"")</f>
        <v/>
      </c>
      <c r="W262" s="4" t="str">
        <f t="shared" ca="1" si="146"/>
        <v/>
      </c>
      <c r="X262" s="4" t="str">
        <f t="shared" si="147"/>
        <v/>
      </c>
      <c r="Y262" s="4" t="str">
        <f t="shared" si="148"/>
        <v/>
      </c>
      <c r="Z262" s="4" t="str">
        <f>IF(G262&lt;&gt;"", IFERROR(VLOOKUP(I262, 'Listado de Telas'!$B$3:$F$129, 5, FALSE), "No encontrado"), "")</f>
        <v/>
      </c>
      <c r="AA262" s="4" t="str">
        <f t="shared" ca="1" si="149"/>
        <v/>
      </c>
      <c r="AB262" s="4" t="str">
        <f t="shared" ca="1" si="124"/>
        <v/>
      </c>
      <c r="AC262" s="4" t="str">
        <f t="shared" ca="1" si="125"/>
        <v/>
      </c>
      <c r="AD262" s="4" t="str">
        <f t="shared" ca="1" si="126"/>
        <v/>
      </c>
      <c r="AE262" s="4" t="str">
        <f t="shared" si="127"/>
        <v/>
      </c>
      <c r="AF262" s="4" t="str">
        <f t="shared" ca="1" si="128"/>
        <v/>
      </c>
      <c r="AG262" s="4" t="str">
        <f t="shared" ca="1" si="129"/>
        <v/>
      </c>
      <c r="AH262" s="4" t="str">
        <f t="shared" ca="1" si="130"/>
        <v/>
      </c>
      <c r="AI262" s="4" t="str">
        <f t="shared" si="150"/>
        <v/>
      </c>
      <c r="AJ262" s="4" t="str">
        <f t="shared" ca="1" si="131"/>
        <v/>
      </c>
      <c r="AK262" s="4" t="str">
        <f t="array" ref="AK262">IF('Informacion del Cliente'!T274="SI",3,IF('Informacion del Cliente'!K274="Outside",2,IF('Informacion del Cliente'!K274="Inside",1,"")))</f>
        <v/>
      </c>
      <c r="AL262" s="140" t="str">
        <f t="shared" ca="1" si="132"/>
        <v/>
      </c>
      <c r="AM262" s="4" t="s">
        <v>132</v>
      </c>
      <c r="AN262" s="4" t="str">
        <f t="array" ref="AN262">IF(O262&lt;&gt;"",(IF(L262&lt;&gt;"",IF('Informacion del Cliente'!$F$10:$G$10="Residencial",VLOOKUP(G262,Productos!$F$19:$G$24,2,FALSE),IF('Informacion del Cliente'!$F$10:$G$10="Comercial",VLOOKUP(G262,Productos!$F$19:$G$24,3,FALSE),"")))),"")</f>
        <v/>
      </c>
      <c r="AO262" s="4" t="str">
        <f t="array" aca="1" ref="AO262" ca="1">IF(O262&lt;&gt;"",(IF(L262&lt;&gt;"",IF(VLOOKUP('Informacion del Cliente'!$F$10:$G$10,INDIRECT("'"&amp;G262&amp;"'!L5:N6"),2,FALSE)="NA","",VLOOKUP('Informacion del Cliente'!$F$10:$G$10,INDIRECT("'"&amp;G262&amp;"'!L5:N6"),2,FALSE)))),"")</f>
        <v/>
      </c>
      <c r="AP262" s="4" t="str">
        <f t="array" aca="1" ref="AP262" ca="1">IF(OR(J262="Privacy",J262="Blackout"),IF('Informacion del Cliente'!$F$10:$G$10="Residencial",IF(L262&lt;&gt;"",VLOOKUP(J262,INDIRECT("'"&amp;G262&amp;"'!L16:O18"),2,FALSE),""),IF('Informacion del Cliente'!$F$10:$G$10="Comercial",IF(L262&lt;&gt;"",VLOOKUP(J262,INDIRECT("'"&amp;G262&amp;"'!L16:O18"),3,FALSE),""))),"")</f>
        <v/>
      </c>
      <c r="AQ262" s="4" t="str">
        <f t="shared" ca="1" si="151"/>
        <v>0</v>
      </c>
      <c r="AR262" s="4" t="str">
        <f t="array" aca="1" ref="AR262" ca="1">IF('Informacion del Cliente'!$F$10:$G$10="Residencial",IF(L262&lt;&gt;"",VLOOKUP(J262,INDIRECT("'"&amp;G262&amp;"'!L16:O18"),2,FALSE),""),IF('Informacion del Cliente'!$F$10:$G$10="Comercial",IF(L262&lt;&gt;"",VLOOKUP(J262,INDIRECT("'"&amp;G262&amp;"'!L16:O18"),3,FALSE),"")))</f>
        <v/>
      </c>
      <c r="AS262" s="4" t="str">
        <f t="shared" ca="1" si="152"/>
        <v/>
      </c>
      <c r="AT262" s="4" t="str">
        <f t="shared" ca="1" si="153"/>
        <v/>
      </c>
      <c r="AU262" s="4" t="str">
        <f t="shared" ca="1" si="154"/>
        <v/>
      </c>
      <c r="AV262" s="4" t="str">
        <f t="array" aca="1" ref="AV262" ca="1">IF(G262&lt;&gt;"",(IF(OR(VLOOKUP(O262, INDIRECT("'" &amp; G262 &amp; "'!F23:N25"),3, FALSE)&lt;&gt;"",VLOOKUP(O262, INDIRECT("'" &amp; G262 &amp; "'!F23:N25"),3, FALSE)&lt;&gt;"NA"),(L262-VLOOKUP(O262, INDIRECT("'" &amp; G262 &amp; "'!F23:N25"),3, FALSE)),"")),"")</f>
        <v/>
      </c>
      <c r="AW262" s="4" t="str">
        <f t="shared" ca="1" si="133"/>
        <v/>
      </c>
      <c r="AX262" s="4" t="str">
        <f t="shared" ca="1" si="134"/>
        <v/>
      </c>
      <c r="AY262" s="4" t="str">
        <f t="shared" ca="1" si="135"/>
        <v/>
      </c>
      <c r="AZ262" s="4" t="str">
        <f t="array" aca="1" ref="AZ262" ca="1">IF(O262&lt;&gt;"",IF(VLOOKUP(O262,INDIRECT("'"&amp;G262&amp;"'!F23:K25"),5,FALSE)="NA","NA",L262-VLOOKUP(O262,INDIRECT("'"&amp;G262&amp;"'!F23:K25"),5,FALSE)),"")</f>
        <v/>
      </c>
      <c r="BA262" s="4" t="str">
        <f>IF('Informacion del Cliente'!U274&lt;&gt;"",'Informacion del Cliente'!U274,"")</f>
        <v/>
      </c>
      <c r="BB262" s="4" t="str">
        <f t="array" aca="1" ref="BB262" ca="1">IF(O262&lt;&gt;"",VLOOKUP(O262, INDIRECT("'" &amp; G262 &amp; "'!F23:K25"),6, FALSE),"")</f>
        <v/>
      </c>
      <c r="BC262" s="4" t="str">
        <f t="shared" si="136"/>
        <v/>
      </c>
      <c r="BD262" s="4" t="str">
        <f t="shared" ca="1" si="137"/>
        <v/>
      </c>
      <c r="BE262" s="4" t="str">
        <f t="shared" si="138"/>
        <v/>
      </c>
      <c r="BF262" s="4" t="str">
        <f t="shared" si="139"/>
        <v/>
      </c>
      <c r="BG262" s="4" t="str">
        <f t="shared" si="140"/>
        <v/>
      </c>
      <c r="BJ262" s="4" t="str">
        <f t="shared" ca="1" si="141"/>
        <v/>
      </c>
      <c r="BK262" s="4" t="str">
        <f t="shared" si="142"/>
        <v/>
      </c>
      <c r="BL262" s="4" t="str">
        <f t="shared" ca="1" si="143"/>
        <v/>
      </c>
      <c r="BM262" s="4" t="str">
        <f t="shared" ca="1" si="144"/>
        <v/>
      </c>
    </row>
    <row r="263" spans="1:65" x14ac:dyDescent="0.3">
      <c r="A263" s="4" t="str">
        <f>IF(L263&lt;&gt;"",'Informacion del Cliente'!D275,"")</f>
        <v/>
      </c>
      <c r="B263" s="4" t="str">
        <f>IF(O263&lt;&gt;"",'Informacion del Cliente'!$F$5,"")</f>
        <v/>
      </c>
      <c r="C263" s="4" t="str">
        <f>IF(O263&lt;&gt;"",'Informacion del Cliente'!$F$8,"")</f>
        <v/>
      </c>
      <c r="D263" s="4" t="str">
        <f>IF(O263&lt;&gt;"",'Informacion del Cliente'!$F$7,"")</f>
        <v/>
      </c>
      <c r="E263" s="4" t="str">
        <f>IF(O263&lt;&gt;"",'Informacion del Cliente'!$F$9,"")</f>
        <v/>
      </c>
      <c r="F263" s="4" t="str">
        <f>IF(G263&lt;&gt;"",'Informacion del Cliente'!$F$10:$G$10,"")</f>
        <v/>
      </c>
      <c r="G263" s="4" t="str">
        <f>IF('Informacion del Cliente'!E275&lt;&gt;"",VLOOKUP('Informacion del Cliente'!E275,Productos!$F$6:$G$11,2,FALSE),"")</f>
        <v/>
      </c>
      <c r="H263" s="4" t="str">
        <f>IF('Informacion del Cliente'!G275&lt;&gt;"",'Informacion del Cliente'!G275,"")</f>
        <v/>
      </c>
      <c r="I263" s="4" t="str">
        <f>IF('Informacion del Cliente'!F275&lt;&gt;"",'Informacion del Cliente'!F275,"")</f>
        <v/>
      </c>
      <c r="J263" s="4" t="str">
        <f>IF('Informacion del Cliente'!J275&lt;&gt;"",'Informacion del Cliente'!J275,"")</f>
        <v/>
      </c>
      <c r="K263" s="4" t="str">
        <f>IF('Informacion del Cliente'!N275&lt;&gt;"",'Informacion del Cliente'!N275,"")</f>
        <v/>
      </c>
      <c r="L263" s="4" t="str">
        <f>IF(AND(N263&lt;&gt;"",N263="Inside"),'Informacion del Cliente'!H275-VLOOKUP(N263,Productos!$F$15:$G$16,2,FALSE),IF(N263="Outside",'Informacion del Cliente'!H275,""))</f>
        <v/>
      </c>
      <c r="M263" s="4" t="str">
        <f>IF('Informacion del Cliente'!I275&lt;&gt;"",'Informacion del Cliente'!I275,"")</f>
        <v/>
      </c>
      <c r="N263" s="4" t="str">
        <f>IF('Informacion del Cliente'!K275&lt;&gt;"",'Informacion del Cliente'!K275,"")</f>
        <v/>
      </c>
      <c r="O263" s="4" t="str">
        <f>IF('Informacion del Cliente'!L275&lt;&gt;"",'Informacion del Cliente'!L275,"")</f>
        <v/>
      </c>
      <c r="P263" s="4" t="str">
        <f>IF('Informacion del Cliente'!M275&lt;&gt;"",'Informacion del Cliente'!M275,"")</f>
        <v/>
      </c>
      <c r="Q263" s="4" t="str">
        <f>IF('Informacion del Cliente'!P275&lt;&gt;"",'Informacion del Cliente'!P275,"")</f>
        <v/>
      </c>
      <c r="R263" s="4" t="str">
        <f>IF('Informacion del Cliente'!Q275&lt;&gt;"",'Informacion del Cliente'!Q275,"")</f>
        <v/>
      </c>
      <c r="S263" s="4" t="str">
        <f t="shared" ca="1" si="145"/>
        <v/>
      </c>
      <c r="U263" s="4" t="str">
        <f>IF('Informacion del Cliente'!O275&lt;&gt;"",'Informacion del Cliente'!O275,"")</f>
        <v/>
      </c>
      <c r="V263" s="4" t="str">
        <f>IF('Informacion del Cliente'!R275&lt;&gt;"",'Informacion del Cliente'!R275,"")</f>
        <v/>
      </c>
      <c r="W263" s="4" t="str">
        <f t="shared" ca="1" si="146"/>
        <v/>
      </c>
      <c r="X263" s="4" t="str">
        <f t="shared" si="147"/>
        <v/>
      </c>
      <c r="Y263" s="4" t="str">
        <f t="shared" si="148"/>
        <v/>
      </c>
      <c r="Z263" s="4" t="str">
        <f>IF(G263&lt;&gt;"", IFERROR(VLOOKUP(I263, 'Listado de Telas'!$B$3:$F$129, 5, FALSE), "No encontrado"), "")</f>
        <v/>
      </c>
      <c r="AA263" s="4" t="str">
        <f t="shared" ca="1" si="149"/>
        <v/>
      </c>
      <c r="AB263" s="4" t="str">
        <f t="shared" ca="1" si="124"/>
        <v/>
      </c>
      <c r="AC263" s="4" t="str">
        <f t="shared" ca="1" si="125"/>
        <v/>
      </c>
      <c r="AD263" s="4" t="str">
        <f t="shared" ca="1" si="126"/>
        <v/>
      </c>
      <c r="AE263" s="4" t="str">
        <f t="shared" si="127"/>
        <v/>
      </c>
      <c r="AF263" s="4" t="str">
        <f t="shared" ca="1" si="128"/>
        <v/>
      </c>
      <c r="AG263" s="4" t="str">
        <f t="shared" ca="1" si="129"/>
        <v/>
      </c>
      <c r="AH263" s="4" t="str">
        <f t="shared" ca="1" si="130"/>
        <v/>
      </c>
      <c r="AI263" s="4" t="str">
        <f t="shared" si="150"/>
        <v/>
      </c>
      <c r="AJ263" s="4" t="str">
        <f t="shared" ca="1" si="131"/>
        <v/>
      </c>
      <c r="AK263" s="4" t="str">
        <f t="array" ref="AK263">IF('Informacion del Cliente'!T275="SI",3,IF('Informacion del Cliente'!K275="Outside",2,IF('Informacion del Cliente'!K275="Inside",1,"")))</f>
        <v/>
      </c>
      <c r="AL263" s="140" t="str">
        <f t="shared" ca="1" si="132"/>
        <v/>
      </c>
      <c r="AM263" s="4" t="s">
        <v>132</v>
      </c>
      <c r="AN263" s="4" t="str">
        <f t="array" ref="AN263">IF(O263&lt;&gt;"",(IF(L263&lt;&gt;"",IF('Informacion del Cliente'!$F$10:$G$10="Residencial",VLOOKUP(G263,Productos!$F$19:$G$24,2,FALSE),IF('Informacion del Cliente'!$F$10:$G$10="Comercial",VLOOKUP(G263,Productos!$F$19:$G$24,3,FALSE),"")))),"")</f>
        <v/>
      </c>
      <c r="AO263" s="4" t="str">
        <f t="array" aca="1" ref="AO263" ca="1">IF(O263&lt;&gt;"",(IF(L263&lt;&gt;"",IF(VLOOKUP('Informacion del Cliente'!$F$10:$G$10,INDIRECT("'"&amp;G263&amp;"'!L5:N6"),2,FALSE)="NA","",VLOOKUP('Informacion del Cliente'!$F$10:$G$10,INDIRECT("'"&amp;G263&amp;"'!L5:N6"),2,FALSE)))),"")</f>
        <v/>
      </c>
      <c r="AP263" s="4" t="str">
        <f t="array" aca="1" ref="AP263" ca="1">IF(OR(J263="Privacy",J263="Blackout"),IF('Informacion del Cliente'!$F$10:$G$10="Residencial",IF(L263&lt;&gt;"",VLOOKUP(J263,INDIRECT("'"&amp;G263&amp;"'!L16:O18"),2,FALSE),""),IF('Informacion del Cliente'!$F$10:$G$10="Comercial",IF(L263&lt;&gt;"",VLOOKUP(J263,INDIRECT("'"&amp;G263&amp;"'!L16:O18"),3,FALSE),""))),"")</f>
        <v/>
      </c>
      <c r="AQ263" s="4" t="str">
        <f t="shared" ca="1" si="151"/>
        <v>0</v>
      </c>
      <c r="AR263" s="4" t="str">
        <f t="array" aca="1" ref="AR263" ca="1">IF('Informacion del Cliente'!$F$10:$G$10="Residencial",IF(L263&lt;&gt;"",VLOOKUP(J263,INDIRECT("'"&amp;G263&amp;"'!L16:O18"),2,FALSE),""),IF('Informacion del Cliente'!$F$10:$G$10="Comercial",IF(L263&lt;&gt;"",VLOOKUP(J263,INDIRECT("'"&amp;G263&amp;"'!L16:O18"),3,FALSE),"")))</f>
        <v/>
      </c>
      <c r="AS263" s="4" t="str">
        <f t="shared" ca="1" si="152"/>
        <v/>
      </c>
      <c r="AT263" s="4" t="str">
        <f t="shared" ca="1" si="153"/>
        <v/>
      </c>
      <c r="AU263" s="4" t="str">
        <f t="shared" ca="1" si="154"/>
        <v/>
      </c>
      <c r="AV263" s="4" t="str">
        <f t="array" aca="1" ref="AV263" ca="1">IF(G263&lt;&gt;"",(IF(OR(VLOOKUP(O263, INDIRECT("'" &amp; G263 &amp; "'!F23:N25"),3, FALSE)&lt;&gt;"",VLOOKUP(O263, INDIRECT("'" &amp; G263 &amp; "'!F23:N25"),3, FALSE)&lt;&gt;"NA"),(L263-VLOOKUP(O263, INDIRECT("'" &amp; G263 &amp; "'!F23:N25"),3, FALSE)),"")),"")</f>
        <v/>
      </c>
      <c r="AW263" s="4" t="str">
        <f t="shared" ca="1" si="133"/>
        <v/>
      </c>
      <c r="AX263" s="4" t="str">
        <f t="shared" ca="1" si="134"/>
        <v/>
      </c>
      <c r="AY263" s="4" t="str">
        <f t="shared" ca="1" si="135"/>
        <v/>
      </c>
      <c r="AZ263" s="4" t="str">
        <f t="array" aca="1" ref="AZ263" ca="1">IF(O263&lt;&gt;"",IF(VLOOKUP(O263,INDIRECT("'"&amp;G263&amp;"'!F23:K25"),5,FALSE)="NA","NA",L263-VLOOKUP(O263,INDIRECT("'"&amp;G263&amp;"'!F23:K25"),5,FALSE)),"")</f>
        <v/>
      </c>
      <c r="BA263" s="4" t="str">
        <f>IF('Informacion del Cliente'!U275&lt;&gt;"",'Informacion del Cliente'!U275,"")</f>
        <v/>
      </c>
      <c r="BB263" s="4" t="str">
        <f t="array" aca="1" ref="BB263" ca="1">IF(O263&lt;&gt;"",VLOOKUP(O263, INDIRECT("'" &amp; G263 &amp; "'!F23:K25"),6, FALSE),"")</f>
        <v/>
      </c>
      <c r="BC263" s="4" t="str">
        <f t="shared" si="136"/>
        <v/>
      </c>
      <c r="BD263" s="4" t="str">
        <f t="shared" ca="1" si="137"/>
        <v/>
      </c>
      <c r="BE263" s="4" t="str">
        <f t="shared" si="138"/>
        <v/>
      </c>
      <c r="BF263" s="4" t="str">
        <f t="shared" si="139"/>
        <v/>
      </c>
      <c r="BG263" s="4" t="str">
        <f t="shared" si="140"/>
        <v/>
      </c>
      <c r="BJ263" s="4" t="str">
        <f t="shared" ca="1" si="141"/>
        <v/>
      </c>
      <c r="BK263" s="4" t="str">
        <f t="shared" si="142"/>
        <v/>
      </c>
      <c r="BL263" s="4" t="str">
        <f t="shared" ca="1" si="143"/>
        <v/>
      </c>
      <c r="BM263" s="4" t="str">
        <f t="shared" ca="1" si="144"/>
        <v/>
      </c>
    </row>
    <row r="264" spans="1:65" x14ac:dyDescent="0.3">
      <c r="A264" s="4" t="str">
        <f>IF(L264&lt;&gt;"",'Informacion del Cliente'!D276,"")</f>
        <v/>
      </c>
      <c r="B264" s="4" t="str">
        <f>IF(O264&lt;&gt;"",'Informacion del Cliente'!$F$5,"")</f>
        <v/>
      </c>
      <c r="C264" s="4" t="str">
        <f>IF(O264&lt;&gt;"",'Informacion del Cliente'!$F$8,"")</f>
        <v/>
      </c>
      <c r="D264" s="4" t="str">
        <f>IF(O264&lt;&gt;"",'Informacion del Cliente'!$F$7,"")</f>
        <v/>
      </c>
      <c r="E264" s="4" t="str">
        <f>IF(O264&lt;&gt;"",'Informacion del Cliente'!$F$9,"")</f>
        <v/>
      </c>
      <c r="F264" s="4" t="str">
        <f>IF(G264&lt;&gt;"",'Informacion del Cliente'!$F$10:$G$10,"")</f>
        <v/>
      </c>
      <c r="G264" s="4" t="str">
        <f>IF('Informacion del Cliente'!E276&lt;&gt;"",VLOOKUP('Informacion del Cliente'!E276,Productos!$F$6:$G$11,2,FALSE),"")</f>
        <v/>
      </c>
      <c r="H264" s="4" t="str">
        <f>IF('Informacion del Cliente'!G276&lt;&gt;"",'Informacion del Cliente'!G276,"")</f>
        <v/>
      </c>
      <c r="I264" s="4" t="str">
        <f>IF('Informacion del Cliente'!F276&lt;&gt;"",'Informacion del Cliente'!F276,"")</f>
        <v/>
      </c>
      <c r="J264" s="4" t="str">
        <f>IF('Informacion del Cliente'!J276&lt;&gt;"",'Informacion del Cliente'!J276,"")</f>
        <v/>
      </c>
      <c r="K264" s="4" t="str">
        <f>IF('Informacion del Cliente'!N276&lt;&gt;"",'Informacion del Cliente'!N276,"")</f>
        <v/>
      </c>
      <c r="L264" s="4" t="str">
        <f>IF(AND(N264&lt;&gt;"",N264="Inside"),'Informacion del Cliente'!H276-VLOOKUP(N264,Productos!$F$15:$G$16,2,FALSE),IF(N264="Outside",'Informacion del Cliente'!H276,""))</f>
        <v/>
      </c>
      <c r="M264" s="4" t="str">
        <f>IF('Informacion del Cliente'!I276&lt;&gt;"",'Informacion del Cliente'!I276,"")</f>
        <v/>
      </c>
      <c r="N264" s="4" t="str">
        <f>IF('Informacion del Cliente'!K276&lt;&gt;"",'Informacion del Cliente'!K276,"")</f>
        <v/>
      </c>
      <c r="O264" s="4" t="str">
        <f>IF('Informacion del Cliente'!L276&lt;&gt;"",'Informacion del Cliente'!L276,"")</f>
        <v/>
      </c>
      <c r="P264" s="4" t="str">
        <f>IF('Informacion del Cliente'!M276&lt;&gt;"",'Informacion del Cliente'!M276,"")</f>
        <v/>
      </c>
      <c r="Q264" s="4" t="str">
        <f>IF('Informacion del Cliente'!P276&lt;&gt;"",'Informacion del Cliente'!P276,"")</f>
        <v/>
      </c>
      <c r="R264" s="4" t="str">
        <f>IF('Informacion del Cliente'!Q276&lt;&gt;"",'Informacion del Cliente'!Q276,"")</f>
        <v/>
      </c>
      <c r="S264" s="4" t="str">
        <f t="shared" ca="1" si="145"/>
        <v/>
      </c>
      <c r="U264" s="4" t="str">
        <f>IF('Informacion del Cliente'!O276&lt;&gt;"",'Informacion del Cliente'!O276,"")</f>
        <v/>
      </c>
      <c r="V264" s="4" t="str">
        <f>IF('Informacion del Cliente'!R276&lt;&gt;"",'Informacion del Cliente'!R276,"")</f>
        <v/>
      </c>
      <c r="W264" s="4" t="str">
        <f t="shared" ca="1" si="146"/>
        <v/>
      </c>
      <c r="X264" s="4" t="str">
        <f t="shared" si="147"/>
        <v/>
      </c>
      <c r="Y264" s="4" t="str">
        <f t="shared" si="148"/>
        <v/>
      </c>
      <c r="Z264" s="4" t="str">
        <f>IF(G264&lt;&gt;"", IFERROR(VLOOKUP(I264, 'Listado de Telas'!$B$3:$F$129, 5, FALSE), "No encontrado"), "")</f>
        <v/>
      </c>
      <c r="AA264" s="4" t="str">
        <f t="shared" ca="1" si="149"/>
        <v/>
      </c>
      <c r="AB264" s="4" t="str">
        <f t="shared" ca="1" si="124"/>
        <v/>
      </c>
      <c r="AC264" s="4" t="str">
        <f t="shared" ca="1" si="125"/>
        <v/>
      </c>
      <c r="AD264" s="4" t="str">
        <f t="shared" ca="1" si="126"/>
        <v/>
      </c>
      <c r="AE264" s="4" t="str">
        <f t="shared" si="127"/>
        <v/>
      </c>
      <c r="AF264" s="4" t="str">
        <f t="shared" ca="1" si="128"/>
        <v/>
      </c>
      <c r="AG264" s="4" t="str">
        <f t="shared" ca="1" si="129"/>
        <v/>
      </c>
      <c r="AH264" s="4" t="str">
        <f t="shared" ca="1" si="130"/>
        <v/>
      </c>
      <c r="AI264" s="4" t="str">
        <f t="shared" si="150"/>
        <v/>
      </c>
      <c r="AJ264" s="4" t="str">
        <f t="shared" ca="1" si="131"/>
        <v/>
      </c>
      <c r="AK264" s="4" t="str">
        <f t="array" ref="AK264">IF('Informacion del Cliente'!T276="SI",3,IF('Informacion del Cliente'!K276="Outside",2,IF('Informacion del Cliente'!K276="Inside",1,"")))</f>
        <v/>
      </c>
      <c r="AL264" s="140" t="str">
        <f t="shared" ca="1" si="132"/>
        <v/>
      </c>
      <c r="AM264" s="4" t="s">
        <v>132</v>
      </c>
      <c r="AN264" s="4" t="str">
        <f t="array" ref="AN264">IF(O264&lt;&gt;"",(IF(L264&lt;&gt;"",IF('Informacion del Cliente'!$F$10:$G$10="Residencial",VLOOKUP(G264,Productos!$F$19:$G$24,2,FALSE),IF('Informacion del Cliente'!$F$10:$G$10="Comercial",VLOOKUP(G264,Productos!$F$19:$G$24,3,FALSE),"")))),"")</f>
        <v/>
      </c>
      <c r="AO264" s="4" t="str">
        <f t="array" aca="1" ref="AO264" ca="1">IF(O264&lt;&gt;"",(IF(L264&lt;&gt;"",IF(VLOOKUP('Informacion del Cliente'!$F$10:$G$10,INDIRECT("'"&amp;G264&amp;"'!L5:N6"),2,FALSE)="NA","",VLOOKUP('Informacion del Cliente'!$F$10:$G$10,INDIRECT("'"&amp;G264&amp;"'!L5:N6"),2,FALSE)))),"")</f>
        <v/>
      </c>
      <c r="AP264" s="4" t="str">
        <f t="array" aca="1" ref="AP264" ca="1">IF(OR(J264="Privacy",J264="Blackout"),IF('Informacion del Cliente'!$F$10:$G$10="Residencial",IF(L264&lt;&gt;"",VLOOKUP(J264,INDIRECT("'"&amp;G264&amp;"'!L16:O18"),2,FALSE),""),IF('Informacion del Cliente'!$F$10:$G$10="Comercial",IF(L264&lt;&gt;"",VLOOKUP(J264,INDIRECT("'"&amp;G264&amp;"'!L16:O18"),3,FALSE),""))),"")</f>
        <v/>
      </c>
      <c r="AQ264" s="4" t="str">
        <f t="shared" ca="1" si="151"/>
        <v>0</v>
      </c>
      <c r="AR264" s="4" t="str">
        <f t="array" aca="1" ref="AR264" ca="1">IF('Informacion del Cliente'!$F$10:$G$10="Residencial",IF(L264&lt;&gt;"",VLOOKUP(J264,INDIRECT("'"&amp;G264&amp;"'!L16:O18"),2,FALSE),""),IF('Informacion del Cliente'!$F$10:$G$10="Comercial",IF(L264&lt;&gt;"",VLOOKUP(J264,INDIRECT("'"&amp;G264&amp;"'!L16:O18"),3,FALSE),"")))</f>
        <v/>
      </c>
      <c r="AS264" s="4" t="str">
        <f t="shared" ca="1" si="152"/>
        <v/>
      </c>
      <c r="AT264" s="4" t="str">
        <f t="shared" ca="1" si="153"/>
        <v/>
      </c>
      <c r="AU264" s="4" t="str">
        <f t="shared" ca="1" si="154"/>
        <v/>
      </c>
      <c r="AV264" s="4" t="str">
        <f t="array" aca="1" ref="AV264" ca="1">IF(G264&lt;&gt;"",(IF(OR(VLOOKUP(O264, INDIRECT("'" &amp; G264 &amp; "'!F23:N25"),3, FALSE)&lt;&gt;"",VLOOKUP(O264, INDIRECT("'" &amp; G264 &amp; "'!F23:N25"),3, FALSE)&lt;&gt;"NA"),(L264-VLOOKUP(O264, INDIRECT("'" &amp; G264 &amp; "'!F23:N25"),3, FALSE)),"")),"")</f>
        <v/>
      </c>
      <c r="AW264" s="4" t="str">
        <f t="shared" ca="1" si="133"/>
        <v/>
      </c>
      <c r="AX264" s="4" t="str">
        <f t="shared" ca="1" si="134"/>
        <v/>
      </c>
      <c r="AY264" s="4" t="str">
        <f t="shared" ca="1" si="135"/>
        <v/>
      </c>
      <c r="AZ264" s="4" t="str">
        <f t="array" aca="1" ref="AZ264" ca="1">IF(O264&lt;&gt;"",IF(VLOOKUP(O264,INDIRECT("'"&amp;G264&amp;"'!F23:K25"),5,FALSE)="NA","NA",L264-VLOOKUP(O264,INDIRECT("'"&amp;G264&amp;"'!F23:K25"),5,FALSE)),"")</f>
        <v/>
      </c>
      <c r="BA264" s="4" t="str">
        <f>IF('Informacion del Cliente'!U276&lt;&gt;"",'Informacion del Cliente'!U276,"")</f>
        <v/>
      </c>
      <c r="BB264" s="4" t="str">
        <f t="array" aca="1" ref="BB264" ca="1">IF(O264&lt;&gt;"",VLOOKUP(O264, INDIRECT("'" &amp; G264 &amp; "'!F23:K25"),6, FALSE),"")</f>
        <v/>
      </c>
      <c r="BC264" s="4" t="str">
        <f t="shared" si="136"/>
        <v/>
      </c>
      <c r="BD264" s="4" t="str">
        <f t="shared" ca="1" si="137"/>
        <v/>
      </c>
      <c r="BE264" s="4" t="str">
        <f t="shared" si="138"/>
        <v/>
      </c>
      <c r="BF264" s="4" t="str">
        <f t="shared" si="139"/>
        <v/>
      </c>
      <c r="BG264" s="4" t="str">
        <f t="shared" si="140"/>
        <v/>
      </c>
      <c r="BJ264" s="4" t="str">
        <f t="shared" ca="1" si="141"/>
        <v/>
      </c>
      <c r="BK264" s="4" t="str">
        <f t="shared" si="142"/>
        <v/>
      </c>
      <c r="BL264" s="4" t="str">
        <f t="shared" ca="1" si="143"/>
        <v/>
      </c>
      <c r="BM264" s="4" t="str">
        <f t="shared" ca="1" si="144"/>
        <v/>
      </c>
    </row>
    <row r="265" spans="1:65" x14ac:dyDescent="0.3">
      <c r="A265" s="4" t="str">
        <f>IF(L265&lt;&gt;"",'Informacion del Cliente'!D277,"")</f>
        <v/>
      </c>
      <c r="B265" s="4" t="str">
        <f>IF(O265&lt;&gt;"",'Informacion del Cliente'!$F$5,"")</f>
        <v/>
      </c>
      <c r="C265" s="4" t="str">
        <f>IF(O265&lt;&gt;"",'Informacion del Cliente'!$F$8,"")</f>
        <v/>
      </c>
      <c r="D265" s="4" t="str">
        <f>IF(O265&lt;&gt;"",'Informacion del Cliente'!$F$7,"")</f>
        <v/>
      </c>
      <c r="E265" s="4" t="str">
        <f>IF(O265&lt;&gt;"",'Informacion del Cliente'!$F$9,"")</f>
        <v/>
      </c>
      <c r="F265" s="4" t="str">
        <f>IF(G265&lt;&gt;"",'Informacion del Cliente'!$F$10:$G$10,"")</f>
        <v/>
      </c>
      <c r="G265" s="4" t="str">
        <f>IF('Informacion del Cliente'!E277&lt;&gt;"",VLOOKUP('Informacion del Cliente'!E277,Productos!$F$6:$G$11,2,FALSE),"")</f>
        <v/>
      </c>
      <c r="H265" s="4" t="str">
        <f>IF('Informacion del Cliente'!G277&lt;&gt;"",'Informacion del Cliente'!G277,"")</f>
        <v/>
      </c>
      <c r="I265" s="4" t="str">
        <f>IF('Informacion del Cliente'!F277&lt;&gt;"",'Informacion del Cliente'!F277,"")</f>
        <v/>
      </c>
      <c r="J265" s="4" t="str">
        <f>IF('Informacion del Cliente'!J277&lt;&gt;"",'Informacion del Cliente'!J277,"")</f>
        <v/>
      </c>
      <c r="K265" s="4" t="str">
        <f>IF('Informacion del Cliente'!N277&lt;&gt;"",'Informacion del Cliente'!N277,"")</f>
        <v/>
      </c>
      <c r="L265" s="4" t="str">
        <f>IF(AND(N265&lt;&gt;"",N265="Inside"),'Informacion del Cliente'!H277-VLOOKUP(N265,Productos!$F$15:$G$16,2,FALSE),IF(N265="Outside",'Informacion del Cliente'!H277,""))</f>
        <v/>
      </c>
      <c r="M265" s="4" t="str">
        <f>IF('Informacion del Cliente'!I277&lt;&gt;"",'Informacion del Cliente'!I277,"")</f>
        <v/>
      </c>
      <c r="N265" s="4" t="str">
        <f>IF('Informacion del Cliente'!K277&lt;&gt;"",'Informacion del Cliente'!K277,"")</f>
        <v/>
      </c>
      <c r="O265" s="4" t="str">
        <f>IF('Informacion del Cliente'!L277&lt;&gt;"",'Informacion del Cliente'!L277,"")</f>
        <v/>
      </c>
      <c r="P265" s="4" t="str">
        <f>IF('Informacion del Cliente'!M277&lt;&gt;"",'Informacion del Cliente'!M277,"")</f>
        <v/>
      </c>
      <c r="Q265" s="4" t="str">
        <f>IF('Informacion del Cliente'!P277&lt;&gt;"",'Informacion del Cliente'!P277,"")</f>
        <v/>
      </c>
      <c r="R265" s="4" t="str">
        <f>IF('Informacion del Cliente'!Q277&lt;&gt;"",'Informacion del Cliente'!Q277,"")</f>
        <v/>
      </c>
      <c r="S265" s="4" t="str">
        <f t="shared" ca="1" si="145"/>
        <v/>
      </c>
      <c r="U265" s="4" t="str">
        <f>IF('Informacion del Cliente'!O277&lt;&gt;"",'Informacion del Cliente'!O277,"")</f>
        <v/>
      </c>
      <c r="V265" s="4" t="str">
        <f>IF('Informacion del Cliente'!R277&lt;&gt;"",'Informacion del Cliente'!R277,"")</f>
        <v/>
      </c>
      <c r="W265" s="4" t="str">
        <f t="shared" ca="1" si="146"/>
        <v/>
      </c>
      <c r="X265" s="4" t="str">
        <f t="shared" si="147"/>
        <v/>
      </c>
      <c r="Y265" s="4" t="str">
        <f t="shared" si="148"/>
        <v/>
      </c>
      <c r="Z265" s="4" t="str">
        <f>IF(G265&lt;&gt;"", IFERROR(VLOOKUP(I265, 'Listado de Telas'!$B$3:$F$129, 5, FALSE), "No encontrado"), "")</f>
        <v/>
      </c>
      <c r="AA265" s="4" t="str">
        <f t="shared" ca="1" si="149"/>
        <v/>
      </c>
      <c r="AB265" s="4" t="str">
        <f t="shared" ca="1" si="124"/>
        <v/>
      </c>
      <c r="AC265" s="4" t="str">
        <f t="shared" ca="1" si="125"/>
        <v/>
      </c>
      <c r="AD265" s="4" t="str">
        <f t="shared" ca="1" si="126"/>
        <v/>
      </c>
      <c r="AE265" s="4" t="str">
        <f t="shared" si="127"/>
        <v/>
      </c>
      <c r="AF265" s="4" t="str">
        <f t="shared" ca="1" si="128"/>
        <v/>
      </c>
      <c r="AG265" s="4" t="str">
        <f t="shared" ca="1" si="129"/>
        <v/>
      </c>
      <c r="AH265" s="4" t="str">
        <f t="shared" ca="1" si="130"/>
        <v/>
      </c>
      <c r="AI265" s="4" t="str">
        <f t="shared" si="150"/>
        <v/>
      </c>
      <c r="AJ265" s="4" t="str">
        <f t="shared" ca="1" si="131"/>
        <v/>
      </c>
      <c r="AK265" s="4" t="str">
        <f t="array" ref="AK265">IF('Informacion del Cliente'!T277="SI",3,IF('Informacion del Cliente'!K277="Outside",2,IF('Informacion del Cliente'!K277="Inside",1,"")))</f>
        <v/>
      </c>
      <c r="AL265" s="140" t="str">
        <f t="shared" ca="1" si="132"/>
        <v/>
      </c>
      <c r="AM265" s="4" t="s">
        <v>132</v>
      </c>
      <c r="AN265" s="4" t="str">
        <f t="array" ref="AN265">IF(O265&lt;&gt;"",(IF(L265&lt;&gt;"",IF('Informacion del Cliente'!$F$10:$G$10="Residencial",VLOOKUP(G265,Productos!$F$19:$G$24,2,FALSE),IF('Informacion del Cliente'!$F$10:$G$10="Comercial",VLOOKUP(G265,Productos!$F$19:$G$24,3,FALSE),"")))),"")</f>
        <v/>
      </c>
      <c r="AO265" s="4" t="str">
        <f t="array" aca="1" ref="AO265" ca="1">IF(O265&lt;&gt;"",(IF(L265&lt;&gt;"",IF(VLOOKUP('Informacion del Cliente'!$F$10:$G$10,INDIRECT("'"&amp;G265&amp;"'!L5:N6"),2,FALSE)="NA","",VLOOKUP('Informacion del Cliente'!$F$10:$G$10,INDIRECT("'"&amp;G265&amp;"'!L5:N6"),2,FALSE)))),"")</f>
        <v/>
      </c>
      <c r="AP265" s="4" t="str">
        <f t="array" aca="1" ref="AP265" ca="1">IF(OR(J265="Privacy",J265="Blackout"),IF('Informacion del Cliente'!$F$10:$G$10="Residencial",IF(L265&lt;&gt;"",VLOOKUP(J265,INDIRECT("'"&amp;G265&amp;"'!L16:O18"),2,FALSE),""),IF('Informacion del Cliente'!$F$10:$G$10="Comercial",IF(L265&lt;&gt;"",VLOOKUP(J265,INDIRECT("'"&amp;G265&amp;"'!L16:O18"),3,FALSE),""))),"")</f>
        <v/>
      </c>
      <c r="AQ265" s="4" t="str">
        <f t="shared" ca="1" si="151"/>
        <v>0</v>
      </c>
      <c r="AR265" s="4" t="str">
        <f t="array" aca="1" ref="AR265" ca="1">IF('Informacion del Cliente'!$F$10:$G$10="Residencial",IF(L265&lt;&gt;"",VLOOKUP(J265,INDIRECT("'"&amp;G265&amp;"'!L16:O18"),2,FALSE),""),IF('Informacion del Cliente'!$F$10:$G$10="Comercial",IF(L265&lt;&gt;"",VLOOKUP(J265,INDIRECT("'"&amp;G265&amp;"'!L16:O18"),3,FALSE),"")))</f>
        <v/>
      </c>
      <c r="AS265" s="4" t="str">
        <f t="shared" ca="1" si="152"/>
        <v/>
      </c>
      <c r="AT265" s="4" t="str">
        <f t="shared" ca="1" si="153"/>
        <v/>
      </c>
      <c r="AU265" s="4" t="str">
        <f t="shared" ca="1" si="154"/>
        <v/>
      </c>
      <c r="AV265" s="4" t="str">
        <f t="array" aca="1" ref="AV265" ca="1">IF(G265&lt;&gt;"",(IF(OR(VLOOKUP(O265, INDIRECT("'" &amp; G265 &amp; "'!F23:N25"),3, FALSE)&lt;&gt;"",VLOOKUP(O265, INDIRECT("'" &amp; G265 &amp; "'!F23:N25"),3, FALSE)&lt;&gt;"NA"),(L265-VLOOKUP(O265, INDIRECT("'" &amp; G265 &amp; "'!F23:N25"),3, FALSE)),"")),"")</f>
        <v/>
      </c>
      <c r="AW265" s="4" t="str">
        <f t="shared" ca="1" si="133"/>
        <v/>
      </c>
      <c r="AX265" s="4" t="str">
        <f t="shared" ca="1" si="134"/>
        <v/>
      </c>
      <c r="AY265" s="4" t="str">
        <f t="shared" ca="1" si="135"/>
        <v/>
      </c>
      <c r="AZ265" s="4" t="str">
        <f t="array" aca="1" ref="AZ265" ca="1">IF(O265&lt;&gt;"",IF(VLOOKUP(O265,INDIRECT("'"&amp;G265&amp;"'!F23:K25"),5,FALSE)="NA","NA",L265-VLOOKUP(O265,INDIRECT("'"&amp;G265&amp;"'!F23:K25"),5,FALSE)),"")</f>
        <v/>
      </c>
      <c r="BA265" s="4" t="str">
        <f>IF('Informacion del Cliente'!U277&lt;&gt;"",'Informacion del Cliente'!U277,"")</f>
        <v/>
      </c>
      <c r="BB265" s="4" t="str">
        <f t="array" aca="1" ref="BB265" ca="1">IF(O265&lt;&gt;"",VLOOKUP(O265, INDIRECT("'" &amp; G265 &amp; "'!F23:K25"),6, FALSE),"")</f>
        <v/>
      </c>
      <c r="BC265" s="4" t="str">
        <f t="shared" si="136"/>
        <v/>
      </c>
      <c r="BD265" s="4" t="str">
        <f t="shared" ca="1" si="137"/>
        <v/>
      </c>
      <c r="BE265" s="4" t="str">
        <f t="shared" si="138"/>
        <v/>
      </c>
      <c r="BF265" s="4" t="str">
        <f t="shared" si="139"/>
        <v/>
      </c>
      <c r="BG265" s="4" t="str">
        <f t="shared" si="140"/>
        <v/>
      </c>
      <c r="BJ265" s="4" t="str">
        <f t="shared" ca="1" si="141"/>
        <v/>
      </c>
      <c r="BK265" s="4" t="str">
        <f t="shared" si="142"/>
        <v/>
      </c>
      <c r="BL265" s="4" t="str">
        <f t="shared" ca="1" si="143"/>
        <v/>
      </c>
      <c r="BM265" s="4" t="str">
        <f t="shared" ca="1" si="144"/>
        <v/>
      </c>
    </row>
    <row r="266" spans="1:65" x14ac:dyDescent="0.3">
      <c r="A266" s="4" t="str">
        <f>IF(L266&lt;&gt;"",'Informacion del Cliente'!D278,"")</f>
        <v/>
      </c>
      <c r="B266" s="4" t="str">
        <f>IF(O266&lt;&gt;"",'Informacion del Cliente'!$F$5,"")</f>
        <v/>
      </c>
      <c r="C266" s="4" t="str">
        <f>IF(O266&lt;&gt;"",'Informacion del Cliente'!$F$8,"")</f>
        <v/>
      </c>
      <c r="D266" s="4" t="str">
        <f>IF(O266&lt;&gt;"",'Informacion del Cliente'!$F$7,"")</f>
        <v/>
      </c>
      <c r="E266" s="4" t="str">
        <f>IF(O266&lt;&gt;"",'Informacion del Cliente'!$F$9,"")</f>
        <v/>
      </c>
      <c r="F266" s="4" t="str">
        <f>IF(G266&lt;&gt;"",'Informacion del Cliente'!$F$10:$G$10,"")</f>
        <v/>
      </c>
      <c r="G266" s="4" t="str">
        <f>IF('Informacion del Cliente'!E278&lt;&gt;"",VLOOKUP('Informacion del Cliente'!E278,Productos!$F$6:$G$11,2,FALSE),"")</f>
        <v/>
      </c>
      <c r="H266" s="4" t="str">
        <f>IF('Informacion del Cliente'!G278&lt;&gt;"",'Informacion del Cliente'!G278,"")</f>
        <v/>
      </c>
      <c r="I266" s="4" t="str">
        <f>IF('Informacion del Cliente'!F278&lt;&gt;"",'Informacion del Cliente'!F278,"")</f>
        <v/>
      </c>
      <c r="J266" s="4" t="str">
        <f>IF('Informacion del Cliente'!J278&lt;&gt;"",'Informacion del Cliente'!J278,"")</f>
        <v/>
      </c>
      <c r="K266" s="4" t="str">
        <f>IF('Informacion del Cliente'!N278&lt;&gt;"",'Informacion del Cliente'!N278,"")</f>
        <v/>
      </c>
      <c r="L266" s="4" t="str">
        <f>IF(AND(N266&lt;&gt;"",N266="Inside"),'Informacion del Cliente'!H278-VLOOKUP(N266,Productos!$F$15:$G$16,2,FALSE),IF(N266="Outside",'Informacion del Cliente'!H278,""))</f>
        <v/>
      </c>
      <c r="M266" s="4" t="str">
        <f>IF('Informacion del Cliente'!I278&lt;&gt;"",'Informacion del Cliente'!I278,"")</f>
        <v/>
      </c>
      <c r="N266" s="4" t="str">
        <f>IF('Informacion del Cliente'!K278&lt;&gt;"",'Informacion del Cliente'!K278,"")</f>
        <v/>
      </c>
      <c r="O266" s="4" t="str">
        <f>IF('Informacion del Cliente'!L278&lt;&gt;"",'Informacion del Cliente'!L278,"")</f>
        <v/>
      </c>
      <c r="P266" s="4" t="str">
        <f>IF('Informacion del Cliente'!M278&lt;&gt;"",'Informacion del Cliente'!M278,"")</f>
        <v/>
      </c>
      <c r="Q266" s="4" t="str">
        <f>IF('Informacion del Cliente'!P278&lt;&gt;"",'Informacion del Cliente'!P278,"")</f>
        <v/>
      </c>
      <c r="R266" s="4" t="str">
        <f>IF('Informacion del Cliente'!Q278&lt;&gt;"",'Informacion del Cliente'!Q278,"")</f>
        <v/>
      </c>
      <c r="S266" s="4" t="str">
        <f t="shared" ca="1" si="145"/>
        <v/>
      </c>
      <c r="U266" s="4" t="str">
        <f>IF('Informacion del Cliente'!O278&lt;&gt;"",'Informacion del Cliente'!O278,"")</f>
        <v/>
      </c>
      <c r="V266" s="4" t="str">
        <f>IF('Informacion del Cliente'!R278&lt;&gt;"",'Informacion del Cliente'!R278,"")</f>
        <v/>
      </c>
      <c r="W266" s="4" t="str">
        <f t="shared" ca="1" si="146"/>
        <v/>
      </c>
      <c r="X266" s="4" t="str">
        <f t="shared" si="147"/>
        <v/>
      </c>
      <c r="Y266" s="4" t="str">
        <f t="shared" si="148"/>
        <v/>
      </c>
      <c r="Z266" s="4" t="str">
        <f>IF(G266&lt;&gt;"", IFERROR(VLOOKUP(I266, 'Listado de Telas'!$B$3:$F$129, 5, FALSE), "No encontrado"), "")</f>
        <v/>
      </c>
      <c r="AA266" s="4" t="str">
        <f t="shared" ca="1" si="149"/>
        <v/>
      </c>
      <c r="AB266" s="4" t="str">
        <f t="shared" ca="1" si="124"/>
        <v/>
      </c>
      <c r="AC266" s="4" t="str">
        <f t="shared" ca="1" si="125"/>
        <v/>
      </c>
      <c r="AD266" s="4" t="str">
        <f t="shared" ca="1" si="126"/>
        <v/>
      </c>
      <c r="AE266" s="4" t="str">
        <f t="shared" si="127"/>
        <v/>
      </c>
      <c r="AF266" s="4" t="str">
        <f t="shared" ca="1" si="128"/>
        <v/>
      </c>
      <c r="AG266" s="4" t="str">
        <f t="shared" ca="1" si="129"/>
        <v/>
      </c>
      <c r="AH266" s="4" t="str">
        <f t="shared" ca="1" si="130"/>
        <v/>
      </c>
      <c r="AI266" s="4" t="str">
        <f t="shared" si="150"/>
        <v/>
      </c>
      <c r="AJ266" s="4" t="str">
        <f t="shared" ca="1" si="131"/>
        <v/>
      </c>
      <c r="AK266" s="4" t="str">
        <f t="array" ref="AK266">IF('Informacion del Cliente'!T278="SI",3,IF('Informacion del Cliente'!K278="Outside",2,IF('Informacion del Cliente'!K278="Inside",1,"")))</f>
        <v/>
      </c>
      <c r="AL266" s="140" t="str">
        <f t="shared" ca="1" si="132"/>
        <v/>
      </c>
      <c r="AM266" s="4" t="s">
        <v>132</v>
      </c>
      <c r="AN266" s="4" t="str">
        <f t="array" ref="AN266">IF(O266&lt;&gt;"",(IF(L266&lt;&gt;"",IF('Informacion del Cliente'!$F$10:$G$10="Residencial",VLOOKUP(G266,Productos!$F$19:$G$24,2,FALSE),IF('Informacion del Cliente'!$F$10:$G$10="Comercial",VLOOKUP(G266,Productos!$F$19:$G$24,3,FALSE),"")))),"")</f>
        <v/>
      </c>
      <c r="AO266" s="4" t="str">
        <f t="array" aca="1" ref="AO266" ca="1">IF(O266&lt;&gt;"",(IF(L266&lt;&gt;"",IF(VLOOKUP('Informacion del Cliente'!$F$10:$G$10,INDIRECT("'"&amp;G266&amp;"'!L5:N6"),2,FALSE)="NA","",VLOOKUP('Informacion del Cliente'!$F$10:$G$10,INDIRECT("'"&amp;G266&amp;"'!L5:N6"),2,FALSE)))),"")</f>
        <v/>
      </c>
      <c r="AP266" s="4" t="str">
        <f t="array" aca="1" ref="AP266" ca="1">IF(OR(J266="Privacy",J266="Blackout"),IF('Informacion del Cliente'!$F$10:$G$10="Residencial",IF(L266&lt;&gt;"",VLOOKUP(J266,INDIRECT("'"&amp;G266&amp;"'!L16:O18"),2,FALSE),""),IF('Informacion del Cliente'!$F$10:$G$10="Comercial",IF(L266&lt;&gt;"",VLOOKUP(J266,INDIRECT("'"&amp;G266&amp;"'!L16:O18"),3,FALSE),""))),"")</f>
        <v/>
      </c>
      <c r="AQ266" s="4" t="str">
        <f t="shared" ca="1" si="151"/>
        <v>0</v>
      </c>
      <c r="AR266" s="4" t="str">
        <f t="array" aca="1" ref="AR266" ca="1">IF('Informacion del Cliente'!$F$10:$G$10="Residencial",IF(L266&lt;&gt;"",VLOOKUP(J266,INDIRECT("'"&amp;G266&amp;"'!L16:O18"),2,FALSE),""),IF('Informacion del Cliente'!$F$10:$G$10="Comercial",IF(L266&lt;&gt;"",VLOOKUP(J266,INDIRECT("'"&amp;G266&amp;"'!L16:O18"),3,FALSE),"")))</f>
        <v/>
      </c>
      <c r="AS266" s="4" t="str">
        <f t="shared" ca="1" si="152"/>
        <v/>
      </c>
      <c r="AT266" s="4" t="str">
        <f t="shared" ca="1" si="153"/>
        <v/>
      </c>
      <c r="AU266" s="4" t="str">
        <f t="shared" ca="1" si="154"/>
        <v/>
      </c>
      <c r="AV266" s="4" t="str">
        <f t="array" aca="1" ref="AV266" ca="1">IF(G266&lt;&gt;"",(IF(OR(VLOOKUP(O266, INDIRECT("'" &amp; G266 &amp; "'!F23:N25"),3, FALSE)&lt;&gt;"",VLOOKUP(O266, INDIRECT("'" &amp; G266 &amp; "'!F23:N25"),3, FALSE)&lt;&gt;"NA"),(L266-VLOOKUP(O266, INDIRECT("'" &amp; G266 &amp; "'!F23:N25"),3, FALSE)),"")),"")</f>
        <v/>
      </c>
      <c r="AW266" s="4" t="str">
        <f t="shared" ca="1" si="133"/>
        <v/>
      </c>
      <c r="AX266" s="4" t="str">
        <f t="shared" ca="1" si="134"/>
        <v/>
      </c>
      <c r="AY266" s="4" t="str">
        <f t="shared" ca="1" si="135"/>
        <v/>
      </c>
      <c r="AZ266" s="4" t="str">
        <f t="array" aca="1" ref="AZ266" ca="1">IF(O266&lt;&gt;"",IF(VLOOKUP(O266,INDIRECT("'"&amp;G266&amp;"'!F23:K25"),5,FALSE)="NA","NA",L266-VLOOKUP(O266,INDIRECT("'"&amp;G266&amp;"'!F23:K25"),5,FALSE)),"")</f>
        <v/>
      </c>
      <c r="BA266" s="4" t="str">
        <f>IF('Informacion del Cliente'!U278&lt;&gt;"",'Informacion del Cliente'!U278,"")</f>
        <v/>
      </c>
      <c r="BB266" s="4" t="str">
        <f t="array" aca="1" ref="BB266" ca="1">IF(O266&lt;&gt;"",VLOOKUP(O266, INDIRECT("'" &amp; G266 &amp; "'!F23:K25"),6, FALSE),"")</f>
        <v/>
      </c>
      <c r="BC266" s="4" t="str">
        <f t="shared" si="136"/>
        <v/>
      </c>
      <c r="BD266" s="4" t="str">
        <f t="shared" ca="1" si="137"/>
        <v/>
      </c>
      <c r="BE266" s="4" t="str">
        <f t="shared" si="138"/>
        <v/>
      </c>
      <c r="BF266" s="4" t="str">
        <f t="shared" si="139"/>
        <v/>
      </c>
      <c r="BG266" s="4" t="str">
        <f t="shared" si="140"/>
        <v/>
      </c>
      <c r="BJ266" s="4" t="str">
        <f t="shared" ca="1" si="141"/>
        <v/>
      </c>
      <c r="BK266" s="4" t="str">
        <f t="shared" si="142"/>
        <v/>
      </c>
      <c r="BL266" s="4" t="str">
        <f t="shared" ca="1" si="143"/>
        <v/>
      </c>
      <c r="BM266" s="4" t="str">
        <f t="shared" ca="1" si="144"/>
        <v/>
      </c>
    </row>
    <row r="267" spans="1:65" x14ac:dyDescent="0.3">
      <c r="A267" s="4" t="str">
        <f>IF(L267&lt;&gt;"",'Informacion del Cliente'!D279,"")</f>
        <v/>
      </c>
      <c r="B267" s="4" t="str">
        <f>IF(O267&lt;&gt;"",'Informacion del Cliente'!$F$5,"")</f>
        <v/>
      </c>
      <c r="C267" s="4" t="str">
        <f>IF(O267&lt;&gt;"",'Informacion del Cliente'!$F$8,"")</f>
        <v/>
      </c>
      <c r="D267" s="4" t="str">
        <f>IF(O267&lt;&gt;"",'Informacion del Cliente'!$F$7,"")</f>
        <v/>
      </c>
      <c r="E267" s="4" t="str">
        <f>IF(O267&lt;&gt;"",'Informacion del Cliente'!$F$9,"")</f>
        <v/>
      </c>
      <c r="F267" s="4" t="str">
        <f>IF(G267&lt;&gt;"",'Informacion del Cliente'!$F$10:$G$10,"")</f>
        <v/>
      </c>
      <c r="G267" s="4" t="str">
        <f>IF('Informacion del Cliente'!E279&lt;&gt;"",VLOOKUP('Informacion del Cliente'!E279,Productos!$F$6:$G$11,2,FALSE),"")</f>
        <v/>
      </c>
      <c r="H267" s="4" t="str">
        <f>IF('Informacion del Cliente'!G279&lt;&gt;"",'Informacion del Cliente'!G279,"")</f>
        <v/>
      </c>
      <c r="I267" s="4" t="str">
        <f>IF('Informacion del Cliente'!F279&lt;&gt;"",'Informacion del Cliente'!F279,"")</f>
        <v/>
      </c>
      <c r="J267" s="4" t="str">
        <f>IF('Informacion del Cliente'!J279&lt;&gt;"",'Informacion del Cliente'!J279,"")</f>
        <v/>
      </c>
      <c r="K267" s="4" t="str">
        <f>IF('Informacion del Cliente'!N279&lt;&gt;"",'Informacion del Cliente'!N279,"")</f>
        <v/>
      </c>
      <c r="L267" s="4" t="str">
        <f>IF(AND(N267&lt;&gt;"",N267="Inside"),'Informacion del Cliente'!H279-VLOOKUP(N267,Productos!$F$15:$G$16,2,FALSE),IF(N267="Outside",'Informacion del Cliente'!H279,""))</f>
        <v/>
      </c>
      <c r="M267" s="4" t="str">
        <f>IF('Informacion del Cliente'!I279&lt;&gt;"",'Informacion del Cliente'!I279,"")</f>
        <v/>
      </c>
      <c r="N267" s="4" t="str">
        <f>IF('Informacion del Cliente'!K279&lt;&gt;"",'Informacion del Cliente'!K279,"")</f>
        <v/>
      </c>
      <c r="O267" s="4" t="str">
        <f>IF('Informacion del Cliente'!L279&lt;&gt;"",'Informacion del Cliente'!L279,"")</f>
        <v/>
      </c>
      <c r="P267" s="4" t="str">
        <f>IF('Informacion del Cliente'!M279&lt;&gt;"",'Informacion del Cliente'!M279,"")</f>
        <v/>
      </c>
      <c r="Q267" s="4" t="str">
        <f>IF('Informacion del Cliente'!P279&lt;&gt;"",'Informacion del Cliente'!P279,"")</f>
        <v/>
      </c>
      <c r="R267" s="4" t="str">
        <f>IF('Informacion del Cliente'!Q279&lt;&gt;"",'Informacion del Cliente'!Q279,"")</f>
        <v/>
      </c>
      <c r="S267" s="4" t="str">
        <f t="shared" ca="1" si="145"/>
        <v/>
      </c>
      <c r="U267" s="4" t="str">
        <f>IF('Informacion del Cliente'!O279&lt;&gt;"",'Informacion del Cliente'!O279,"")</f>
        <v/>
      </c>
      <c r="V267" s="4" t="str">
        <f>IF('Informacion del Cliente'!R279&lt;&gt;"",'Informacion del Cliente'!R279,"")</f>
        <v/>
      </c>
      <c r="W267" s="4" t="str">
        <f t="shared" ca="1" si="146"/>
        <v/>
      </c>
      <c r="X267" s="4" t="str">
        <f t="shared" si="147"/>
        <v/>
      </c>
      <c r="Y267" s="4" t="str">
        <f t="shared" si="148"/>
        <v/>
      </c>
      <c r="Z267" s="4" t="str">
        <f>IF(G267&lt;&gt;"", IFERROR(VLOOKUP(I267, 'Listado de Telas'!$B$3:$F$129, 5, FALSE), "No encontrado"), "")</f>
        <v/>
      </c>
      <c r="AA267" s="4" t="str">
        <f t="shared" ca="1" si="149"/>
        <v/>
      </c>
      <c r="AB267" s="4" t="str">
        <f t="shared" ca="1" si="124"/>
        <v/>
      </c>
      <c r="AC267" s="4" t="str">
        <f t="shared" ca="1" si="125"/>
        <v/>
      </c>
      <c r="AD267" s="4" t="str">
        <f t="shared" ca="1" si="126"/>
        <v/>
      </c>
      <c r="AE267" s="4" t="str">
        <f t="shared" si="127"/>
        <v/>
      </c>
      <c r="AF267" s="4" t="str">
        <f t="shared" ca="1" si="128"/>
        <v/>
      </c>
      <c r="AG267" s="4" t="str">
        <f t="shared" ca="1" si="129"/>
        <v/>
      </c>
      <c r="AH267" s="4" t="str">
        <f t="shared" ca="1" si="130"/>
        <v/>
      </c>
      <c r="AI267" s="4" t="str">
        <f t="shared" si="150"/>
        <v/>
      </c>
      <c r="AJ267" s="4" t="str">
        <f t="shared" ca="1" si="131"/>
        <v/>
      </c>
      <c r="AK267" s="4" t="str">
        <f t="array" ref="AK267">IF('Informacion del Cliente'!T279="SI",3,IF('Informacion del Cliente'!K279="Outside",2,IF('Informacion del Cliente'!K279="Inside",1,"")))</f>
        <v/>
      </c>
      <c r="AL267" s="140" t="str">
        <f t="shared" ca="1" si="132"/>
        <v/>
      </c>
      <c r="AM267" s="4" t="s">
        <v>132</v>
      </c>
      <c r="AN267" s="4" t="str">
        <f t="array" ref="AN267">IF(O267&lt;&gt;"",(IF(L267&lt;&gt;"",IF('Informacion del Cliente'!$F$10:$G$10="Residencial",VLOOKUP(G267,Productos!$F$19:$G$24,2,FALSE),IF('Informacion del Cliente'!$F$10:$G$10="Comercial",VLOOKUP(G267,Productos!$F$19:$G$24,3,FALSE),"")))),"")</f>
        <v/>
      </c>
      <c r="AO267" s="4" t="str">
        <f t="array" aca="1" ref="AO267" ca="1">IF(O267&lt;&gt;"",(IF(L267&lt;&gt;"",IF(VLOOKUP('Informacion del Cliente'!$F$10:$G$10,INDIRECT("'"&amp;G267&amp;"'!L5:N6"),2,FALSE)="NA","",VLOOKUP('Informacion del Cliente'!$F$10:$G$10,INDIRECT("'"&amp;G267&amp;"'!L5:N6"),2,FALSE)))),"")</f>
        <v/>
      </c>
      <c r="AP267" s="4" t="str">
        <f t="array" aca="1" ref="AP267" ca="1">IF(OR(J267="Privacy",J267="Blackout"),IF('Informacion del Cliente'!$F$10:$G$10="Residencial",IF(L267&lt;&gt;"",VLOOKUP(J267,INDIRECT("'"&amp;G267&amp;"'!L16:O18"),2,FALSE),""),IF('Informacion del Cliente'!$F$10:$G$10="Comercial",IF(L267&lt;&gt;"",VLOOKUP(J267,INDIRECT("'"&amp;G267&amp;"'!L16:O18"),3,FALSE),""))),"")</f>
        <v/>
      </c>
      <c r="AQ267" s="4" t="str">
        <f t="shared" ca="1" si="151"/>
        <v>0</v>
      </c>
      <c r="AR267" s="4" t="str">
        <f t="array" aca="1" ref="AR267" ca="1">IF('Informacion del Cliente'!$F$10:$G$10="Residencial",IF(L267&lt;&gt;"",VLOOKUP(J267,INDIRECT("'"&amp;G267&amp;"'!L16:O18"),2,FALSE),""),IF('Informacion del Cliente'!$F$10:$G$10="Comercial",IF(L267&lt;&gt;"",VLOOKUP(J267,INDIRECT("'"&amp;G267&amp;"'!L16:O18"),3,FALSE),"")))</f>
        <v/>
      </c>
      <c r="AS267" s="4" t="str">
        <f t="shared" ca="1" si="152"/>
        <v/>
      </c>
      <c r="AT267" s="4" t="str">
        <f t="shared" ca="1" si="153"/>
        <v/>
      </c>
      <c r="AU267" s="4" t="str">
        <f t="shared" ca="1" si="154"/>
        <v/>
      </c>
      <c r="AV267" s="4" t="str">
        <f t="array" aca="1" ref="AV267" ca="1">IF(G267&lt;&gt;"",(IF(OR(VLOOKUP(O267, INDIRECT("'" &amp; G267 &amp; "'!F23:N25"),3, FALSE)&lt;&gt;"",VLOOKUP(O267, INDIRECT("'" &amp; G267 &amp; "'!F23:N25"),3, FALSE)&lt;&gt;"NA"),(L267-VLOOKUP(O267, INDIRECT("'" &amp; G267 &amp; "'!F23:N25"),3, FALSE)),"")),"")</f>
        <v/>
      </c>
      <c r="AW267" s="4" t="str">
        <f t="shared" ca="1" si="133"/>
        <v/>
      </c>
      <c r="AX267" s="4" t="str">
        <f t="shared" ca="1" si="134"/>
        <v/>
      </c>
      <c r="AY267" s="4" t="str">
        <f t="shared" ca="1" si="135"/>
        <v/>
      </c>
      <c r="AZ267" s="4" t="str">
        <f t="array" aca="1" ref="AZ267" ca="1">IF(O267&lt;&gt;"",IF(VLOOKUP(O267,INDIRECT("'"&amp;G267&amp;"'!F23:K25"),5,FALSE)="NA","NA",L267-VLOOKUP(O267,INDIRECT("'"&amp;G267&amp;"'!F23:K25"),5,FALSE)),"")</f>
        <v/>
      </c>
      <c r="BA267" s="4" t="str">
        <f>IF('Informacion del Cliente'!U279&lt;&gt;"",'Informacion del Cliente'!U279,"")</f>
        <v/>
      </c>
      <c r="BB267" s="4" t="str">
        <f t="array" aca="1" ref="BB267" ca="1">IF(O267&lt;&gt;"",VLOOKUP(O267, INDIRECT("'" &amp; G267 &amp; "'!F23:K25"),6, FALSE),"")</f>
        <v/>
      </c>
      <c r="BC267" s="4" t="str">
        <f t="shared" si="136"/>
        <v/>
      </c>
      <c r="BD267" s="4" t="str">
        <f t="shared" ca="1" si="137"/>
        <v/>
      </c>
      <c r="BE267" s="4" t="str">
        <f t="shared" si="138"/>
        <v/>
      </c>
      <c r="BF267" s="4" t="str">
        <f t="shared" si="139"/>
        <v/>
      </c>
      <c r="BG267" s="4" t="str">
        <f t="shared" si="140"/>
        <v/>
      </c>
      <c r="BJ267" s="4" t="str">
        <f t="shared" ca="1" si="141"/>
        <v/>
      </c>
      <c r="BK267" s="4" t="str">
        <f t="shared" si="142"/>
        <v/>
      </c>
      <c r="BL267" s="4" t="str">
        <f t="shared" ca="1" si="143"/>
        <v/>
      </c>
      <c r="BM267" s="4" t="str">
        <f t="shared" ca="1" si="144"/>
        <v/>
      </c>
    </row>
    <row r="268" spans="1:65" x14ac:dyDescent="0.3">
      <c r="A268" s="4" t="str">
        <f>IF(L268&lt;&gt;"",'Informacion del Cliente'!D280,"")</f>
        <v/>
      </c>
      <c r="B268" s="4" t="str">
        <f>IF(O268&lt;&gt;"",'Informacion del Cliente'!$F$5,"")</f>
        <v/>
      </c>
      <c r="C268" s="4" t="str">
        <f>IF(O268&lt;&gt;"",'Informacion del Cliente'!$F$8,"")</f>
        <v/>
      </c>
      <c r="D268" s="4" t="str">
        <f>IF(O268&lt;&gt;"",'Informacion del Cliente'!$F$7,"")</f>
        <v/>
      </c>
      <c r="E268" s="4" t="str">
        <f>IF(O268&lt;&gt;"",'Informacion del Cliente'!$F$9,"")</f>
        <v/>
      </c>
      <c r="F268" s="4" t="str">
        <f>IF(G268&lt;&gt;"",'Informacion del Cliente'!$F$10:$G$10,"")</f>
        <v/>
      </c>
      <c r="G268" s="4" t="str">
        <f>IF('Informacion del Cliente'!E280&lt;&gt;"",VLOOKUP('Informacion del Cliente'!E280,Productos!$F$6:$G$11,2,FALSE),"")</f>
        <v/>
      </c>
      <c r="H268" s="4" t="str">
        <f>IF('Informacion del Cliente'!G280&lt;&gt;"",'Informacion del Cliente'!G280,"")</f>
        <v/>
      </c>
      <c r="I268" s="4" t="str">
        <f>IF('Informacion del Cliente'!F280&lt;&gt;"",'Informacion del Cliente'!F280,"")</f>
        <v/>
      </c>
      <c r="J268" s="4" t="str">
        <f>IF('Informacion del Cliente'!J280&lt;&gt;"",'Informacion del Cliente'!J280,"")</f>
        <v/>
      </c>
      <c r="K268" s="4" t="str">
        <f>IF('Informacion del Cliente'!N280&lt;&gt;"",'Informacion del Cliente'!N280,"")</f>
        <v/>
      </c>
      <c r="L268" s="4" t="str">
        <f>IF(AND(N268&lt;&gt;"",N268="Inside"),'Informacion del Cliente'!H280-VLOOKUP(N268,Productos!$F$15:$G$16,2,FALSE),IF(N268="Outside",'Informacion del Cliente'!H280,""))</f>
        <v/>
      </c>
      <c r="M268" s="4" t="str">
        <f>IF('Informacion del Cliente'!I280&lt;&gt;"",'Informacion del Cliente'!I280,"")</f>
        <v/>
      </c>
      <c r="N268" s="4" t="str">
        <f>IF('Informacion del Cliente'!K280&lt;&gt;"",'Informacion del Cliente'!K280,"")</f>
        <v/>
      </c>
      <c r="O268" s="4" t="str">
        <f>IF('Informacion del Cliente'!L280&lt;&gt;"",'Informacion del Cliente'!L280,"")</f>
        <v/>
      </c>
      <c r="P268" s="4" t="str">
        <f>IF('Informacion del Cliente'!M280&lt;&gt;"",'Informacion del Cliente'!M280,"")</f>
        <v/>
      </c>
      <c r="Q268" s="4" t="str">
        <f>IF('Informacion del Cliente'!P280&lt;&gt;"",'Informacion del Cliente'!P280,"")</f>
        <v/>
      </c>
      <c r="R268" s="4" t="str">
        <f>IF('Informacion del Cliente'!Q280&lt;&gt;"",'Informacion del Cliente'!Q280,"")</f>
        <v/>
      </c>
      <c r="S268" s="4" t="str">
        <f t="shared" ca="1" si="145"/>
        <v/>
      </c>
      <c r="U268" s="4" t="str">
        <f>IF('Informacion del Cliente'!O280&lt;&gt;"",'Informacion del Cliente'!O280,"")</f>
        <v/>
      </c>
      <c r="V268" s="4" t="str">
        <f>IF('Informacion del Cliente'!R280&lt;&gt;"",'Informacion del Cliente'!R280,"")</f>
        <v/>
      </c>
      <c r="W268" s="4" t="str">
        <f t="shared" ca="1" si="146"/>
        <v/>
      </c>
      <c r="X268" s="4" t="str">
        <f t="shared" si="147"/>
        <v/>
      </c>
      <c r="Y268" s="4" t="str">
        <f t="shared" si="148"/>
        <v/>
      </c>
      <c r="Z268" s="4" t="str">
        <f>IF(G268&lt;&gt;"", IFERROR(VLOOKUP(I268, 'Listado de Telas'!$B$3:$F$129, 5, FALSE), "No encontrado"), "")</f>
        <v/>
      </c>
      <c r="AA268" s="4" t="str">
        <f t="shared" ca="1" si="149"/>
        <v/>
      </c>
      <c r="AB268" s="4" t="str">
        <f t="shared" ca="1" si="124"/>
        <v/>
      </c>
      <c r="AC268" s="4" t="str">
        <f t="shared" ca="1" si="125"/>
        <v/>
      </c>
      <c r="AD268" s="4" t="str">
        <f t="shared" ca="1" si="126"/>
        <v/>
      </c>
      <c r="AE268" s="4" t="str">
        <f t="shared" si="127"/>
        <v/>
      </c>
      <c r="AF268" s="4" t="str">
        <f t="shared" ca="1" si="128"/>
        <v/>
      </c>
      <c r="AG268" s="4" t="str">
        <f t="shared" ca="1" si="129"/>
        <v/>
      </c>
      <c r="AH268" s="4" t="str">
        <f t="shared" ca="1" si="130"/>
        <v/>
      </c>
      <c r="AI268" s="4" t="str">
        <f t="shared" si="150"/>
        <v/>
      </c>
      <c r="AJ268" s="4" t="str">
        <f t="shared" ca="1" si="131"/>
        <v/>
      </c>
      <c r="AK268" s="4" t="str">
        <f t="array" ref="AK268">IF('Informacion del Cliente'!T280="SI",3,IF('Informacion del Cliente'!K280="Outside",2,IF('Informacion del Cliente'!K280="Inside",1,"")))</f>
        <v/>
      </c>
      <c r="AL268" s="140" t="str">
        <f t="shared" ca="1" si="132"/>
        <v/>
      </c>
      <c r="AM268" s="4" t="s">
        <v>132</v>
      </c>
      <c r="AN268" s="4" t="str">
        <f t="array" ref="AN268">IF(O268&lt;&gt;"",(IF(L268&lt;&gt;"",IF('Informacion del Cliente'!$F$10:$G$10="Residencial",VLOOKUP(G268,Productos!$F$19:$G$24,2,FALSE),IF('Informacion del Cliente'!$F$10:$G$10="Comercial",VLOOKUP(G268,Productos!$F$19:$G$24,3,FALSE),"")))),"")</f>
        <v/>
      </c>
      <c r="AO268" s="4" t="str">
        <f t="array" aca="1" ref="AO268" ca="1">IF(O268&lt;&gt;"",(IF(L268&lt;&gt;"",IF(VLOOKUP('Informacion del Cliente'!$F$10:$G$10,INDIRECT("'"&amp;G268&amp;"'!L5:N6"),2,FALSE)="NA","",VLOOKUP('Informacion del Cliente'!$F$10:$G$10,INDIRECT("'"&amp;G268&amp;"'!L5:N6"),2,FALSE)))),"")</f>
        <v/>
      </c>
      <c r="AP268" s="4" t="str">
        <f t="array" aca="1" ref="AP268" ca="1">IF(OR(J268="Privacy",J268="Blackout"),IF('Informacion del Cliente'!$F$10:$G$10="Residencial",IF(L268&lt;&gt;"",VLOOKUP(J268,INDIRECT("'"&amp;G268&amp;"'!L16:O18"),2,FALSE),""),IF('Informacion del Cliente'!$F$10:$G$10="Comercial",IF(L268&lt;&gt;"",VLOOKUP(J268,INDIRECT("'"&amp;G268&amp;"'!L16:O18"),3,FALSE),""))),"")</f>
        <v/>
      </c>
      <c r="AQ268" s="4" t="str">
        <f t="shared" ca="1" si="151"/>
        <v>0</v>
      </c>
      <c r="AR268" s="4" t="str">
        <f t="array" aca="1" ref="AR268" ca="1">IF('Informacion del Cliente'!$F$10:$G$10="Residencial",IF(L268&lt;&gt;"",VLOOKUP(J268,INDIRECT("'"&amp;G268&amp;"'!L16:O18"),2,FALSE),""),IF('Informacion del Cliente'!$F$10:$G$10="Comercial",IF(L268&lt;&gt;"",VLOOKUP(J268,INDIRECT("'"&amp;G268&amp;"'!L16:O18"),3,FALSE),"")))</f>
        <v/>
      </c>
      <c r="AS268" s="4" t="str">
        <f t="shared" ca="1" si="152"/>
        <v/>
      </c>
      <c r="AT268" s="4" t="str">
        <f t="shared" ca="1" si="153"/>
        <v/>
      </c>
      <c r="AU268" s="4" t="str">
        <f t="shared" ca="1" si="154"/>
        <v/>
      </c>
      <c r="AV268" s="4" t="str">
        <f t="array" aca="1" ref="AV268" ca="1">IF(G268&lt;&gt;"",(IF(OR(VLOOKUP(O268, INDIRECT("'" &amp; G268 &amp; "'!F23:N25"),3, FALSE)&lt;&gt;"",VLOOKUP(O268, INDIRECT("'" &amp; G268 &amp; "'!F23:N25"),3, FALSE)&lt;&gt;"NA"),(L268-VLOOKUP(O268, INDIRECT("'" &amp; G268 &amp; "'!F23:N25"),3, FALSE)),"")),"")</f>
        <v/>
      </c>
      <c r="AW268" s="4" t="str">
        <f t="shared" ca="1" si="133"/>
        <v/>
      </c>
      <c r="AX268" s="4" t="str">
        <f t="shared" ca="1" si="134"/>
        <v/>
      </c>
      <c r="AY268" s="4" t="str">
        <f t="shared" ca="1" si="135"/>
        <v/>
      </c>
      <c r="AZ268" s="4" t="str">
        <f t="array" aca="1" ref="AZ268" ca="1">IF(O268&lt;&gt;"",IF(VLOOKUP(O268,INDIRECT("'"&amp;G268&amp;"'!F23:K25"),5,FALSE)="NA","NA",L268-VLOOKUP(O268,INDIRECT("'"&amp;G268&amp;"'!F23:K25"),5,FALSE)),"")</f>
        <v/>
      </c>
      <c r="BA268" s="4" t="str">
        <f>IF('Informacion del Cliente'!U280&lt;&gt;"",'Informacion del Cliente'!U280,"")</f>
        <v/>
      </c>
      <c r="BB268" s="4" t="str">
        <f t="array" aca="1" ref="BB268" ca="1">IF(O268&lt;&gt;"",VLOOKUP(O268, INDIRECT("'" &amp; G268 &amp; "'!F23:K25"),6, FALSE),"")</f>
        <v/>
      </c>
      <c r="BC268" s="4" t="str">
        <f t="shared" si="136"/>
        <v/>
      </c>
      <c r="BD268" s="4" t="str">
        <f t="shared" ca="1" si="137"/>
        <v/>
      </c>
      <c r="BE268" s="4" t="str">
        <f t="shared" si="138"/>
        <v/>
      </c>
      <c r="BF268" s="4" t="str">
        <f t="shared" si="139"/>
        <v/>
      </c>
      <c r="BG268" s="4" t="str">
        <f t="shared" si="140"/>
        <v/>
      </c>
      <c r="BJ268" s="4" t="str">
        <f t="shared" ca="1" si="141"/>
        <v/>
      </c>
      <c r="BK268" s="4" t="str">
        <f t="shared" si="142"/>
        <v/>
      </c>
      <c r="BL268" s="4" t="str">
        <f t="shared" ca="1" si="143"/>
        <v/>
      </c>
      <c r="BM268" s="4" t="str">
        <f t="shared" ca="1" si="144"/>
        <v/>
      </c>
    </row>
    <row r="269" spans="1:65" x14ac:dyDescent="0.3">
      <c r="A269" s="4" t="str">
        <f>IF(L269&lt;&gt;"",'Informacion del Cliente'!D281,"")</f>
        <v/>
      </c>
      <c r="B269" s="4" t="str">
        <f>IF(O269&lt;&gt;"",'Informacion del Cliente'!$F$5,"")</f>
        <v/>
      </c>
      <c r="C269" s="4" t="str">
        <f>IF(O269&lt;&gt;"",'Informacion del Cliente'!$F$8,"")</f>
        <v/>
      </c>
      <c r="D269" s="4" t="str">
        <f>IF(O269&lt;&gt;"",'Informacion del Cliente'!$F$7,"")</f>
        <v/>
      </c>
      <c r="E269" s="4" t="str">
        <f>IF(O269&lt;&gt;"",'Informacion del Cliente'!$F$9,"")</f>
        <v/>
      </c>
      <c r="F269" s="4" t="str">
        <f>IF(G269&lt;&gt;"",'Informacion del Cliente'!$F$10:$G$10,"")</f>
        <v/>
      </c>
      <c r="G269" s="4" t="str">
        <f>IF('Informacion del Cliente'!E281&lt;&gt;"",VLOOKUP('Informacion del Cliente'!E281,Productos!$F$6:$G$11,2,FALSE),"")</f>
        <v/>
      </c>
      <c r="H269" s="4" t="str">
        <f>IF('Informacion del Cliente'!G281&lt;&gt;"",'Informacion del Cliente'!G281,"")</f>
        <v/>
      </c>
      <c r="I269" s="4" t="str">
        <f>IF('Informacion del Cliente'!F281&lt;&gt;"",'Informacion del Cliente'!F281,"")</f>
        <v/>
      </c>
      <c r="J269" s="4" t="str">
        <f>IF('Informacion del Cliente'!J281&lt;&gt;"",'Informacion del Cliente'!J281,"")</f>
        <v/>
      </c>
      <c r="K269" s="4" t="str">
        <f>IF('Informacion del Cliente'!N281&lt;&gt;"",'Informacion del Cliente'!N281,"")</f>
        <v/>
      </c>
      <c r="L269" s="4" t="str">
        <f>IF(AND(N269&lt;&gt;"",N269="Inside"),'Informacion del Cliente'!H281-VLOOKUP(N269,Productos!$F$15:$G$16,2,FALSE),IF(N269="Outside",'Informacion del Cliente'!H281,""))</f>
        <v/>
      </c>
      <c r="M269" s="4" t="str">
        <f>IF('Informacion del Cliente'!I281&lt;&gt;"",'Informacion del Cliente'!I281,"")</f>
        <v/>
      </c>
      <c r="N269" s="4" t="str">
        <f>IF('Informacion del Cliente'!K281&lt;&gt;"",'Informacion del Cliente'!K281,"")</f>
        <v/>
      </c>
      <c r="O269" s="4" t="str">
        <f>IF('Informacion del Cliente'!L281&lt;&gt;"",'Informacion del Cliente'!L281,"")</f>
        <v/>
      </c>
      <c r="P269" s="4" t="str">
        <f>IF('Informacion del Cliente'!M281&lt;&gt;"",'Informacion del Cliente'!M281,"")</f>
        <v/>
      </c>
      <c r="Q269" s="4" t="str">
        <f>IF('Informacion del Cliente'!P281&lt;&gt;"",'Informacion del Cliente'!P281,"")</f>
        <v/>
      </c>
      <c r="R269" s="4" t="str">
        <f>IF('Informacion del Cliente'!Q281&lt;&gt;"",'Informacion del Cliente'!Q281,"")</f>
        <v/>
      </c>
      <c r="S269" s="4" t="str">
        <f t="shared" ca="1" si="145"/>
        <v/>
      </c>
      <c r="U269" s="4" t="str">
        <f>IF('Informacion del Cliente'!O281&lt;&gt;"",'Informacion del Cliente'!O281,"")</f>
        <v/>
      </c>
      <c r="V269" s="4" t="str">
        <f>IF('Informacion del Cliente'!R281&lt;&gt;"",'Informacion del Cliente'!R281,"")</f>
        <v/>
      </c>
      <c r="W269" s="4" t="str">
        <f t="shared" ca="1" si="146"/>
        <v/>
      </c>
      <c r="X269" s="4" t="str">
        <f t="shared" si="147"/>
        <v/>
      </c>
      <c r="Y269" s="4" t="str">
        <f t="shared" si="148"/>
        <v/>
      </c>
      <c r="Z269" s="4" t="str">
        <f>IF(G269&lt;&gt;"", IFERROR(VLOOKUP(I269, 'Listado de Telas'!$B$3:$F$129, 5, FALSE), "No encontrado"), "")</f>
        <v/>
      </c>
      <c r="AA269" s="4" t="str">
        <f t="shared" ca="1" si="149"/>
        <v/>
      </c>
      <c r="AB269" s="4" t="str">
        <f t="shared" ca="1" si="124"/>
        <v/>
      </c>
      <c r="AC269" s="4" t="str">
        <f t="shared" ca="1" si="125"/>
        <v/>
      </c>
      <c r="AD269" s="4" t="str">
        <f t="shared" ca="1" si="126"/>
        <v/>
      </c>
      <c r="AE269" s="4" t="str">
        <f t="shared" si="127"/>
        <v/>
      </c>
      <c r="AF269" s="4" t="str">
        <f t="shared" ca="1" si="128"/>
        <v/>
      </c>
      <c r="AG269" s="4" t="str">
        <f t="shared" ca="1" si="129"/>
        <v/>
      </c>
      <c r="AH269" s="4" t="str">
        <f t="shared" ca="1" si="130"/>
        <v/>
      </c>
      <c r="AI269" s="4" t="str">
        <f t="shared" si="150"/>
        <v/>
      </c>
      <c r="AJ269" s="4" t="str">
        <f t="shared" ca="1" si="131"/>
        <v/>
      </c>
      <c r="AK269" s="4" t="str">
        <f t="array" ref="AK269">IF('Informacion del Cliente'!T281="SI",3,IF('Informacion del Cliente'!K281="Outside",2,IF('Informacion del Cliente'!K281="Inside",1,"")))</f>
        <v/>
      </c>
      <c r="AL269" s="140" t="str">
        <f t="shared" ca="1" si="132"/>
        <v/>
      </c>
      <c r="AM269" s="4" t="s">
        <v>132</v>
      </c>
      <c r="AN269" s="4" t="str">
        <f t="array" ref="AN269">IF(O269&lt;&gt;"",(IF(L269&lt;&gt;"",IF('Informacion del Cliente'!$F$10:$G$10="Residencial",VLOOKUP(G269,Productos!$F$19:$G$24,2,FALSE),IF('Informacion del Cliente'!$F$10:$G$10="Comercial",VLOOKUP(G269,Productos!$F$19:$G$24,3,FALSE),"")))),"")</f>
        <v/>
      </c>
      <c r="AO269" s="4" t="str">
        <f t="array" aca="1" ref="AO269" ca="1">IF(O269&lt;&gt;"",(IF(L269&lt;&gt;"",IF(VLOOKUP('Informacion del Cliente'!$F$10:$G$10,INDIRECT("'"&amp;G269&amp;"'!L5:N6"),2,FALSE)="NA","",VLOOKUP('Informacion del Cliente'!$F$10:$G$10,INDIRECT("'"&amp;G269&amp;"'!L5:N6"),2,FALSE)))),"")</f>
        <v/>
      </c>
      <c r="AP269" s="4" t="str">
        <f t="array" aca="1" ref="AP269" ca="1">IF(OR(J269="Privacy",J269="Blackout"),IF('Informacion del Cliente'!$F$10:$G$10="Residencial",IF(L269&lt;&gt;"",VLOOKUP(J269,INDIRECT("'"&amp;G269&amp;"'!L16:O18"),2,FALSE),""),IF('Informacion del Cliente'!$F$10:$G$10="Comercial",IF(L269&lt;&gt;"",VLOOKUP(J269,INDIRECT("'"&amp;G269&amp;"'!L16:O18"),3,FALSE),""))),"")</f>
        <v/>
      </c>
      <c r="AQ269" s="4" t="str">
        <f t="shared" ca="1" si="151"/>
        <v>0</v>
      </c>
      <c r="AR269" s="4" t="str">
        <f t="array" aca="1" ref="AR269" ca="1">IF('Informacion del Cliente'!$F$10:$G$10="Residencial",IF(L269&lt;&gt;"",VLOOKUP(J269,INDIRECT("'"&amp;G269&amp;"'!L16:O18"),2,FALSE),""),IF('Informacion del Cliente'!$F$10:$G$10="Comercial",IF(L269&lt;&gt;"",VLOOKUP(J269,INDIRECT("'"&amp;G269&amp;"'!L16:O18"),3,FALSE),"")))</f>
        <v/>
      </c>
      <c r="AS269" s="4" t="str">
        <f t="shared" ca="1" si="152"/>
        <v/>
      </c>
      <c r="AT269" s="4" t="str">
        <f t="shared" ca="1" si="153"/>
        <v/>
      </c>
      <c r="AU269" s="4" t="str">
        <f t="shared" ca="1" si="154"/>
        <v/>
      </c>
      <c r="AV269" s="4" t="str">
        <f t="array" aca="1" ref="AV269" ca="1">IF(G269&lt;&gt;"",(IF(OR(VLOOKUP(O269, INDIRECT("'" &amp; G269 &amp; "'!F23:N25"),3, FALSE)&lt;&gt;"",VLOOKUP(O269, INDIRECT("'" &amp; G269 &amp; "'!F23:N25"),3, FALSE)&lt;&gt;"NA"),(L269-VLOOKUP(O269, INDIRECT("'" &amp; G269 &amp; "'!F23:N25"),3, FALSE)),"")),"")</f>
        <v/>
      </c>
      <c r="AW269" s="4" t="str">
        <f t="shared" ca="1" si="133"/>
        <v/>
      </c>
      <c r="AX269" s="4" t="str">
        <f t="shared" ca="1" si="134"/>
        <v/>
      </c>
      <c r="AY269" s="4" t="str">
        <f t="shared" ca="1" si="135"/>
        <v/>
      </c>
      <c r="AZ269" s="4" t="str">
        <f t="array" aca="1" ref="AZ269" ca="1">IF(O269&lt;&gt;"",IF(VLOOKUP(O269,INDIRECT("'"&amp;G269&amp;"'!F23:K25"),5,FALSE)="NA","NA",L269-VLOOKUP(O269,INDIRECT("'"&amp;G269&amp;"'!F23:K25"),5,FALSE)),"")</f>
        <v/>
      </c>
      <c r="BA269" s="4" t="str">
        <f>IF('Informacion del Cliente'!U281&lt;&gt;"",'Informacion del Cliente'!U281,"")</f>
        <v/>
      </c>
      <c r="BB269" s="4" t="str">
        <f t="array" aca="1" ref="BB269" ca="1">IF(O269&lt;&gt;"",VLOOKUP(O269, INDIRECT("'" &amp; G269 &amp; "'!F23:K25"),6, FALSE),"")</f>
        <v/>
      </c>
      <c r="BC269" s="4" t="str">
        <f t="shared" si="136"/>
        <v/>
      </c>
      <c r="BD269" s="4" t="str">
        <f t="shared" ca="1" si="137"/>
        <v/>
      </c>
      <c r="BE269" s="4" t="str">
        <f t="shared" si="138"/>
        <v/>
      </c>
      <c r="BF269" s="4" t="str">
        <f t="shared" si="139"/>
        <v/>
      </c>
      <c r="BG269" s="4" t="str">
        <f t="shared" si="140"/>
        <v/>
      </c>
      <c r="BJ269" s="4" t="str">
        <f t="shared" ca="1" si="141"/>
        <v/>
      </c>
      <c r="BK269" s="4" t="str">
        <f t="shared" si="142"/>
        <v/>
      </c>
      <c r="BL269" s="4" t="str">
        <f t="shared" ca="1" si="143"/>
        <v/>
      </c>
      <c r="BM269" s="4" t="str">
        <f t="shared" ca="1" si="144"/>
        <v/>
      </c>
    </row>
    <row r="270" spans="1:65" x14ac:dyDescent="0.3">
      <c r="A270" s="4" t="str">
        <f>IF(L270&lt;&gt;"",'Informacion del Cliente'!D282,"")</f>
        <v/>
      </c>
      <c r="B270" s="4" t="str">
        <f>IF(O270&lt;&gt;"",'Informacion del Cliente'!$F$5,"")</f>
        <v/>
      </c>
      <c r="C270" s="4" t="str">
        <f>IF(O270&lt;&gt;"",'Informacion del Cliente'!$F$8,"")</f>
        <v/>
      </c>
      <c r="D270" s="4" t="str">
        <f>IF(O270&lt;&gt;"",'Informacion del Cliente'!$F$7,"")</f>
        <v/>
      </c>
      <c r="E270" s="4" t="str">
        <f>IF(O270&lt;&gt;"",'Informacion del Cliente'!$F$9,"")</f>
        <v/>
      </c>
      <c r="F270" s="4" t="str">
        <f>IF(G270&lt;&gt;"",'Informacion del Cliente'!$F$10:$G$10,"")</f>
        <v/>
      </c>
      <c r="G270" s="4" t="str">
        <f>IF('Informacion del Cliente'!E282&lt;&gt;"",VLOOKUP('Informacion del Cliente'!E282,Productos!$F$6:$G$11,2,FALSE),"")</f>
        <v/>
      </c>
      <c r="H270" s="4" t="str">
        <f>IF('Informacion del Cliente'!G282&lt;&gt;"",'Informacion del Cliente'!G282,"")</f>
        <v/>
      </c>
      <c r="I270" s="4" t="str">
        <f>IF('Informacion del Cliente'!F282&lt;&gt;"",'Informacion del Cliente'!F282,"")</f>
        <v/>
      </c>
      <c r="J270" s="4" t="str">
        <f>IF('Informacion del Cliente'!J282&lt;&gt;"",'Informacion del Cliente'!J282,"")</f>
        <v/>
      </c>
      <c r="K270" s="4" t="str">
        <f>IF('Informacion del Cliente'!N282&lt;&gt;"",'Informacion del Cliente'!N282,"")</f>
        <v/>
      </c>
      <c r="L270" s="4" t="str">
        <f>IF(AND(N270&lt;&gt;"",N270="Inside"),'Informacion del Cliente'!H282-VLOOKUP(N270,Productos!$F$15:$G$16,2,FALSE),IF(N270="Outside",'Informacion del Cliente'!H282,""))</f>
        <v/>
      </c>
      <c r="M270" s="4" t="str">
        <f>IF('Informacion del Cliente'!I282&lt;&gt;"",'Informacion del Cliente'!I282,"")</f>
        <v/>
      </c>
      <c r="N270" s="4" t="str">
        <f>IF('Informacion del Cliente'!K282&lt;&gt;"",'Informacion del Cliente'!K282,"")</f>
        <v/>
      </c>
      <c r="O270" s="4" t="str">
        <f>IF('Informacion del Cliente'!L282&lt;&gt;"",'Informacion del Cliente'!L282,"")</f>
        <v/>
      </c>
      <c r="P270" s="4" t="str">
        <f>IF('Informacion del Cliente'!M282&lt;&gt;"",'Informacion del Cliente'!M282,"")</f>
        <v/>
      </c>
      <c r="Q270" s="4" t="str">
        <f>IF('Informacion del Cliente'!P282&lt;&gt;"",'Informacion del Cliente'!P282,"")</f>
        <v/>
      </c>
      <c r="R270" s="4" t="str">
        <f>IF('Informacion del Cliente'!Q282&lt;&gt;"",'Informacion del Cliente'!Q282,"")</f>
        <v/>
      </c>
      <c r="S270" s="4" t="str">
        <f t="shared" ca="1" si="145"/>
        <v/>
      </c>
      <c r="U270" s="4" t="str">
        <f>IF('Informacion del Cliente'!O282&lt;&gt;"",'Informacion del Cliente'!O282,"")</f>
        <v/>
      </c>
      <c r="V270" s="4" t="str">
        <f>IF('Informacion del Cliente'!R282&lt;&gt;"",'Informacion del Cliente'!R282,"")</f>
        <v/>
      </c>
      <c r="W270" s="4" t="str">
        <f t="shared" ca="1" si="146"/>
        <v/>
      </c>
      <c r="X270" s="4" t="str">
        <f t="shared" si="147"/>
        <v/>
      </c>
      <c r="Y270" s="4" t="str">
        <f t="shared" si="148"/>
        <v/>
      </c>
      <c r="Z270" s="4" t="str">
        <f>IF(G270&lt;&gt;"", IFERROR(VLOOKUP(I270, 'Listado de Telas'!$B$3:$F$129, 5, FALSE), "No encontrado"), "")</f>
        <v/>
      </c>
      <c r="AA270" s="4" t="str">
        <f t="shared" ca="1" si="149"/>
        <v/>
      </c>
      <c r="AB270" s="4" t="str">
        <f t="shared" ca="1" si="124"/>
        <v/>
      </c>
      <c r="AC270" s="4" t="str">
        <f t="shared" ca="1" si="125"/>
        <v/>
      </c>
      <c r="AD270" s="4" t="str">
        <f t="shared" ca="1" si="126"/>
        <v/>
      </c>
      <c r="AE270" s="4" t="str">
        <f t="shared" si="127"/>
        <v/>
      </c>
      <c r="AF270" s="4" t="str">
        <f t="shared" ca="1" si="128"/>
        <v/>
      </c>
      <c r="AG270" s="4" t="str">
        <f t="shared" ca="1" si="129"/>
        <v/>
      </c>
      <c r="AH270" s="4" t="str">
        <f t="shared" ca="1" si="130"/>
        <v/>
      </c>
      <c r="AI270" s="4" t="str">
        <f t="shared" si="150"/>
        <v/>
      </c>
      <c r="AJ270" s="4" t="str">
        <f t="shared" ca="1" si="131"/>
        <v/>
      </c>
      <c r="AK270" s="4" t="str">
        <f t="array" ref="AK270">IF('Informacion del Cliente'!T282="SI",3,IF('Informacion del Cliente'!K282="Outside",2,IF('Informacion del Cliente'!K282="Inside",1,"")))</f>
        <v/>
      </c>
      <c r="AL270" s="140" t="str">
        <f t="shared" ca="1" si="132"/>
        <v/>
      </c>
      <c r="AM270" s="4" t="s">
        <v>132</v>
      </c>
      <c r="AN270" s="4" t="str">
        <f t="array" ref="AN270">IF(O270&lt;&gt;"",(IF(L270&lt;&gt;"",IF('Informacion del Cliente'!$F$10:$G$10="Residencial",VLOOKUP(G270,Productos!$F$19:$G$24,2,FALSE),IF('Informacion del Cliente'!$F$10:$G$10="Comercial",VLOOKUP(G270,Productos!$F$19:$G$24,3,FALSE),"")))),"")</f>
        <v/>
      </c>
      <c r="AO270" s="4" t="str">
        <f t="array" aca="1" ref="AO270" ca="1">IF(O270&lt;&gt;"",(IF(L270&lt;&gt;"",IF(VLOOKUP('Informacion del Cliente'!$F$10:$G$10,INDIRECT("'"&amp;G270&amp;"'!L5:N6"),2,FALSE)="NA","",VLOOKUP('Informacion del Cliente'!$F$10:$G$10,INDIRECT("'"&amp;G270&amp;"'!L5:N6"),2,FALSE)))),"")</f>
        <v/>
      </c>
      <c r="AP270" s="4" t="str">
        <f t="array" aca="1" ref="AP270" ca="1">IF(OR(J270="Privacy",J270="Blackout"),IF('Informacion del Cliente'!$F$10:$G$10="Residencial",IF(L270&lt;&gt;"",VLOOKUP(J270,INDIRECT("'"&amp;G270&amp;"'!L16:O18"),2,FALSE),""),IF('Informacion del Cliente'!$F$10:$G$10="Comercial",IF(L270&lt;&gt;"",VLOOKUP(J270,INDIRECT("'"&amp;G270&amp;"'!L16:O18"),3,FALSE),""))),"")</f>
        <v/>
      </c>
      <c r="AQ270" s="4" t="str">
        <f t="shared" ca="1" si="151"/>
        <v>0</v>
      </c>
      <c r="AR270" s="4" t="str">
        <f t="array" aca="1" ref="AR270" ca="1">IF('Informacion del Cliente'!$F$10:$G$10="Residencial",IF(L270&lt;&gt;"",VLOOKUP(J270,INDIRECT("'"&amp;G270&amp;"'!L16:O18"),2,FALSE),""),IF('Informacion del Cliente'!$F$10:$G$10="Comercial",IF(L270&lt;&gt;"",VLOOKUP(J270,INDIRECT("'"&amp;G270&amp;"'!L16:O18"),3,FALSE),"")))</f>
        <v/>
      </c>
      <c r="AS270" s="4" t="str">
        <f t="shared" ca="1" si="152"/>
        <v/>
      </c>
      <c r="AT270" s="4" t="str">
        <f t="shared" ca="1" si="153"/>
        <v/>
      </c>
      <c r="AU270" s="4" t="str">
        <f t="shared" ca="1" si="154"/>
        <v/>
      </c>
      <c r="AV270" s="4" t="str">
        <f t="array" aca="1" ref="AV270" ca="1">IF(G270&lt;&gt;"",(IF(OR(VLOOKUP(O270, INDIRECT("'" &amp; G270 &amp; "'!F23:N25"),3, FALSE)&lt;&gt;"",VLOOKUP(O270, INDIRECT("'" &amp; G270 &amp; "'!F23:N25"),3, FALSE)&lt;&gt;"NA"),(L270-VLOOKUP(O270, INDIRECT("'" &amp; G270 &amp; "'!F23:N25"),3, FALSE)),"")),"")</f>
        <v/>
      </c>
      <c r="AW270" s="4" t="str">
        <f t="shared" ca="1" si="133"/>
        <v/>
      </c>
      <c r="AX270" s="4" t="str">
        <f t="shared" ca="1" si="134"/>
        <v/>
      </c>
      <c r="AY270" s="4" t="str">
        <f t="shared" ca="1" si="135"/>
        <v/>
      </c>
      <c r="AZ270" s="4" t="str">
        <f t="array" aca="1" ref="AZ270" ca="1">IF(O270&lt;&gt;"",IF(VLOOKUP(O270,INDIRECT("'"&amp;G270&amp;"'!F23:K25"),5,FALSE)="NA","NA",L270-VLOOKUP(O270,INDIRECT("'"&amp;G270&amp;"'!F23:K25"),5,FALSE)),"")</f>
        <v/>
      </c>
      <c r="BA270" s="4" t="str">
        <f>IF('Informacion del Cliente'!U282&lt;&gt;"",'Informacion del Cliente'!U282,"")</f>
        <v/>
      </c>
      <c r="BB270" s="4" t="str">
        <f t="array" aca="1" ref="BB270" ca="1">IF(O270&lt;&gt;"",VLOOKUP(O270, INDIRECT("'" &amp; G270 &amp; "'!F23:K25"),6, FALSE),"")</f>
        <v/>
      </c>
      <c r="BC270" s="4" t="str">
        <f t="shared" si="136"/>
        <v/>
      </c>
      <c r="BD270" s="4" t="str">
        <f t="shared" ca="1" si="137"/>
        <v/>
      </c>
      <c r="BE270" s="4" t="str">
        <f t="shared" si="138"/>
        <v/>
      </c>
      <c r="BF270" s="4" t="str">
        <f t="shared" si="139"/>
        <v/>
      </c>
      <c r="BG270" s="4" t="str">
        <f t="shared" si="140"/>
        <v/>
      </c>
      <c r="BJ270" s="4" t="str">
        <f t="shared" ca="1" si="141"/>
        <v/>
      </c>
      <c r="BK270" s="4" t="str">
        <f t="shared" si="142"/>
        <v/>
      </c>
      <c r="BL270" s="4" t="str">
        <f t="shared" ca="1" si="143"/>
        <v/>
      </c>
      <c r="BM270" s="4" t="str">
        <f t="shared" ca="1" si="144"/>
        <v/>
      </c>
    </row>
    <row r="271" spans="1:65" x14ac:dyDescent="0.3">
      <c r="A271" s="4" t="str">
        <f>IF(L271&lt;&gt;"",'Informacion del Cliente'!D283,"")</f>
        <v/>
      </c>
      <c r="B271" s="4" t="str">
        <f>IF(O271&lt;&gt;"",'Informacion del Cliente'!$F$5,"")</f>
        <v/>
      </c>
      <c r="C271" s="4" t="str">
        <f>IF(O271&lt;&gt;"",'Informacion del Cliente'!$F$8,"")</f>
        <v/>
      </c>
      <c r="D271" s="4" t="str">
        <f>IF(O271&lt;&gt;"",'Informacion del Cliente'!$F$7,"")</f>
        <v/>
      </c>
      <c r="E271" s="4" t="str">
        <f>IF(O271&lt;&gt;"",'Informacion del Cliente'!$F$9,"")</f>
        <v/>
      </c>
      <c r="F271" s="4" t="str">
        <f>IF(G271&lt;&gt;"",'Informacion del Cliente'!$F$10:$G$10,"")</f>
        <v/>
      </c>
      <c r="G271" s="4" t="str">
        <f>IF('Informacion del Cliente'!E283&lt;&gt;"",VLOOKUP('Informacion del Cliente'!E283,Productos!$F$6:$G$11,2,FALSE),"")</f>
        <v/>
      </c>
      <c r="H271" s="4" t="str">
        <f>IF('Informacion del Cliente'!G283&lt;&gt;"",'Informacion del Cliente'!G283,"")</f>
        <v/>
      </c>
      <c r="I271" s="4" t="str">
        <f>IF('Informacion del Cliente'!F283&lt;&gt;"",'Informacion del Cliente'!F283,"")</f>
        <v/>
      </c>
      <c r="J271" s="4" t="str">
        <f>IF('Informacion del Cliente'!J283&lt;&gt;"",'Informacion del Cliente'!J283,"")</f>
        <v/>
      </c>
      <c r="K271" s="4" t="str">
        <f>IF('Informacion del Cliente'!N283&lt;&gt;"",'Informacion del Cliente'!N283,"")</f>
        <v/>
      </c>
      <c r="L271" s="4" t="str">
        <f>IF(AND(N271&lt;&gt;"",N271="Inside"),'Informacion del Cliente'!H283-VLOOKUP(N271,Productos!$F$15:$G$16,2,FALSE),IF(N271="Outside",'Informacion del Cliente'!H283,""))</f>
        <v/>
      </c>
      <c r="M271" s="4" t="str">
        <f>IF('Informacion del Cliente'!I283&lt;&gt;"",'Informacion del Cliente'!I283,"")</f>
        <v/>
      </c>
      <c r="N271" s="4" t="str">
        <f>IF('Informacion del Cliente'!K283&lt;&gt;"",'Informacion del Cliente'!K283,"")</f>
        <v/>
      </c>
      <c r="O271" s="4" t="str">
        <f>IF('Informacion del Cliente'!L283&lt;&gt;"",'Informacion del Cliente'!L283,"")</f>
        <v/>
      </c>
      <c r="P271" s="4" t="str">
        <f>IF('Informacion del Cliente'!M283&lt;&gt;"",'Informacion del Cliente'!M283,"")</f>
        <v/>
      </c>
      <c r="Q271" s="4" t="str">
        <f>IF('Informacion del Cliente'!P283&lt;&gt;"",'Informacion del Cliente'!P283,"")</f>
        <v/>
      </c>
      <c r="R271" s="4" t="str">
        <f>IF('Informacion del Cliente'!Q283&lt;&gt;"",'Informacion del Cliente'!Q283,"")</f>
        <v/>
      </c>
      <c r="S271" s="4" t="str">
        <f t="shared" ca="1" si="145"/>
        <v/>
      </c>
      <c r="U271" s="4" t="str">
        <f>IF('Informacion del Cliente'!O283&lt;&gt;"",'Informacion del Cliente'!O283,"")</f>
        <v/>
      </c>
      <c r="V271" s="4" t="str">
        <f>IF('Informacion del Cliente'!R283&lt;&gt;"",'Informacion del Cliente'!R283,"")</f>
        <v/>
      </c>
      <c r="W271" s="4" t="str">
        <f t="shared" ca="1" si="146"/>
        <v/>
      </c>
      <c r="X271" s="4" t="str">
        <f t="shared" si="147"/>
        <v/>
      </c>
      <c r="Y271" s="4" t="str">
        <f t="shared" si="148"/>
        <v/>
      </c>
      <c r="Z271" s="4" t="str">
        <f>IF(G271&lt;&gt;"", IFERROR(VLOOKUP(I271, 'Listado de Telas'!$B$3:$F$129, 5, FALSE), "No encontrado"), "")</f>
        <v/>
      </c>
      <c r="AA271" s="4" t="str">
        <f t="shared" ca="1" si="149"/>
        <v/>
      </c>
      <c r="AB271" s="4" t="str">
        <f t="shared" ca="1" si="124"/>
        <v/>
      </c>
      <c r="AC271" s="4" t="str">
        <f t="shared" ca="1" si="125"/>
        <v/>
      </c>
      <c r="AD271" s="4" t="str">
        <f t="shared" ca="1" si="126"/>
        <v/>
      </c>
      <c r="AE271" s="4" t="str">
        <f t="shared" si="127"/>
        <v/>
      </c>
      <c r="AF271" s="4" t="str">
        <f t="shared" ca="1" si="128"/>
        <v/>
      </c>
      <c r="AG271" s="4" t="str">
        <f t="shared" ca="1" si="129"/>
        <v/>
      </c>
      <c r="AH271" s="4" t="str">
        <f t="shared" ca="1" si="130"/>
        <v/>
      </c>
      <c r="AI271" s="4" t="str">
        <f t="shared" si="150"/>
        <v/>
      </c>
      <c r="AJ271" s="4" t="str">
        <f t="shared" ca="1" si="131"/>
        <v/>
      </c>
      <c r="AK271" s="4" t="str">
        <f t="array" ref="AK271">IF('Informacion del Cliente'!T283="SI",3,IF('Informacion del Cliente'!K283="Outside",2,IF('Informacion del Cliente'!K283="Inside",1,"")))</f>
        <v/>
      </c>
      <c r="AL271" s="140" t="str">
        <f t="shared" ca="1" si="132"/>
        <v/>
      </c>
      <c r="AM271" s="4" t="s">
        <v>132</v>
      </c>
      <c r="AN271" s="4" t="str">
        <f t="array" ref="AN271">IF(O271&lt;&gt;"",(IF(L271&lt;&gt;"",IF('Informacion del Cliente'!$F$10:$G$10="Residencial",VLOOKUP(G271,Productos!$F$19:$G$24,2,FALSE),IF('Informacion del Cliente'!$F$10:$G$10="Comercial",VLOOKUP(G271,Productos!$F$19:$G$24,3,FALSE),"")))),"")</f>
        <v/>
      </c>
      <c r="AO271" s="4" t="str">
        <f t="array" aca="1" ref="AO271" ca="1">IF(O271&lt;&gt;"",(IF(L271&lt;&gt;"",IF(VLOOKUP('Informacion del Cliente'!$F$10:$G$10,INDIRECT("'"&amp;G271&amp;"'!L5:N6"),2,FALSE)="NA","",VLOOKUP('Informacion del Cliente'!$F$10:$G$10,INDIRECT("'"&amp;G271&amp;"'!L5:N6"),2,FALSE)))),"")</f>
        <v/>
      </c>
      <c r="AP271" s="4" t="str">
        <f t="array" aca="1" ref="AP271" ca="1">IF(OR(J271="Privacy",J271="Blackout"),IF('Informacion del Cliente'!$F$10:$G$10="Residencial",IF(L271&lt;&gt;"",VLOOKUP(J271,INDIRECT("'"&amp;G271&amp;"'!L16:O18"),2,FALSE),""),IF('Informacion del Cliente'!$F$10:$G$10="Comercial",IF(L271&lt;&gt;"",VLOOKUP(J271,INDIRECT("'"&amp;G271&amp;"'!L16:O18"),3,FALSE),""))),"")</f>
        <v/>
      </c>
      <c r="AQ271" s="4" t="str">
        <f t="shared" ca="1" si="151"/>
        <v>0</v>
      </c>
      <c r="AR271" s="4" t="str">
        <f t="array" aca="1" ref="AR271" ca="1">IF('Informacion del Cliente'!$F$10:$G$10="Residencial",IF(L271&lt;&gt;"",VLOOKUP(J271,INDIRECT("'"&amp;G271&amp;"'!L16:O18"),2,FALSE),""),IF('Informacion del Cliente'!$F$10:$G$10="Comercial",IF(L271&lt;&gt;"",VLOOKUP(J271,INDIRECT("'"&amp;G271&amp;"'!L16:O18"),3,FALSE),"")))</f>
        <v/>
      </c>
      <c r="AS271" s="4" t="str">
        <f t="shared" ca="1" si="152"/>
        <v/>
      </c>
      <c r="AT271" s="4" t="str">
        <f t="shared" ca="1" si="153"/>
        <v/>
      </c>
      <c r="AU271" s="4" t="str">
        <f t="shared" ca="1" si="154"/>
        <v/>
      </c>
      <c r="AV271" s="4" t="str">
        <f t="array" aca="1" ref="AV271" ca="1">IF(G271&lt;&gt;"",(IF(OR(VLOOKUP(O271, INDIRECT("'" &amp; G271 &amp; "'!F23:N25"),3, FALSE)&lt;&gt;"",VLOOKUP(O271, INDIRECT("'" &amp; G271 &amp; "'!F23:N25"),3, FALSE)&lt;&gt;"NA"),(L271-VLOOKUP(O271, INDIRECT("'" &amp; G271 &amp; "'!F23:N25"),3, FALSE)),"")),"")</f>
        <v/>
      </c>
      <c r="AW271" s="4" t="str">
        <f t="shared" ca="1" si="133"/>
        <v/>
      </c>
      <c r="AX271" s="4" t="str">
        <f t="shared" ca="1" si="134"/>
        <v/>
      </c>
      <c r="AY271" s="4" t="str">
        <f t="shared" ca="1" si="135"/>
        <v/>
      </c>
      <c r="AZ271" s="4" t="str">
        <f t="array" aca="1" ref="AZ271" ca="1">IF(O271&lt;&gt;"",IF(VLOOKUP(O271,INDIRECT("'"&amp;G271&amp;"'!F23:K25"),5,FALSE)="NA","NA",L271-VLOOKUP(O271,INDIRECT("'"&amp;G271&amp;"'!F23:K25"),5,FALSE)),"")</f>
        <v/>
      </c>
      <c r="BA271" s="4" t="str">
        <f>IF('Informacion del Cliente'!U283&lt;&gt;"",'Informacion del Cliente'!U283,"")</f>
        <v/>
      </c>
      <c r="BB271" s="4" t="str">
        <f t="array" aca="1" ref="BB271" ca="1">IF(O271&lt;&gt;"",VLOOKUP(O271, INDIRECT("'" &amp; G271 &amp; "'!F23:K25"),6, FALSE),"")</f>
        <v/>
      </c>
      <c r="BC271" s="4" t="str">
        <f t="shared" si="136"/>
        <v/>
      </c>
      <c r="BD271" s="4" t="str">
        <f t="shared" ca="1" si="137"/>
        <v/>
      </c>
      <c r="BE271" s="4" t="str">
        <f t="shared" si="138"/>
        <v/>
      </c>
      <c r="BF271" s="4" t="str">
        <f t="shared" si="139"/>
        <v/>
      </c>
      <c r="BG271" s="4" t="str">
        <f t="shared" si="140"/>
        <v/>
      </c>
      <c r="BJ271" s="4" t="str">
        <f t="shared" ca="1" si="141"/>
        <v/>
      </c>
      <c r="BK271" s="4" t="str">
        <f t="shared" si="142"/>
        <v/>
      </c>
      <c r="BL271" s="4" t="str">
        <f t="shared" ca="1" si="143"/>
        <v/>
      </c>
      <c r="BM271" s="4" t="str">
        <f t="shared" ca="1" si="144"/>
        <v/>
      </c>
    </row>
    <row r="272" spans="1:65" x14ac:dyDescent="0.3">
      <c r="A272" s="4" t="str">
        <f>IF(L272&lt;&gt;"",'Informacion del Cliente'!D284,"")</f>
        <v/>
      </c>
      <c r="B272" s="4" t="str">
        <f>IF(O272&lt;&gt;"",'Informacion del Cliente'!$F$5,"")</f>
        <v/>
      </c>
      <c r="C272" s="4" t="str">
        <f>IF(O272&lt;&gt;"",'Informacion del Cliente'!$F$8,"")</f>
        <v/>
      </c>
      <c r="D272" s="4" t="str">
        <f>IF(O272&lt;&gt;"",'Informacion del Cliente'!$F$7,"")</f>
        <v/>
      </c>
      <c r="E272" s="4" t="str">
        <f>IF(O272&lt;&gt;"",'Informacion del Cliente'!$F$9,"")</f>
        <v/>
      </c>
      <c r="F272" s="4" t="str">
        <f>IF(G272&lt;&gt;"",'Informacion del Cliente'!$F$10:$G$10,"")</f>
        <v/>
      </c>
      <c r="G272" s="4" t="str">
        <f>IF('Informacion del Cliente'!E284&lt;&gt;"",VLOOKUP('Informacion del Cliente'!E284,Productos!$F$6:$G$11,2,FALSE),"")</f>
        <v/>
      </c>
      <c r="H272" s="4" t="str">
        <f>IF('Informacion del Cliente'!G284&lt;&gt;"",'Informacion del Cliente'!G284,"")</f>
        <v/>
      </c>
      <c r="I272" s="4" t="str">
        <f>IF('Informacion del Cliente'!F284&lt;&gt;"",'Informacion del Cliente'!F284,"")</f>
        <v/>
      </c>
      <c r="J272" s="4" t="str">
        <f>IF('Informacion del Cliente'!J284&lt;&gt;"",'Informacion del Cliente'!J284,"")</f>
        <v/>
      </c>
      <c r="K272" s="4" t="str">
        <f>IF('Informacion del Cliente'!N284&lt;&gt;"",'Informacion del Cliente'!N284,"")</f>
        <v/>
      </c>
      <c r="L272" s="4" t="str">
        <f>IF(AND(N272&lt;&gt;"",N272="Inside"),'Informacion del Cliente'!H284-VLOOKUP(N272,Productos!$F$15:$G$16,2,FALSE),IF(N272="Outside",'Informacion del Cliente'!H284,""))</f>
        <v/>
      </c>
      <c r="M272" s="4" t="str">
        <f>IF('Informacion del Cliente'!I284&lt;&gt;"",'Informacion del Cliente'!I284,"")</f>
        <v/>
      </c>
      <c r="N272" s="4" t="str">
        <f>IF('Informacion del Cliente'!K284&lt;&gt;"",'Informacion del Cliente'!K284,"")</f>
        <v/>
      </c>
      <c r="O272" s="4" t="str">
        <f>IF('Informacion del Cliente'!L284&lt;&gt;"",'Informacion del Cliente'!L284,"")</f>
        <v/>
      </c>
      <c r="P272" s="4" t="str">
        <f>IF('Informacion del Cliente'!M284&lt;&gt;"",'Informacion del Cliente'!M284,"")</f>
        <v/>
      </c>
      <c r="Q272" s="4" t="str">
        <f>IF('Informacion del Cliente'!P284&lt;&gt;"",'Informacion del Cliente'!P284,"")</f>
        <v/>
      </c>
      <c r="R272" s="4" t="str">
        <f>IF('Informacion del Cliente'!Q284&lt;&gt;"",'Informacion del Cliente'!Q284,"")</f>
        <v/>
      </c>
      <c r="S272" s="4" t="str">
        <f t="shared" ca="1" si="145"/>
        <v/>
      </c>
      <c r="U272" s="4" t="str">
        <f>IF('Informacion del Cliente'!O284&lt;&gt;"",'Informacion del Cliente'!O284,"")</f>
        <v/>
      </c>
      <c r="V272" s="4" t="str">
        <f>IF('Informacion del Cliente'!R284&lt;&gt;"",'Informacion del Cliente'!R284,"")</f>
        <v/>
      </c>
      <c r="W272" s="4" t="str">
        <f t="shared" ca="1" si="146"/>
        <v/>
      </c>
      <c r="X272" s="4" t="str">
        <f t="shared" si="147"/>
        <v/>
      </c>
      <c r="Y272" s="4" t="str">
        <f t="shared" si="148"/>
        <v/>
      </c>
      <c r="Z272" s="4" t="str">
        <f>IF(G272&lt;&gt;"", IFERROR(VLOOKUP(I272, 'Listado de Telas'!$B$3:$F$129, 5, FALSE), "No encontrado"), "")</f>
        <v/>
      </c>
      <c r="AA272" s="4" t="str">
        <f t="shared" ca="1" si="149"/>
        <v/>
      </c>
      <c r="AB272" s="4" t="str">
        <f t="shared" ca="1" si="124"/>
        <v/>
      </c>
      <c r="AC272" s="4" t="str">
        <f t="shared" ca="1" si="125"/>
        <v/>
      </c>
      <c r="AD272" s="4" t="str">
        <f t="shared" ca="1" si="126"/>
        <v/>
      </c>
      <c r="AE272" s="4" t="str">
        <f t="shared" si="127"/>
        <v/>
      </c>
      <c r="AF272" s="4" t="str">
        <f t="shared" ca="1" si="128"/>
        <v/>
      </c>
      <c r="AG272" s="4" t="str">
        <f t="shared" ca="1" si="129"/>
        <v/>
      </c>
      <c r="AH272" s="4" t="str">
        <f t="shared" ca="1" si="130"/>
        <v/>
      </c>
      <c r="AI272" s="4" t="str">
        <f t="shared" si="150"/>
        <v/>
      </c>
      <c r="AJ272" s="4" t="str">
        <f t="shared" ca="1" si="131"/>
        <v/>
      </c>
      <c r="AK272" s="4" t="str">
        <f t="array" ref="AK272">IF('Informacion del Cliente'!T284="SI",3,IF('Informacion del Cliente'!K284="Outside",2,IF('Informacion del Cliente'!K284="Inside",1,"")))</f>
        <v/>
      </c>
      <c r="AL272" s="140" t="str">
        <f t="shared" ca="1" si="132"/>
        <v/>
      </c>
      <c r="AM272" s="4" t="s">
        <v>132</v>
      </c>
      <c r="AN272" s="4" t="str">
        <f t="array" ref="AN272">IF(O272&lt;&gt;"",(IF(L272&lt;&gt;"",IF('Informacion del Cliente'!$F$10:$G$10="Residencial",VLOOKUP(G272,Productos!$F$19:$G$24,2,FALSE),IF('Informacion del Cliente'!$F$10:$G$10="Comercial",VLOOKUP(G272,Productos!$F$19:$G$24,3,FALSE),"")))),"")</f>
        <v/>
      </c>
      <c r="AO272" s="4" t="str">
        <f t="array" aca="1" ref="AO272" ca="1">IF(O272&lt;&gt;"",(IF(L272&lt;&gt;"",IF(VLOOKUP('Informacion del Cliente'!$F$10:$G$10,INDIRECT("'"&amp;G272&amp;"'!L5:N6"),2,FALSE)="NA","",VLOOKUP('Informacion del Cliente'!$F$10:$G$10,INDIRECT("'"&amp;G272&amp;"'!L5:N6"),2,FALSE)))),"")</f>
        <v/>
      </c>
      <c r="AP272" s="4" t="str">
        <f t="array" aca="1" ref="AP272" ca="1">IF(OR(J272="Privacy",J272="Blackout"),IF('Informacion del Cliente'!$F$10:$G$10="Residencial",IF(L272&lt;&gt;"",VLOOKUP(J272,INDIRECT("'"&amp;G272&amp;"'!L16:O18"),2,FALSE),""),IF('Informacion del Cliente'!$F$10:$G$10="Comercial",IF(L272&lt;&gt;"",VLOOKUP(J272,INDIRECT("'"&amp;G272&amp;"'!L16:O18"),3,FALSE),""))),"")</f>
        <v/>
      </c>
      <c r="AQ272" s="4" t="str">
        <f t="shared" ca="1" si="151"/>
        <v>0</v>
      </c>
      <c r="AR272" s="4" t="str">
        <f t="array" aca="1" ref="AR272" ca="1">IF('Informacion del Cliente'!$F$10:$G$10="Residencial",IF(L272&lt;&gt;"",VLOOKUP(J272,INDIRECT("'"&amp;G272&amp;"'!L16:O18"),2,FALSE),""),IF('Informacion del Cliente'!$F$10:$G$10="Comercial",IF(L272&lt;&gt;"",VLOOKUP(J272,INDIRECT("'"&amp;G272&amp;"'!L16:O18"),3,FALSE),"")))</f>
        <v/>
      </c>
      <c r="AS272" s="4" t="str">
        <f t="shared" ca="1" si="152"/>
        <v/>
      </c>
      <c r="AT272" s="4" t="str">
        <f t="shared" ca="1" si="153"/>
        <v/>
      </c>
      <c r="AU272" s="4" t="str">
        <f t="shared" ca="1" si="154"/>
        <v/>
      </c>
      <c r="AV272" s="4" t="str">
        <f t="array" aca="1" ref="AV272" ca="1">IF(G272&lt;&gt;"",(IF(OR(VLOOKUP(O272, INDIRECT("'" &amp; G272 &amp; "'!F23:N25"),3, FALSE)&lt;&gt;"",VLOOKUP(O272, INDIRECT("'" &amp; G272 &amp; "'!F23:N25"),3, FALSE)&lt;&gt;"NA"),(L272-VLOOKUP(O272, INDIRECT("'" &amp; G272 &amp; "'!F23:N25"),3, FALSE)),"")),"")</f>
        <v/>
      </c>
      <c r="AW272" s="4" t="str">
        <f t="shared" ca="1" si="133"/>
        <v/>
      </c>
      <c r="AX272" s="4" t="str">
        <f t="shared" ca="1" si="134"/>
        <v/>
      </c>
      <c r="AY272" s="4" t="str">
        <f t="shared" ca="1" si="135"/>
        <v/>
      </c>
      <c r="AZ272" s="4" t="str">
        <f t="array" aca="1" ref="AZ272" ca="1">IF(O272&lt;&gt;"",IF(VLOOKUP(O272,INDIRECT("'"&amp;G272&amp;"'!F23:K25"),5,FALSE)="NA","NA",L272-VLOOKUP(O272,INDIRECT("'"&amp;G272&amp;"'!F23:K25"),5,FALSE)),"")</f>
        <v/>
      </c>
      <c r="BA272" s="4" t="str">
        <f>IF('Informacion del Cliente'!U284&lt;&gt;"",'Informacion del Cliente'!U284,"")</f>
        <v/>
      </c>
      <c r="BB272" s="4" t="str">
        <f t="array" aca="1" ref="BB272" ca="1">IF(O272&lt;&gt;"",VLOOKUP(O272, INDIRECT("'" &amp; G272 &amp; "'!F23:K25"),6, FALSE),"")</f>
        <v/>
      </c>
      <c r="BC272" s="4" t="str">
        <f t="shared" si="136"/>
        <v/>
      </c>
      <c r="BD272" s="4" t="str">
        <f t="shared" ca="1" si="137"/>
        <v/>
      </c>
      <c r="BE272" s="4" t="str">
        <f t="shared" si="138"/>
        <v/>
      </c>
      <c r="BF272" s="4" t="str">
        <f t="shared" si="139"/>
        <v/>
      </c>
      <c r="BG272" s="4" t="str">
        <f t="shared" si="140"/>
        <v/>
      </c>
      <c r="BJ272" s="4" t="str">
        <f t="shared" ca="1" si="141"/>
        <v/>
      </c>
      <c r="BK272" s="4" t="str">
        <f t="shared" si="142"/>
        <v/>
      </c>
      <c r="BL272" s="4" t="str">
        <f t="shared" ca="1" si="143"/>
        <v/>
      </c>
      <c r="BM272" s="4" t="str">
        <f t="shared" ca="1" si="144"/>
        <v/>
      </c>
    </row>
    <row r="273" spans="1:65" x14ac:dyDescent="0.3">
      <c r="A273" s="4" t="str">
        <f>IF(L273&lt;&gt;"",'Informacion del Cliente'!D285,"")</f>
        <v/>
      </c>
      <c r="B273" s="4" t="str">
        <f>IF(O273&lt;&gt;"",'Informacion del Cliente'!$F$5,"")</f>
        <v/>
      </c>
      <c r="C273" s="4" t="str">
        <f>IF(O273&lt;&gt;"",'Informacion del Cliente'!$F$8,"")</f>
        <v/>
      </c>
      <c r="D273" s="4" t="str">
        <f>IF(O273&lt;&gt;"",'Informacion del Cliente'!$F$7,"")</f>
        <v/>
      </c>
      <c r="E273" s="4" t="str">
        <f>IF(O273&lt;&gt;"",'Informacion del Cliente'!$F$9,"")</f>
        <v/>
      </c>
      <c r="F273" s="4" t="str">
        <f>IF(G273&lt;&gt;"",'Informacion del Cliente'!$F$10:$G$10,"")</f>
        <v/>
      </c>
      <c r="G273" s="4" t="str">
        <f>IF('Informacion del Cliente'!E285&lt;&gt;"",VLOOKUP('Informacion del Cliente'!E285,Productos!$F$6:$G$11,2,FALSE),"")</f>
        <v/>
      </c>
      <c r="H273" s="4" t="str">
        <f>IF('Informacion del Cliente'!G285&lt;&gt;"",'Informacion del Cliente'!G285,"")</f>
        <v/>
      </c>
      <c r="I273" s="4" t="str">
        <f>IF('Informacion del Cliente'!F285&lt;&gt;"",'Informacion del Cliente'!F285,"")</f>
        <v/>
      </c>
      <c r="J273" s="4" t="str">
        <f>IF('Informacion del Cliente'!J285&lt;&gt;"",'Informacion del Cliente'!J285,"")</f>
        <v/>
      </c>
      <c r="K273" s="4" t="str">
        <f>IF('Informacion del Cliente'!N285&lt;&gt;"",'Informacion del Cliente'!N285,"")</f>
        <v/>
      </c>
      <c r="L273" s="4" t="str">
        <f>IF(AND(N273&lt;&gt;"",N273="Inside"),'Informacion del Cliente'!H285-VLOOKUP(N273,Productos!$F$15:$G$16,2,FALSE),IF(N273="Outside",'Informacion del Cliente'!H285,""))</f>
        <v/>
      </c>
      <c r="M273" s="4" t="str">
        <f>IF('Informacion del Cliente'!I285&lt;&gt;"",'Informacion del Cliente'!I285,"")</f>
        <v/>
      </c>
      <c r="N273" s="4" t="str">
        <f>IF('Informacion del Cliente'!K285&lt;&gt;"",'Informacion del Cliente'!K285,"")</f>
        <v/>
      </c>
      <c r="O273" s="4" t="str">
        <f>IF('Informacion del Cliente'!L285&lt;&gt;"",'Informacion del Cliente'!L285,"")</f>
        <v/>
      </c>
      <c r="P273" s="4" t="str">
        <f>IF('Informacion del Cliente'!M285&lt;&gt;"",'Informacion del Cliente'!M285,"")</f>
        <v/>
      </c>
      <c r="Q273" s="4" t="str">
        <f>IF('Informacion del Cliente'!P285&lt;&gt;"",'Informacion del Cliente'!P285,"")</f>
        <v/>
      </c>
      <c r="R273" s="4" t="str">
        <f>IF('Informacion del Cliente'!Q285&lt;&gt;"",'Informacion del Cliente'!Q285,"")</f>
        <v/>
      </c>
      <c r="S273" s="4" t="str">
        <f t="shared" ca="1" si="145"/>
        <v/>
      </c>
      <c r="U273" s="4" t="str">
        <f>IF('Informacion del Cliente'!O285&lt;&gt;"",'Informacion del Cliente'!O285,"")</f>
        <v/>
      </c>
      <c r="V273" s="4" t="str">
        <f>IF('Informacion del Cliente'!R285&lt;&gt;"",'Informacion del Cliente'!R285,"")</f>
        <v/>
      </c>
      <c r="W273" s="4" t="str">
        <f t="shared" ca="1" si="146"/>
        <v/>
      </c>
      <c r="X273" s="4" t="str">
        <f t="shared" si="147"/>
        <v/>
      </c>
      <c r="Y273" s="4" t="str">
        <f t="shared" si="148"/>
        <v/>
      </c>
      <c r="Z273" s="4" t="str">
        <f>IF(G273&lt;&gt;"", IFERROR(VLOOKUP(I273, 'Listado de Telas'!$B$3:$F$129, 5, FALSE), "No encontrado"), "")</f>
        <v/>
      </c>
      <c r="AA273" s="4" t="str">
        <f t="shared" ca="1" si="149"/>
        <v/>
      </c>
      <c r="AB273" s="4" t="str">
        <f t="shared" ca="1" si="124"/>
        <v/>
      </c>
      <c r="AC273" s="4" t="str">
        <f t="shared" ca="1" si="125"/>
        <v/>
      </c>
      <c r="AD273" s="4" t="str">
        <f t="shared" ca="1" si="126"/>
        <v/>
      </c>
      <c r="AE273" s="4" t="str">
        <f t="shared" si="127"/>
        <v/>
      </c>
      <c r="AF273" s="4" t="str">
        <f t="shared" ca="1" si="128"/>
        <v/>
      </c>
      <c r="AG273" s="4" t="str">
        <f t="shared" ca="1" si="129"/>
        <v/>
      </c>
      <c r="AH273" s="4" t="str">
        <f t="shared" ca="1" si="130"/>
        <v/>
      </c>
      <c r="AI273" s="4" t="str">
        <f t="shared" si="150"/>
        <v/>
      </c>
      <c r="AJ273" s="4" t="str">
        <f t="shared" ca="1" si="131"/>
        <v/>
      </c>
      <c r="AK273" s="4" t="str">
        <f t="array" ref="AK273">IF('Informacion del Cliente'!T285="SI",3,IF('Informacion del Cliente'!K285="Outside",2,IF('Informacion del Cliente'!K285="Inside",1,"")))</f>
        <v/>
      </c>
      <c r="AL273" s="140" t="str">
        <f t="shared" ca="1" si="132"/>
        <v/>
      </c>
      <c r="AM273" s="4" t="s">
        <v>132</v>
      </c>
      <c r="AN273" s="4" t="str">
        <f t="array" ref="AN273">IF(O273&lt;&gt;"",(IF(L273&lt;&gt;"",IF('Informacion del Cliente'!$F$10:$G$10="Residencial",VLOOKUP(G273,Productos!$F$19:$G$24,2,FALSE),IF('Informacion del Cliente'!$F$10:$G$10="Comercial",VLOOKUP(G273,Productos!$F$19:$G$24,3,FALSE),"")))),"")</f>
        <v/>
      </c>
      <c r="AO273" s="4" t="str">
        <f t="array" aca="1" ref="AO273" ca="1">IF(O273&lt;&gt;"",(IF(L273&lt;&gt;"",IF(VLOOKUP('Informacion del Cliente'!$F$10:$G$10,INDIRECT("'"&amp;G273&amp;"'!L5:N6"),2,FALSE)="NA","",VLOOKUP('Informacion del Cliente'!$F$10:$G$10,INDIRECT("'"&amp;G273&amp;"'!L5:N6"),2,FALSE)))),"")</f>
        <v/>
      </c>
      <c r="AP273" s="4" t="str">
        <f t="array" aca="1" ref="AP273" ca="1">IF(OR(J273="Privacy",J273="Blackout"),IF('Informacion del Cliente'!$F$10:$G$10="Residencial",IF(L273&lt;&gt;"",VLOOKUP(J273,INDIRECT("'"&amp;G273&amp;"'!L16:O18"),2,FALSE),""),IF('Informacion del Cliente'!$F$10:$G$10="Comercial",IF(L273&lt;&gt;"",VLOOKUP(J273,INDIRECT("'"&amp;G273&amp;"'!L16:O18"),3,FALSE),""))),"")</f>
        <v/>
      </c>
      <c r="AQ273" s="4" t="str">
        <f t="shared" ca="1" si="151"/>
        <v>0</v>
      </c>
      <c r="AR273" s="4" t="str">
        <f t="array" aca="1" ref="AR273" ca="1">IF('Informacion del Cliente'!$F$10:$G$10="Residencial",IF(L273&lt;&gt;"",VLOOKUP(J273,INDIRECT("'"&amp;G273&amp;"'!L16:O18"),2,FALSE),""),IF('Informacion del Cliente'!$F$10:$G$10="Comercial",IF(L273&lt;&gt;"",VLOOKUP(J273,INDIRECT("'"&amp;G273&amp;"'!L16:O18"),3,FALSE),"")))</f>
        <v/>
      </c>
      <c r="AS273" s="4" t="str">
        <f t="shared" ca="1" si="152"/>
        <v/>
      </c>
      <c r="AT273" s="4" t="str">
        <f t="shared" ca="1" si="153"/>
        <v/>
      </c>
      <c r="AU273" s="4" t="str">
        <f t="shared" ca="1" si="154"/>
        <v/>
      </c>
      <c r="AV273" s="4" t="str">
        <f t="array" aca="1" ref="AV273" ca="1">IF(G273&lt;&gt;"",(IF(OR(VLOOKUP(O273, INDIRECT("'" &amp; G273 &amp; "'!F23:N25"),3, FALSE)&lt;&gt;"",VLOOKUP(O273, INDIRECT("'" &amp; G273 &amp; "'!F23:N25"),3, FALSE)&lt;&gt;"NA"),(L273-VLOOKUP(O273, INDIRECT("'" &amp; G273 &amp; "'!F23:N25"),3, FALSE)),"")),"")</f>
        <v/>
      </c>
      <c r="AW273" s="4" t="str">
        <f t="shared" ca="1" si="133"/>
        <v/>
      </c>
      <c r="AX273" s="4" t="str">
        <f t="shared" ca="1" si="134"/>
        <v/>
      </c>
      <c r="AY273" s="4" t="str">
        <f t="shared" ca="1" si="135"/>
        <v/>
      </c>
      <c r="AZ273" s="4" t="str">
        <f t="array" aca="1" ref="AZ273" ca="1">IF(O273&lt;&gt;"",IF(VLOOKUP(O273,INDIRECT("'"&amp;G273&amp;"'!F23:K25"),5,FALSE)="NA","NA",L273-VLOOKUP(O273,INDIRECT("'"&amp;G273&amp;"'!F23:K25"),5,FALSE)),"")</f>
        <v/>
      </c>
      <c r="BA273" s="4" t="str">
        <f>IF('Informacion del Cliente'!U285&lt;&gt;"",'Informacion del Cliente'!U285,"")</f>
        <v/>
      </c>
      <c r="BB273" s="4" t="str">
        <f t="array" aca="1" ref="BB273" ca="1">IF(O273&lt;&gt;"",VLOOKUP(O273, INDIRECT("'" &amp; G273 &amp; "'!F23:K25"),6, FALSE),"")</f>
        <v/>
      </c>
      <c r="BC273" s="4" t="str">
        <f t="shared" si="136"/>
        <v/>
      </c>
      <c r="BD273" s="4" t="str">
        <f t="shared" ca="1" si="137"/>
        <v/>
      </c>
      <c r="BE273" s="4" t="str">
        <f t="shared" si="138"/>
        <v/>
      </c>
      <c r="BF273" s="4" t="str">
        <f t="shared" si="139"/>
        <v/>
      </c>
      <c r="BG273" s="4" t="str">
        <f t="shared" si="140"/>
        <v/>
      </c>
      <c r="BJ273" s="4" t="str">
        <f t="shared" ca="1" si="141"/>
        <v/>
      </c>
      <c r="BK273" s="4" t="str">
        <f t="shared" si="142"/>
        <v/>
      </c>
      <c r="BL273" s="4" t="str">
        <f t="shared" ca="1" si="143"/>
        <v/>
      </c>
      <c r="BM273" s="4" t="str">
        <f t="shared" ca="1" si="144"/>
        <v/>
      </c>
    </row>
    <row r="274" spans="1:65" x14ac:dyDescent="0.3">
      <c r="A274" s="4" t="str">
        <f>IF(L274&lt;&gt;"",'Informacion del Cliente'!D286,"")</f>
        <v/>
      </c>
      <c r="B274" s="4" t="str">
        <f>IF(O274&lt;&gt;"",'Informacion del Cliente'!$F$5,"")</f>
        <v/>
      </c>
      <c r="C274" s="4" t="str">
        <f>IF(O274&lt;&gt;"",'Informacion del Cliente'!$F$8,"")</f>
        <v/>
      </c>
      <c r="D274" s="4" t="str">
        <f>IF(O274&lt;&gt;"",'Informacion del Cliente'!$F$7,"")</f>
        <v/>
      </c>
      <c r="E274" s="4" t="str">
        <f>IF(O274&lt;&gt;"",'Informacion del Cliente'!$F$9,"")</f>
        <v/>
      </c>
      <c r="F274" s="4" t="str">
        <f>IF(G274&lt;&gt;"",'Informacion del Cliente'!$F$10:$G$10,"")</f>
        <v/>
      </c>
      <c r="G274" s="4" t="str">
        <f>IF('Informacion del Cliente'!E286&lt;&gt;"",VLOOKUP('Informacion del Cliente'!E286,Productos!$F$6:$G$11,2,FALSE),"")</f>
        <v/>
      </c>
      <c r="H274" s="4" t="str">
        <f>IF('Informacion del Cliente'!G286&lt;&gt;"",'Informacion del Cliente'!G286,"")</f>
        <v/>
      </c>
      <c r="I274" s="4" t="str">
        <f>IF('Informacion del Cliente'!F286&lt;&gt;"",'Informacion del Cliente'!F286,"")</f>
        <v/>
      </c>
      <c r="J274" s="4" t="str">
        <f>IF('Informacion del Cliente'!J286&lt;&gt;"",'Informacion del Cliente'!J286,"")</f>
        <v/>
      </c>
      <c r="K274" s="4" t="str">
        <f>IF('Informacion del Cliente'!N286&lt;&gt;"",'Informacion del Cliente'!N286,"")</f>
        <v/>
      </c>
      <c r="L274" s="4" t="str">
        <f>IF(AND(N274&lt;&gt;"",N274="Inside"),'Informacion del Cliente'!H286-VLOOKUP(N274,Productos!$F$15:$G$16,2,FALSE),IF(N274="Outside",'Informacion del Cliente'!H286,""))</f>
        <v/>
      </c>
      <c r="M274" s="4" t="str">
        <f>IF('Informacion del Cliente'!I286&lt;&gt;"",'Informacion del Cliente'!I286,"")</f>
        <v/>
      </c>
      <c r="N274" s="4" t="str">
        <f>IF('Informacion del Cliente'!K286&lt;&gt;"",'Informacion del Cliente'!K286,"")</f>
        <v/>
      </c>
      <c r="O274" s="4" t="str">
        <f>IF('Informacion del Cliente'!L286&lt;&gt;"",'Informacion del Cliente'!L286,"")</f>
        <v/>
      </c>
      <c r="P274" s="4" t="str">
        <f>IF('Informacion del Cliente'!M286&lt;&gt;"",'Informacion del Cliente'!M286,"")</f>
        <v/>
      </c>
      <c r="Q274" s="4" t="str">
        <f>IF('Informacion del Cliente'!P286&lt;&gt;"",'Informacion del Cliente'!P286,"")</f>
        <v/>
      </c>
      <c r="R274" s="4" t="str">
        <f>IF('Informacion del Cliente'!Q286&lt;&gt;"",'Informacion del Cliente'!Q286,"")</f>
        <v/>
      </c>
      <c r="S274" s="4" t="str">
        <f t="shared" ca="1" si="145"/>
        <v/>
      </c>
      <c r="U274" s="4" t="str">
        <f>IF('Informacion del Cliente'!O286&lt;&gt;"",'Informacion del Cliente'!O286,"")</f>
        <v/>
      </c>
      <c r="V274" s="4" t="str">
        <f>IF('Informacion del Cliente'!R286&lt;&gt;"",'Informacion del Cliente'!R286,"")</f>
        <v/>
      </c>
      <c r="W274" s="4" t="str">
        <f t="shared" ca="1" si="146"/>
        <v/>
      </c>
      <c r="X274" s="4" t="str">
        <f t="shared" si="147"/>
        <v/>
      </c>
      <c r="Y274" s="4" t="str">
        <f t="shared" si="148"/>
        <v/>
      </c>
      <c r="Z274" s="4" t="str">
        <f>IF(G274&lt;&gt;"", IFERROR(VLOOKUP(I274, 'Listado de Telas'!$B$3:$F$129, 5, FALSE), "No encontrado"), "")</f>
        <v/>
      </c>
      <c r="AA274" s="4" t="str">
        <f t="shared" ca="1" si="149"/>
        <v/>
      </c>
      <c r="AB274" s="4" t="str">
        <f t="shared" ca="1" si="124"/>
        <v/>
      </c>
      <c r="AC274" s="4" t="str">
        <f t="shared" ca="1" si="125"/>
        <v/>
      </c>
      <c r="AD274" s="4" t="str">
        <f t="shared" ca="1" si="126"/>
        <v/>
      </c>
      <c r="AE274" s="4" t="str">
        <f t="shared" si="127"/>
        <v/>
      </c>
      <c r="AF274" s="4" t="str">
        <f t="shared" ca="1" si="128"/>
        <v/>
      </c>
      <c r="AG274" s="4" t="str">
        <f t="shared" ca="1" si="129"/>
        <v/>
      </c>
      <c r="AH274" s="4" t="str">
        <f t="shared" ca="1" si="130"/>
        <v/>
      </c>
      <c r="AI274" s="4" t="str">
        <f t="shared" si="150"/>
        <v/>
      </c>
      <c r="AJ274" s="4" t="str">
        <f t="shared" ca="1" si="131"/>
        <v/>
      </c>
      <c r="AK274" s="4" t="str">
        <f t="array" ref="AK274">IF('Informacion del Cliente'!T286="SI",3,IF('Informacion del Cliente'!K286="Outside",2,IF('Informacion del Cliente'!K286="Inside",1,"")))</f>
        <v/>
      </c>
      <c r="AL274" s="140" t="str">
        <f t="shared" ca="1" si="132"/>
        <v/>
      </c>
      <c r="AM274" s="4" t="s">
        <v>132</v>
      </c>
      <c r="AN274" s="4" t="str">
        <f t="array" ref="AN274">IF(O274&lt;&gt;"",(IF(L274&lt;&gt;"",IF('Informacion del Cliente'!$F$10:$G$10="Residencial",VLOOKUP(G274,Productos!$F$19:$G$24,2,FALSE),IF('Informacion del Cliente'!$F$10:$G$10="Comercial",VLOOKUP(G274,Productos!$F$19:$G$24,3,FALSE),"")))),"")</f>
        <v/>
      </c>
      <c r="AO274" s="4" t="str">
        <f t="array" aca="1" ref="AO274" ca="1">IF(O274&lt;&gt;"",(IF(L274&lt;&gt;"",IF(VLOOKUP('Informacion del Cliente'!$F$10:$G$10,INDIRECT("'"&amp;G274&amp;"'!L5:N6"),2,FALSE)="NA","",VLOOKUP('Informacion del Cliente'!$F$10:$G$10,INDIRECT("'"&amp;G274&amp;"'!L5:N6"),2,FALSE)))),"")</f>
        <v/>
      </c>
      <c r="AP274" s="4" t="str">
        <f t="array" aca="1" ref="AP274" ca="1">IF(OR(J274="Privacy",J274="Blackout"),IF('Informacion del Cliente'!$F$10:$G$10="Residencial",IF(L274&lt;&gt;"",VLOOKUP(J274,INDIRECT("'"&amp;G274&amp;"'!L16:O18"),2,FALSE),""),IF('Informacion del Cliente'!$F$10:$G$10="Comercial",IF(L274&lt;&gt;"",VLOOKUP(J274,INDIRECT("'"&amp;G274&amp;"'!L16:O18"),3,FALSE),""))),"")</f>
        <v/>
      </c>
      <c r="AQ274" s="4" t="str">
        <f t="shared" ca="1" si="151"/>
        <v>0</v>
      </c>
      <c r="AR274" s="4" t="str">
        <f t="array" aca="1" ref="AR274" ca="1">IF('Informacion del Cliente'!$F$10:$G$10="Residencial",IF(L274&lt;&gt;"",VLOOKUP(J274,INDIRECT("'"&amp;G274&amp;"'!L16:O18"),2,FALSE),""),IF('Informacion del Cliente'!$F$10:$G$10="Comercial",IF(L274&lt;&gt;"",VLOOKUP(J274,INDIRECT("'"&amp;G274&amp;"'!L16:O18"),3,FALSE),"")))</f>
        <v/>
      </c>
      <c r="AS274" s="4" t="str">
        <f t="shared" ca="1" si="152"/>
        <v/>
      </c>
      <c r="AT274" s="4" t="str">
        <f t="shared" ca="1" si="153"/>
        <v/>
      </c>
      <c r="AU274" s="4" t="str">
        <f t="shared" ca="1" si="154"/>
        <v/>
      </c>
      <c r="AV274" s="4" t="str">
        <f t="array" aca="1" ref="AV274" ca="1">IF(G274&lt;&gt;"",(IF(OR(VLOOKUP(O274, INDIRECT("'" &amp; G274 &amp; "'!F23:N25"),3, FALSE)&lt;&gt;"",VLOOKUP(O274, INDIRECT("'" &amp; G274 &amp; "'!F23:N25"),3, FALSE)&lt;&gt;"NA"),(L274-VLOOKUP(O274, INDIRECT("'" &amp; G274 &amp; "'!F23:N25"),3, FALSE)),"")),"")</f>
        <v/>
      </c>
      <c r="AW274" s="4" t="str">
        <f t="shared" ca="1" si="133"/>
        <v/>
      </c>
      <c r="AX274" s="4" t="str">
        <f t="shared" ca="1" si="134"/>
        <v/>
      </c>
      <c r="AY274" s="4" t="str">
        <f t="shared" ca="1" si="135"/>
        <v/>
      </c>
      <c r="AZ274" s="4" t="str">
        <f t="array" aca="1" ref="AZ274" ca="1">IF(O274&lt;&gt;"",IF(VLOOKUP(O274,INDIRECT("'"&amp;G274&amp;"'!F23:K25"),5,FALSE)="NA","NA",L274-VLOOKUP(O274,INDIRECT("'"&amp;G274&amp;"'!F23:K25"),5,FALSE)),"")</f>
        <v/>
      </c>
      <c r="BA274" s="4" t="str">
        <f>IF('Informacion del Cliente'!U286&lt;&gt;"",'Informacion del Cliente'!U286,"")</f>
        <v/>
      </c>
      <c r="BB274" s="4" t="str">
        <f t="array" aca="1" ref="BB274" ca="1">IF(O274&lt;&gt;"",VLOOKUP(O274, INDIRECT("'" &amp; G274 &amp; "'!F23:K25"),6, FALSE),"")</f>
        <v/>
      </c>
      <c r="BC274" s="4" t="str">
        <f t="shared" si="136"/>
        <v/>
      </c>
      <c r="BD274" s="4" t="str">
        <f t="shared" ca="1" si="137"/>
        <v/>
      </c>
      <c r="BE274" s="4" t="str">
        <f t="shared" si="138"/>
        <v/>
      </c>
      <c r="BF274" s="4" t="str">
        <f t="shared" si="139"/>
        <v/>
      </c>
      <c r="BG274" s="4" t="str">
        <f t="shared" si="140"/>
        <v/>
      </c>
      <c r="BJ274" s="4" t="str">
        <f t="shared" ca="1" si="141"/>
        <v/>
      </c>
      <c r="BK274" s="4" t="str">
        <f t="shared" si="142"/>
        <v/>
      </c>
      <c r="BL274" s="4" t="str">
        <f t="shared" ca="1" si="143"/>
        <v/>
      </c>
      <c r="BM274" s="4" t="str">
        <f t="shared" ca="1" si="144"/>
        <v/>
      </c>
    </row>
    <row r="275" spans="1:65" x14ac:dyDescent="0.3">
      <c r="A275" s="4" t="str">
        <f>IF(L275&lt;&gt;"",'Informacion del Cliente'!D287,"")</f>
        <v/>
      </c>
      <c r="B275" s="4" t="str">
        <f>IF(O275&lt;&gt;"",'Informacion del Cliente'!$F$5,"")</f>
        <v/>
      </c>
      <c r="C275" s="4" t="str">
        <f>IF(O275&lt;&gt;"",'Informacion del Cliente'!$F$8,"")</f>
        <v/>
      </c>
      <c r="D275" s="4" t="str">
        <f>IF(O275&lt;&gt;"",'Informacion del Cliente'!$F$7,"")</f>
        <v/>
      </c>
      <c r="E275" s="4" t="str">
        <f>IF(O275&lt;&gt;"",'Informacion del Cliente'!$F$9,"")</f>
        <v/>
      </c>
      <c r="F275" s="4" t="str">
        <f>IF(G275&lt;&gt;"",'Informacion del Cliente'!$F$10:$G$10,"")</f>
        <v/>
      </c>
      <c r="G275" s="4" t="str">
        <f>IF('Informacion del Cliente'!E287&lt;&gt;"",VLOOKUP('Informacion del Cliente'!E287,Productos!$F$6:$G$11,2,FALSE),"")</f>
        <v/>
      </c>
      <c r="H275" s="4" t="str">
        <f>IF('Informacion del Cliente'!G287&lt;&gt;"",'Informacion del Cliente'!G287,"")</f>
        <v/>
      </c>
      <c r="I275" s="4" t="str">
        <f>IF('Informacion del Cliente'!F287&lt;&gt;"",'Informacion del Cliente'!F287,"")</f>
        <v/>
      </c>
      <c r="J275" s="4" t="str">
        <f>IF('Informacion del Cliente'!J287&lt;&gt;"",'Informacion del Cliente'!J287,"")</f>
        <v/>
      </c>
      <c r="K275" s="4" t="str">
        <f>IF('Informacion del Cliente'!N287&lt;&gt;"",'Informacion del Cliente'!N287,"")</f>
        <v/>
      </c>
      <c r="L275" s="4" t="str">
        <f>IF(AND(N275&lt;&gt;"",N275="Inside"),'Informacion del Cliente'!H287-VLOOKUP(N275,Productos!$F$15:$G$16,2,FALSE),IF(N275="Outside",'Informacion del Cliente'!H287,""))</f>
        <v/>
      </c>
      <c r="M275" s="4" t="str">
        <f>IF('Informacion del Cliente'!I287&lt;&gt;"",'Informacion del Cliente'!I287,"")</f>
        <v/>
      </c>
      <c r="N275" s="4" t="str">
        <f>IF('Informacion del Cliente'!K287&lt;&gt;"",'Informacion del Cliente'!K287,"")</f>
        <v/>
      </c>
      <c r="O275" s="4" t="str">
        <f>IF('Informacion del Cliente'!L287&lt;&gt;"",'Informacion del Cliente'!L287,"")</f>
        <v/>
      </c>
      <c r="P275" s="4" t="str">
        <f>IF('Informacion del Cliente'!M287&lt;&gt;"",'Informacion del Cliente'!M287,"")</f>
        <v/>
      </c>
      <c r="Q275" s="4" t="str">
        <f>IF('Informacion del Cliente'!P287&lt;&gt;"",'Informacion del Cliente'!P287,"")</f>
        <v/>
      </c>
      <c r="R275" s="4" t="str">
        <f>IF('Informacion del Cliente'!Q287&lt;&gt;"",'Informacion del Cliente'!Q287,"")</f>
        <v/>
      </c>
      <c r="S275" s="4" t="str">
        <f t="shared" ca="1" si="145"/>
        <v/>
      </c>
      <c r="U275" s="4" t="str">
        <f>IF('Informacion del Cliente'!O287&lt;&gt;"",'Informacion del Cliente'!O287,"")</f>
        <v/>
      </c>
      <c r="V275" s="4" t="str">
        <f>IF('Informacion del Cliente'!R287&lt;&gt;"",'Informacion del Cliente'!R287,"")</f>
        <v/>
      </c>
      <c r="W275" s="4" t="str">
        <f t="shared" ca="1" si="146"/>
        <v/>
      </c>
      <c r="X275" s="4" t="str">
        <f t="shared" si="147"/>
        <v/>
      </c>
      <c r="Y275" s="4" t="str">
        <f t="shared" si="148"/>
        <v/>
      </c>
      <c r="Z275" s="4" t="str">
        <f>IF(G275&lt;&gt;"", IFERROR(VLOOKUP(I275, 'Listado de Telas'!$B$3:$F$129, 5, FALSE), "No encontrado"), "")</f>
        <v/>
      </c>
      <c r="AA275" s="4" t="str">
        <f t="shared" ca="1" si="149"/>
        <v/>
      </c>
      <c r="AB275" s="4" t="str">
        <f t="shared" ca="1" si="124"/>
        <v/>
      </c>
      <c r="AC275" s="4" t="str">
        <f t="shared" ca="1" si="125"/>
        <v/>
      </c>
      <c r="AD275" s="4" t="str">
        <f t="shared" ca="1" si="126"/>
        <v/>
      </c>
      <c r="AE275" s="4" t="str">
        <f t="shared" si="127"/>
        <v/>
      </c>
      <c r="AF275" s="4" t="str">
        <f t="shared" ca="1" si="128"/>
        <v/>
      </c>
      <c r="AG275" s="4" t="str">
        <f t="shared" ca="1" si="129"/>
        <v/>
      </c>
      <c r="AH275" s="4" t="str">
        <f t="shared" ca="1" si="130"/>
        <v/>
      </c>
      <c r="AI275" s="4" t="str">
        <f t="shared" si="150"/>
        <v/>
      </c>
      <c r="AJ275" s="4" t="str">
        <f t="shared" ca="1" si="131"/>
        <v/>
      </c>
      <c r="AK275" s="4" t="str">
        <f t="array" ref="AK275">IF('Informacion del Cliente'!T287="SI",3,IF('Informacion del Cliente'!K287="Outside",2,IF('Informacion del Cliente'!K287="Inside",1,"")))</f>
        <v/>
      </c>
      <c r="AL275" s="140" t="str">
        <f t="shared" ca="1" si="132"/>
        <v/>
      </c>
      <c r="AM275" s="4" t="s">
        <v>132</v>
      </c>
      <c r="AN275" s="4" t="str">
        <f t="array" ref="AN275">IF(O275&lt;&gt;"",(IF(L275&lt;&gt;"",IF('Informacion del Cliente'!$F$10:$G$10="Residencial",VLOOKUP(G275,Productos!$F$19:$G$24,2,FALSE),IF('Informacion del Cliente'!$F$10:$G$10="Comercial",VLOOKUP(G275,Productos!$F$19:$G$24,3,FALSE),"")))),"")</f>
        <v/>
      </c>
      <c r="AO275" s="4" t="str">
        <f t="array" aca="1" ref="AO275" ca="1">IF(O275&lt;&gt;"",(IF(L275&lt;&gt;"",IF(VLOOKUP('Informacion del Cliente'!$F$10:$G$10,INDIRECT("'"&amp;G275&amp;"'!L5:N6"),2,FALSE)="NA","",VLOOKUP('Informacion del Cliente'!$F$10:$G$10,INDIRECT("'"&amp;G275&amp;"'!L5:N6"),2,FALSE)))),"")</f>
        <v/>
      </c>
      <c r="AP275" s="4" t="str">
        <f t="array" aca="1" ref="AP275" ca="1">IF(OR(J275="Privacy",J275="Blackout"),IF('Informacion del Cliente'!$F$10:$G$10="Residencial",IF(L275&lt;&gt;"",VLOOKUP(J275,INDIRECT("'"&amp;G275&amp;"'!L16:O18"),2,FALSE),""),IF('Informacion del Cliente'!$F$10:$G$10="Comercial",IF(L275&lt;&gt;"",VLOOKUP(J275,INDIRECT("'"&amp;G275&amp;"'!L16:O18"),3,FALSE),""))),"")</f>
        <v/>
      </c>
      <c r="AQ275" s="4" t="str">
        <f t="shared" ca="1" si="151"/>
        <v>0</v>
      </c>
      <c r="AR275" s="4" t="str">
        <f t="array" aca="1" ref="AR275" ca="1">IF('Informacion del Cliente'!$F$10:$G$10="Residencial",IF(L275&lt;&gt;"",VLOOKUP(J275,INDIRECT("'"&amp;G275&amp;"'!L16:O18"),2,FALSE),""),IF('Informacion del Cliente'!$F$10:$G$10="Comercial",IF(L275&lt;&gt;"",VLOOKUP(J275,INDIRECT("'"&amp;G275&amp;"'!L16:O18"),3,FALSE),"")))</f>
        <v/>
      </c>
      <c r="AS275" s="4" t="str">
        <f t="shared" ca="1" si="152"/>
        <v/>
      </c>
      <c r="AT275" s="4" t="str">
        <f t="shared" ca="1" si="153"/>
        <v/>
      </c>
      <c r="AU275" s="4" t="str">
        <f t="shared" ca="1" si="154"/>
        <v/>
      </c>
      <c r="AV275" s="4" t="str">
        <f t="array" aca="1" ref="AV275" ca="1">IF(G275&lt;&gt;"",(IF(OR(VLOOKUP(O275, INDIRECT("'" &amp; G275 &amp; "'!F23:N25"),3, FALSE)&lt;&gt;"",VLOOKUP(O275, INDIRECT("'" &amp; G275 &amp; "'!F23:N25"),3, FALSE)&lt;&gt;"NA"),(L275-VLOOKUP(O275, INDIRECT("'" &amp; G275 &amp; "'!F23:N25"),3, FALSE)),"")),"")</f>
        <v/>
      </c>
      <c r="AW275" s="4" t="str">
        <f t="shared" ca="1" si="133"/>
        <v/>
      </c>
      <c r="AX275" s="4" t="str">
        <f t="shared" ca="1" si="134"/>
        <v/>
      </c>
      <c r="AY275" s="4" t="str">
        <f t="shared" ca="1" si="135"/>
        <v/>
      </c>
      <c r="AZ275" s="4" t="str">
        <f t="array" aca="1" ref="AZ275" ca="1">IF(O275&lt;&gt;"",IF(VLOOKUP(O275,INDIRECT("'"&amp;G275&amp;"'!F23:K25"),5,FALSE)="NA","NA",L275-VLOOKUP(O275,INDIRECT("'"&amp;G275&amp;"'!F23:K25"),5,FALSE)),"")</f>
        <v/>
      </c>
      <c r="BA275" s="4" t="str">
        <f>IF('Informacion del Cliente'!U287&lt;&gt;"",'Informacion del Cliente'!U287,"")</f>
        <v/>
      </c>
      <c r="BB275" s="4" t="str">
        <f t="array" aca="1" ref="BB275" ca="1">IF(O275&lt;&gt;"",VLOOKUP(O275, INDIRECT("'" &amp; G275 &amp; "'!F23:K25"),6, FALSE),"")</f>
        <v/>
      </c>
      <c r="BC275" s="4" t="str">
        <f t="shared" si="136"/>
        <v/>
      </c>
      <c r="BD275" s="4" t="str">
        <f t="shared" ca="1" si="137"/>
        <v/>
      </c>
      <c r="BE275" s="4" t="str">
        <f t="shared" si="138"/>
        <v/>
      </c>
      <c r="BF275" s="4" t="str">
        <f t="shared" si="139"/>
        <v/>
      </c>
      <c r="BG275" s="4" t="str">
        <f t="shared" si="140"/>
        <v/>
      </c>
      <c r="BJ275" s="4" t="str">
        <f t="shared" ca="1" si="141"/>
        <v/>
      </c>
      <c r="BK275" s="4" t="str">
        <f t="shared" si="142"/>
        <v/>
      </c>
      <c r="BL275" s="4" t="str">
        <f t="shared" ca="1" si="143"/>
        <v/>
      </c>
      <c r="BM275" s="4" t="str">
        <f t="shared" ca="1" si="144"/>
        <v/>
      </c>
    </row>
    <row r="276" spans="1:65" x14ac:dyDescent="0.3">
      <c r="A276" s="4" t="str">
        <f>IF(L276&lt;&gt;"",'Informacion del Cliente'!D288,"")</f>
        <v/>
      </c>
      <c r="B276" s="4" t="str">
        <f>IF(O276&lt;&gt;"",'Informacion del Cliente'!$F$5,"")</f>
        <v/>
      </c>
      <c r="C276" s="4" t="str">
        <f>IF(O276&lt;&gt;"",'Informacion del Cliente'!$F$8,"")</f>
        <v/>
      </c>
      <c r="D276" s="4" t="str">
        <f>IF(O276&lt;&gt;"",'Informacion del Cliente'!$F$7,"")</f>
        <v/>
      </c>
      <c r="E276" s="4" t="str">
        <f>IF(O276&lt;&gt;"",'Informacion del Cliente'!$F$9,"")</f>
        <v/>
      </c>
      <c r="F276" s="4" t="str">
        <f>IF(G276&lt;&gt;"",'Informacion del Cliente'!$F$10:$G$10,"")</f>
        <v/>
      </c>
      <c r="G276" s="4" t="str">
        <f>IF('Informacion del Cliente'!E288&lt;&gt;"",VLOOKUP('Informacion del Cliente'!E288,Productos!$F$6:$G$11,2,FALSE),"")</f>
        <v/>
      </c>
      <c r="H276" s="4" t="str">
        <f>IF('Informacion del Cliente'!G288&lt;&gt;"",'Informacion del Cliente'!G288,"")</f>
        <v/>
      </c>
      <c r="I276" s="4" t="str">
        <f>IF('Informacion del Cliente'!F288&lt;&gt;"",'Informacion del Cliente'!F288,"")</f>
        <v/>
      </c>
      <c r="J276" s="4" t="str">
        <f>IF('Informacion del Cliente'!J288&lt;&gt;"",'Informacion del Cliente'!J288,"")</f>
        <v/>
      </c>
      <c r="K276" s="4" t="str">
        <f>IF('Informacion del Cliente'!N288&lt;&gt;"",'Informacion del Cliente'!N288,"")</f>
        <v/>
      </c>
      <c r="L276" s="4" t="str">
        <f>IF(AND(N276&lt;&gt;"",N276="Inside"),'Informacion del Cliente'!H288-VLOOKUP(N276,Productos!$F$15:$G$16,2,FALSE),IF(N276="Outside",'Informacion del Cliente'!H288,""))</f>
        <v/>
      </c>
      <c r="M276" s="4" t="str">
        <f>IF('Informacion del Cliente'!I288&lt;&gt;"",'Informacion del Cliente'!I288,"")</f>
        <v/>
      </c>
      <c r="N276" s="4" t="str">
        <f>IF('Informacion del Cliente'!K288&lt;&gt;"",'Informacion del Cliente'!K288,"")</f>
        <v/>
      </c>
      <c r="O276" s="4" t="str">
        <f>IF('Informacion del Cliente'!L288&lt;&gt;"",'Informacion del Cliente'!L288,"")</f>
        <v/>
      </c>
      <c r="P276" s="4" t="str">
        <f>IF('Informacion del Cliente'!M288&lt;&gt;"",'Informacion del Cliente'!M288,"")</f>
        <v/>
      </c>
      <c r="Q276" s="4" t="str">
        <f>IF('Informacion del Cliente'!P288&lt;&gt;"",'Informacion del Cliente'!P288,"")</f>
        <v/>
      </c>
      <c r="R276" s="4" t="str">
        <f>IF('Informacion del Cliente'!Q288&lt;&gt;"",'Informacion del Cliente'!Q288,"")</f>
        <v/>
      </c>
      <c r="S276" s="4" t="str">
        <f t="shared" ca="1" si="145"/>
        <v/>
      </c>
      <c r="U276" s="4" t="str">
        <f>IF('Informacion del Cliente'!O288&lt;&gt;"",'Informacion del Cliente'!O288,"")</f>
        <v/>
      </c>
      <c r="V276" s="4" t="str">
        <f>IF('Informacion del Cliente'!R288&lt;&gt;"",'Informacion del Cliente'!R288,"")</f>
        <v/>
      </c>
      <c r="W276" s="4" t="str">
        <f t="shared" ca="1" si="146"/>
        <v/>
      </c>
      <c r="X276" s="4" t="str">
        <f t="shared" si="147"/>
        <v/>
      </c>
      <c r="Y276" s="4" t="str">
        <f t="shared" si="148"/>
        <v/>
      </c>
      <c r="Z276" s="4" t="str">
        <f>IF(G276&lt;&gt;"", IFERROR(VLOOKUP(I276, 'Listado de Telas'!$B$3:$F$129, 5, FALSE), "No encontrado"), "")</f>
        <v/>
      </c>
      <c r="AA276" s="4" t="str">
        <f t="shared" ca="1" si="149"/>
        <v/>
      </c>
      <c r="AB276" s="4" t="str">
        <f t="shared" ca="1" si="124"/>
        <v/>
      </c>
      <c r="AC276" s="4" t="str">
        <f t="shared" ca="1" si="125"/>
        <v/>
      </c>
      <c r="AD276" s="4" t="str">
        <f t="shared" ca="1" si="126"/>
        <v/>
      </c>
      <c r="AE276" s="4" t="str">
        <f t="shared" si="127"/>
        <v/>
      </c>
      <c r="AF276" s="4" t="str">
        <f t="shared" ca="1" si="128"/>
        <v/>
      </c>
      <c r="AG276" s="4" t="str">
        <f t="shared" ca="1" si="129"/>
        <v/>
      </c>
      <c r="AH276" s="4" t="str">
        <f t="shared" ca="1" si="130"/>
        <v/>
      </c>
      <c r="AI276" s="4" t="str">
        <f t="shared" si="150"/>
        <v/>
      </c>
      <c r="AJ276" s="4" t="str">
        <f t="shared" ca="1" si="131"/>
        <v/>
      </c>
      <c r="AK276" s="4" t="str">
        <f t="array" ref="AK276">IF('Informacion del Cliente'!T288="SI",3,IF('Informacion del Cliente'!K288="Outside",2,IF('Informacion del Cliente'!K288="Inside",1,"")))</f>
        <v/>
      </c>
      <c r="AL276" s="140" t="str">
        <f t="shared" ca="1" si="132"/>
        <v/>
      </c>
      <c r="AM276" s="4" t="s">
        <v>132</v>
      </c>
      <c r="AN276" s="4" t="str">
        <f t="array" ref="AN276">IF(O276&lt;&gt;"",(IF(L276&lt;&gt;"",IF('Informacion del Cliente'!$F$10:$G$10="Residencial",VLOOKUP(G276,Productos!$F$19:$G$24,2,FALSE),IF('Informacion del Cliente'!$F$10:$G$10="Comercial",VLOOKUP(G276,Productos!$F$19:$G$24,3,FALSE),"")))),"")</f>
        <v/>
      </c>
      <c r="AO276" s="4" t="str">
        <f t="array" aca="1" ref="AO276" ca="1">IF(O276&lt;&gt;"",(IF(L276&lt;&gt;"",IF(VLOOKUP('Informacion del Cliente'!$F$10:$G$10,INDIRECT("'"&amp;G276&amp;"'!L5:N6"),2,FALSE)="NA","",VLOOKUP('Informacion del Cliente'!$F$10:$G$10,INDIRECT("'"&amp;G276&amp;"'!L5:N6"),2,FALSE)))),"")</f>
        <v/>
      </c>
      <c r="AP276" s="4" t="str">
        <f t="array" aca="1" ref="AP276" ca="1">IF(OR(J276="Privacy",J276="Blackout"),IF('Informacion del Cliente'!$F$10:$G$10="Residencial",IF(L276&lt;&gt;"",VLOOKUP(J276,INDIRECT("'"&amp;G276&amp;"'!L16:O18"),2,FALSE),""),IF('Informacion del Cliente'!$F$10:$G$10="Comercial",IF(L276&lt;&gt;"",VLOOKUP(J276,INDIRECT("'"&amp;G276&amp;"'!L16:O18"),3,FALSE),""))),"")</f>
        <v/>
      </c>
      <c r="AQ276" s="4" t="str">
        <f t="shared" ca="1" si="151"/>
        <v>0</v>
      </c>
      <c r="AR276" s="4" t="str">
        <f t="array" aca="1" ref="AR276" ca="1">IF('Informacion del Cliente'!$F$10:$G$10="Residencial",IF(L276&lt;&gt;"",VLOOKUP(J276,INDIRECT("'"&amp;G276&amp;"'!L16:O18"),2,FALSE),""),IF('Informacion del Cliente'!$F$10:$G$10="Comercial",IF(L276&lt;&gt;"",VLOOKUP(J276,INDIRECT("'"&amp;G276&amp;"'!L16:O18"),3,FALSE),"")))</f>
        <v/>
      </c>
      <c r="AS276" s="4" t="str">
        <f t="shared" ca="1" si="152"/>
        <v/>
      </c>
      <c r="AT276" s="4" t="str">
        <f t="shared" ca="1" si="153"/>
        <v/>
      </c>
      <c r="AU276" s="4" t="str">
        <f t="shared" ca="1" si="154"/>
        <v/>
      </c>
      <c r="AV276" s="4" t="str">
        <f t="array" aca="1" ref="AV276" ca="1">IF(G276&lt;&gt;"",(IF(OR(VLOOKUP(O276, INDIRECT("'" &amp; G276 &amp; "'!F23:N25"),3, FALSE)&lt;&gt;"",VLOOKUP(O276, INDIRECT("'" &amp; G276 &amp; "'!F23:N25"),3, FALSE)&lt;&gt;"NA"),(L276-VLOOKUP(O276, INDIRECT("'" &amp; G276 &amp; "'!F23:N25"),3, FALSE)),"")),"")</f>
        <v/>
      </c>
      <c r="AW276" s="4" t="str">
        <f t="shared" ca="1" si="133"/>
        <v/>
      </c>
      <c r="AX276" s="4" t="str">
        <f t="shared" ca="1" si="134"/>
        <v/>
      </c>
      <c r="AY276" s="4" t="str">
        <f t="shared" ca="1" si="135"/>
        <v/>
      </c>
      <c r="AZ276" s="4" t="str">
        <f t="array" aca="1" ref="AZ276" ca="1">IF(O276&lt;&gt;"",IF(VLOOKUP(O276,INDIRECT("'"&amp;G276&amp;"'!F23:K25"),5,FALSE)="NA","NA",L276-VLOOKUP(O276,INDIRECT("'"&amp;G276&amp;"'!F23:K25"),5,FALSE)),"")</f>
        <v/>
      </c>
      <c r="BA276" s="4" t="str">
        <f>IF('Informacion del Cliente'!U288&lt;&gt;"",'Informacion del Cliente'!U288,"")</f>
        <v/>
      </c>
      <c r="BB276" s="4" t="str">
        <f t="array" aca="1" ref="BB276" ca="1">IF(O276&lt;&gt;"",VLOOKUP(O276, INDIRECT("'" &amp; G276 &amp; "'!F23:K25"),6, FALSE),"")</f>
        <v/>
      </c>
      <c r="BC276" s="4" t="str">
        <f t="shared" si="136"/>
        <v/>
      </c>
      <c r="BD276" s="4" t="str">
        <f t="shared" ca="1" si="137"/>
        <v/>
      </c>
      <c r="BE276" s="4" t="str">
        <f t="shared" si="138"/>
        <v/>
      </c>
      <c r="BF276" s="4" t="str">
        <f t="shared" si="139"/>
        <v/>
      </c>
      <c r="BG276" s="4" t="str">
        <f t="shared" si="140"/>
        <v/>
      </c>
      <c r="BJ276" s="4" t="str">
        <f t="shared" ca="1" si="141"/>
        <v/>
      </c>
      <c r="BK276" s="4" t="str">
        <f t="shared" si="142"/>
        <v/>
      </c>
      <c r="BL276" s="4" t="str">
        <f t="shared" ca="1" si="143"/>
        <v/>
      </c>
      <c r="BM276" s="4" t="str">
        <f t="shared" ca="1" si="144"/>
        <v/>
      </c>
    </row>
    <row r="277" spans="1:65" x14ac:dyDescent="0.3">
      <c r="A277" s="4" t="str">
        <f>IF(L277&lt;&gt;"",'Informacion del Cliente'!D289,"")</f>
        <v/>
      </c>
      <c r="B277" s="4" t="str">
        <f>IF(O277&lt;&gt;"",'Informacion del Cliente'!$F$5,"")</f>
        <v/>
      </c>
      <c r="C277" s="4" t="str">
        <f>IF(O277&lt;&gt;"",'Informacion del Cliente'!$F$8,"")</f>
        <v/>
      </c>
      <c r="D277" s="4" t="str">
        <f>IF(O277&lt;&gt;"",'Informacion del Cliente'!$F$7,"")</f>
        <v/>
      </c>
      <c r="E277" s="4" t="str">
        <f>IF(O277&lt;&gt;"",'Informacion del Cliente'!$F$9,"")</f>
        <v/>
      </c>
      <c r="F277" s="4" t="str">
        <f>IF(G277&lt;&gt;"",'Informacion del Cliente'!$F$10:$G$10,"")</f>
        <v/>
      </c>
      <c r="G277" s="4" t="str">
        <f>IF('Informacion del Cliente'!E289&lt;&gt;"",VLOOKUP('Informacion del Cliente'!E289,Productos!$F$6:$G$11,2,FALSE),"")</f>
        <v/>
      </c>
      <c r="H277" s="4" t="str">
        <f>IF('Informacion del Cliente'!G289&lt;&gt;"",'Informacion del Cliente'!G289,"")</f>
        <v/>
      </c>
      <c r="I277" s="4" t="str">
        <f>IF('Informacion del Cliente'!F289&lt;&gt;"",'Informacion del Cliente'!F289,"")</f>
        <v/>
      </c>
      <c r="J277" s="4" t="str">
        <f>IF('Informacion del Cliente'!J289&lt;&gt;"",'Informacion del Cliente'!J289,"")</f>
        <v/>
      </c>
      <c r="K277" s="4" t="str">
        <f>IF('Informacion del Cliente'!N289&lt;&gt;"",'Informacion del Cliente'!N289,"")</f>
        <v/>
      </c>
      <c r="L277" s="4" t="str">
        <f>IF(AND(N277&lt;&gt;"",N277="Inside"),'Informacion del Cliente'!H289-VLOOKUP(N277,Productos!$F$15:$G$16,2,FALSE),IF(N277="Outside",'Informacion del Cliente'!H289,""))</f>
        <v/>
      </c>
      <c r="M277" s="4" t="str">
        <f>IF('Informacion del Cliente'!I289&lt;&gt;"",'Informacion del Cliente'!I289,"")</f>
        <v/>
      </c>
      <c r="N277" s="4" t="str">
        <f>IF('Informacion del Cliente'!K289&lt;&gt;"",'Informacion del Cliente'!K289,"")</f>
        <v/>
      </c>
      <c r="O277" s="4" t="str">
        <f>IF('Informacion del Cliente'!L289&lt;&gt;"",'Informacion del Cliente'!L289,"")</f>
        <v/>
      </c>
      <c r="P277" s="4" t="str">
        <f>IF('Informacion del Cliente'!M289&lt;&gt;"",'Informacion del Cliente'!M289,"")</f>
        <v/>
      </c>
      <c r="Q277" s="4" t="str">
        <f>IF('Informacion del Cliente'!P289&lt;&gt;"",'Informacion del Cliente'!P289,"")</f>
        <v/>
      </c>
      <c r="R277" s="4" t="str">
        <f>IF('Informacion del Cliente'!Q289&lt;&gt;"",'Informacion del Cliente'!Q289,"")</f>
        <v/>
      </c>
      <c r="S277" s="4" t="str">
        <f t="shared" ca="1" si="145"/>
        <v/>
      </c>
      <c r="U277" s="4" t="str">
        <f>IF('Informacion del Cliente'!O289&lt;&gt;"",'Informacion del Cliente'!O289,"")</f>
        <v/>
      </c>
      <c r="V277" s="4" t="str">
        <f>IF('Informacion del Cliente'!R289&lt;&gt;"",'Informacion del Cliente'!R289,"")</f>
        <v/>
      </c>
      <c r="W277" s="4" t="str">
        <f t="shared" ca="1" si="146"/>
        <v/>
      </c>
      <c r="X277" s="4" t="str">
        <f t="shared" si="147"/>
        <v/>
      </c>
      <c r="Y277" s="4" t="str">
        <f t="shared" si="148"/>
        <v/>
      </c>
      <c r="Z277" s="4" t="str">
        <f>IF(G277&lt;&gt;"", IFERROR(VLOOKUP(I277, 'Listado de Telas'!$B$3:$F$129, 5, FALSE), "No encontrado"), "")</f>
        <v/>
      </c>
      <c r="AA277" s="4" t="str">
        <f t="shared" ca="1" si="149"/>
        <v/>
      </c>
      <c r="AB277" s="4" t="str">
        <f t="shared" ca="1" si="124"/>
        <v/>
      </c>
      <c r="AC277" s="4" t="str">
        <f t="shared" ca="1" si="125"/>
        <v/>
      </c>
      <c r="AD277" s="4" t="str">
        <f t="shared" ca="1" si="126"/>
        <v/>
      </c>
      <c r="AE277" s="4" t="str">
        <f t="shared" si="127"/>
        <v/>
      </c>
      <c r="AF277" s="4" t="str">
        <f t="shared" ca="1" si="128"/>
        <v/>
      </c>
      <c r="AG277" s="4" t="str">
        <f t="shared" ca="1" si="129"/>
        <v/>
      </c>
      <c r="AH277" s="4" t="str">
        <f t="shared" ca="1" si="130"/>
        <v/>
      </c>
      <c r="AI277" s="4" t="str">
        <f t="shared" si="150"/>
        <v/>
      </c>
      <c r="AJ277" s="4" t="str">
        <f t="shared" ca="1" si="131"/>
        <v/>
      </c>
      <c r="AK277" s="4" t="str">
        <f t="array" ref="AK277">IF('Informacion del Cliente'!T289="SI",3,IF('Informacion del Cliente'!K289="Outside",2,IF('Informacion del Cliente'!K289="Inside",1,"")))</f>
        <v/>
      </c>
      <c r="AL277" s="140" t="str">
        <f t="shared" ca="1" si="132"/>
        <v/>
      </c>
      <c r="AM277" s="4" t="s">
        <v>132</v>
      </c>
      <c r="AN277" s="4" t="str">
        <f t="array" ref="AN277">IF(O277&lt;&gt;"",(IF(L277&lt;&gt;"",IF('Informacion del Cliente'!$F$10:$G$10="Residencial",VLOOKUP(G277,Productos!$F$19:$G$24,2,FALSE),IF('Informacion del Cliente'!$F$10:$G$10="Comercial",VLOOKUP(G277,Productos!$F$19:$G$24,3,FALSE),"")))),"")</f>
        <v/>
      </c>
      <c r="AO277" s="4" t="str">
        <f t="array" aca="1" ref="AO277" ca="1">IF(O277&lt;&gt;"",(IF(L277&lt;&gt;"",IF(VLOOKUP('Informacion del Cliente'!$F$10:$G$10,INDIRECT("'"&amp;G277&amp;"'!L5:N6"),2,FALSE)="NA","",VLOOKUP('Informacion del Cliente'!$F$10:$G$10,INDIRECT("'"&amp;G277&amp;"'!L5:N6"),2,FALSE)))),"")</f>
        <v/>
      </c>
      <c r="AP277" s="4" t="str">
        <f t="array" aca="1" ref="AP277" ca="1">IF(OR(J277="Privacy",J277="Blackout"),IF('Informacion del Cliente'!$F$10:$G$10="Residencial",IF(L277&lt;&gt;"",VLOOKUP(J277,INDIRECT("'"&amp;G277&amp;"'!L16:O18"),2,FALSE),""),IF('Informacion del Cliente'!$F$10:$G$10="Comercial",IF(L277&lt;&gt;"",VLOOKUP(J277,INDIRECT("'"&amp;G277&amp;"'!L16:O18"),3,FALSE),""))),"")</f>
        <v/>
      </c>
      <c r="AQ277" s="4" t="str">
        <f t="shared" ca="1" si="151"/>
        <v>0</v>
      </c>
      <c r="AR277" s="4" t="str">
        <f t="array" aca="1" ref="AR277" ca="1">IF('Informacion del Cliente'!$F$10:$G$10="Residencial",IF(L277&lt;&gt;"",VLOOKUP(J277,INDIRECT("'"&amp;G277&amp;"'!L16:O18"),2,FALSE),""),IF('Informacion del Cliente'!$F$10:$G$10="Comercial",IF(L277&lt;&gt;"",VLOOKUP(J277,INDIRECT("'"&amp;G277&amp;"'!L16:O18"),3,FALSE),"")))</f>
        <v/>
      </c>
      <c r="AS277" s="4" t="str">
        <f t="shared" ca="1" si="152"/>
        <v/>
      </c>
      <c r="AT277" s="4" t="str">
        <f t="shared" ca="1" si="153"/>
        <v/>
      </c>
      <c r="AU277" s="4" t="str">
        <f t="shared" ca="1" si="154"/>
        <v/>
      </c>
      <c r="AV277" s="4" t="str">
        <f t="array" aca="1" ref="AV277" ca="1">IF(G277&lt;&gt;"",(IF(OR(VLOOKUP(O277, INDIRECT("'" &amp; G277 &amp; "'!F23:N25"),3, FALSE)&lt;&gt;"",VLOOKUP(O277, INDIRECT("'" &amp; G277 &amp; "'!F23:N25"),3, FALSE)&lt;&gt;"NA"),(L277-VLOOKUP(O277, INDIRECT("'" &amp; G277 &amp; "'!F23:N25"),3, FALSE)),"")),"")</f>
        <v/>
      </c>
      <c r="AW277" s="4" t="str">
        <f t="shared" ca="1" si="133"/>
        <v/>
      </c>
      <c r="AX277" s="4" t="str">
        <f t="shared" ca="1" si="134"/>
        <v/>
      </c>
      <c r="AY277" s="4" t="str">
        <f t="shared" ca="1" si="135"/>
        <v/>
      </c>
      <c r="AZ277" s="4" t="str">
        <f t="array" aca="1" ref="AZ277" ca="1">IF(O277&lt;&gt;"",IF(VLOOKUP(O277,INDIRECT("'"&amp;G277&amp;"'!F23:K25"),5,FALSE)="NA","NA",L277-VLOOKUP(O277,INDIRECT("'"&amp;G277&amp;"'!F23:K25"),5,FALSE)),"")</f>
        <v/>
      </c>
      <c r="BA277" s="4" t="str">
        <f>IF('Informacion del Cliente'!U289&lt;&gt;"",'Informacion del Cliente'!U289,"")</f>
        <v/>
      </c>
      <c r="BB277" s="4" t="str">
        <f t="array" aca="1" ref="BB277" ca="1">IF(O277&lt;&gt;"",VLOOKUP(O277, INDIRECT("'" &amp; G277 &amp; "'!F23:K25"),6, FALSE),"")</f>
        <v/>
      </c>
      <c r="BC277" s="4" t="str">
        <f t="shared" si="136"/>
        <v/>
      </c>
      <c r="BD277" s="4" t="str">
        <f t="shared" ca="1" si="137"/>
        <v/>
      </c>
      <c r="BE277" s="4" t="str">
        <f t="shared" si="138"/>
        <v/>
      </c>
      <c r="BF277" s="4" t="str">
        <f t="shared" si="139"/>
        <v/>
      </c>
      <c r="BG277" s="4" t="str">
        <f t="shared" si="140"/>
        <v/>
      </c>
      <c r="BJ277" s="4" t="str">
        <f t="shared" ca="1" si="141"/>
        <v/>
      </c>
      <c r="BK277" s="4" t="str">
        <f t="shared" si="142"/>
        <v/>
      </c>
      <c r="BL277" s="4" t="str">
        <f t="shared" ca="1" si="143"/>
        <v/>
      </c>
      <c r="BM277" s="4" t="str">
        <f t="shared" ca="1" si="144"/>
        <v/>
      </c>
    </row>
    <row r="278" spans="1:65" x14ac:dyDescent="0.3">
      <c r="A278" s="4" t="str">
        <f>IF(L278&lt;&gt;"",'Informacion del Cliente'!D290,"")</f>
        <v/>
      </c>
      <c r="B278" s="4" t="str">
        <f>IF(O278&lt;&gt;"",'Informacion del Cliente'!$F$5,"")</f>
        <v/>
      </c>
      <c r="C278" s="4" t="str">
        <f>IF(O278&lt;&gt;"",'Informacion del Cliente'!$F$8,"")</f>
        <v/>
      </c>
      <c r="D278" s="4" t="str">
        <f>IF(O278&lt;&gt;"",'Informacion del Cliente'!$F$7,"")</f>
        <v/>
      </c>
      <c r="E278" s="4" t="str">
        <f>IF(O278&lt;&gt;"",'Informacion del Cliente'!$F$9,"")</f>
        <v/>
      </c>
      <c r="F278" s="4" t="str">
        <f>IF(G278&lt;&gt;"",'Informacion del Cliente'!$F$10:$G$10,"")</f>
        <v/>
      </c>
      <c r="G278" s="4" t="str">
        <f>IF('Informacion del Cliente'!E290&lt;&gt;"",VLOOKUP('Informacion del Cliente'!E290,Productos!$F$6:$G$11,2,FALSE),"")</f>
        <v/>
      </c>
      <c r="H278" s="4" t="str">
        <f>IF('Informacion del Cliente'!G290&lt;&gt;"",'Informacion del Cliente'!G290,"")</f>
        <v/>
      </c>
      <c r="I278" s="4" t="str">
        <f>IF('Informacion del Cliente'!F290&lt;&gt;"",'Informacion del Cliente'!F290,"")</f>
        <v/>
      </c>
      <c r="J278" s="4" t="str">
        <f>IF('Informacion del Cliente'!J290&lt;&gt;"",'Informacion del Cliente'!J290,"")</f>
        <v/>
      </c>
      <c r="K278" s="4" t="str">
        <f>IF('Informacion del Cliente'!N290&lt;&gt;"",'Informacion del Cliente'!N290,"")</f>
        <v/>
      </c>
      <c r="L278" s="4" t="str">
        <f>IF(AND(N278&lt;&gt;"",N278="Inside"),'Informacion del Cliente'!H290-VLOOKUP(N278,Productos!$F$15:$G$16,2,FALSE),IF(N278="Outside",'Informacion del Cliente'!H290,""))</f>
        <v/>
      </c>
      <c r="M278" s="4" t="str">
        <f>IF('Informacion del Cliente'!I290&lt;&gt;"",'Informacion del Cliente'!I290,"")</f>
        <v/>
      </c>
      <c r="N278" s="4" t="str">
        <f>IF('Informacion del Cliente'!K290&lt;&gt;"",'Informacion del Cliente'!K290,"")</f>
        <v/>
      </c>
      <c r="O278" s="4" t="str">
        <f>IF('Informacion del Cliente'!L290&lt;&gt;"",'Informacion del Cliente'!L290,"")</f>
        <v/>
      </c>
      <c r="P278" s="4" t="str">
        <f>IF('Informacion del Cliente'!M290&lt;&gt;"",'Informacion del Cliente'!M290,"")</f>
        <v/>
      </c>
      <c r="Q278" s="4" t="str">
        <f>IF('Informacion del Cliente'!P290&lt;&gt;"",'Informacion del Cliente'!P290,"")</f>
        <v/>
      </c>
      <c r="R278" s="4" t="str">
        <f>IF('Informacion del Cliente'!Q290&lt;&gt;"",'Informacion del Cliente'!Q290,"")</f>
        <v/>
      </c>
      <c r="S278" s="4" t="str">
        <f t="shared" ca="1" si="145"/>
        <v/>
      </c>
      <c r="U278" s="4" t="str">
        <f>IF('Informacion del Cliente'!O290&lt;&gt;"",'Informacion del Cliente'!O290,"")</f>
        <v/>
      </c>
      <c r="V278" s="4" t="str">
        <f>IF('Informacion del Cliente'!R290&lt;&gt;"",'Informacion del Cliente'!R290,"")</f>
        <v/>
      </c>
      <c r="W278" s="4" t="str">
        <f t="shared" ca="1" si="146"/>
        <v/>
      </c>
      <c r="X278" s="4" t="str">
        <f t="shared" si="147"/>
        <v/>
      </c>
      <c r="Y278" s="4" t="str">
        <f t="shared" si="148"/>
        <v/>
      </c>
      <c r="Z278" s="4" t="str">
        <f>IF(G278&lt;&gt;"", IFERROR(VLOOKUP(I278, 'Listado de Telas'!$B$3:$F$129, 5, FALSE), "No encontrado"), "")</f>
        <v/>
      </c>
      <c r="AA278" s="4" t="str">
        <f t="shared" ca="1" si="149"/>
        <v/>
      </c>
      <c r="AB278" s="4" t="str">
        <f t="shared" ca="1" si="124"/>
        <v/>
      </c>
      <c r="AC278" s="4" t="str">
        <f t="shared" ca="1" si="125"/>
        <v/>
      </c>
      <c r="AD278" s="4" t="str">
        <f t="shared" ca="1" si="126"/>
        <v/>
      </c>
      <c r="AE278" s="4" t="str">
        <f t="shared" si="127"/>
        <v/>
      </c>
      <c r="AF278" s="4" t="str">
        <f t="shared" ca="1" si="128"/>
        <v/>
      </c>
      <c r="AG278" s="4" t="str">
        <f t="shared" ca="1" si="129"/>
        <v/>
      </c>
      <c r="AH278" s="4" t="str">
        <f t="shared" ca="1" si="130"/>
        <v/>
      </c>
      <c r="AI278" s="4" t="str">
        <f t="shared" si="150"/>
        <v/>
      </c>
      <c r="AJ278" s="4" t="str">
        <f t="shared" ca="1" si="131"/>
        <v/>
      </c>
      <c r="AK278" s="4" t="str">
        <f t="array" ref="AK278">IF('Informacion del Cliente'!T290="SI",3,IF('Informacion del Cliente'!K290="Outside",2,IF('Informacion del Cliente'!K290="Inside",1,"")))</f>
        <v/>
      </c>
      <c r="AL278" s="140" t="str">
        <f t="shared" ca="1" si="132"/>
        <v/>
      </c>
      <c r="AM278" s="4" t="s">
        <v>132</v>
      </c>
      <c r="AN278" s="4" t="str">
        <f t="array" ref="AN278">IF(O278&lt;&gt;"",(IF(L278&lt;&gt;"",IF('Informacion del Cliente'!$F$10:$G$10="Residencial",VLOOKUP(G278,Productos!$F$19:$G$24,2,FALSE),IF('Informacion del Cliente'!$F$10:$G$10="Comercial",VLOOKUP(G278,Productos!$F$19:$G$24,3,FALSE),"")))),"")</f>
        <v/>
      </c>
      <c r="AO278" s="4" t="str">
        <f t="array" aca="1" ref="AO278" ca="1">IF(O278&lt;&gt;"",(IF(L278&lt;&gt;"",IF(VLOOKUP('Informacion del Cliente'!$F$10:$G$10,INDIRECT("'"&amp;G278&amp;"'!L5:N6"),2,FALSE)="NA","",VLOOKUP('Informacion del Cliente'!$F$10:$G$10,INDIRECT("'"&amp;G278&amp;"'!L5:N6"),2,FALSE)))),"")</f>
        <v/>
      </c>
      <c r="AP278" s="4" t="str">
        <f t="array" aca="1" ref="AP278" ca="1">IF(OR(J278="Privacy",J278="Blackout"),IF('Informacion del Cliente'!$F$10:$G$10="Residencial",IF(L278&lt;&gt;"",VLOOKUP(J278,INDIRECT("'"&amp;G278&amp;"'!L16:O18"),2,FALSE),""),IF('Informacion del Cliente'!$F$10:$G$10="Comercial",IF(L278&lt;&gt;"",VLOOKUP(J278,INDIRECT("'"&amp;G278&amp;"'!L16:O18"),3,FALSE),""))),"")</f>
        <v/>
      </c>
      <c r="AQ278" s="4" t="str">
        <f t="shared" ca="1" si="151"/>
        <v>0</v>
      </c>
      <c r="AR278" s="4" t="str">
        <f t="array" aca="1" ref="AR278" ca="1">IF('Informacion del Cliente'!$F$10:$G$10="Residencial",IF(L278&lt;&gt;"",VLOOKUP(J278,INDIRECT("'"&amp;G278&amp;"'!L16:O18"),2,FALSE),""),IF('Informacion del Cliente'!$F$10:$G$10="Comercial",IF(L278&lt;&gt;"",VLOOKUP(J278,INDIRECT("'"&amp;G278&amp;"'!L16:O18"),3,FALSE),"")))</f>
        <v/>
      </c>
      <c r="AS278" s="4" t="str">
        <f t="shared" ca="1" si="152"/>
        <v/>
      </c>
      <c r="AT278" s="4" t="str">
        <f t="shared" ca="1" si="153"/>
        <v/>
      </c>
      <c r="AU278" s="4" t="str">
        <f t="shared" ca="1" si="154"/>
        <v/>
      </c>
      <c r="AV278" s="4" t="str">
        <f t="array" aca="1" ref="AV278" ca="1">IF(G278&lt;&gt;"",(IF(OR(VLOOKUP(O278, INDIRECT("'" &amp; G278 &amp; "'!F23:N25"),3, FALSE)&lt;&gt;"",VLOOKUP(O278, INDIRECT("'" &amp; G278 &amp; "'!F23:N25"),3, FALSE)&lt;&gt;"NA"),(L278-VLOOKUP(O278, INDIRECT("'" &amp; G278 &amp; "'!F23:N25"),3, FALSE)),"")),"")</f>
        <v/>
      </c>
      <c r="AW278" s="4" t="str">
        <f t="shared" ca="1" si="133"/>
        <v/>
      </c>
      <c r="AX278" s="4" t="str">
        <f t="shared" ca="1" si="134"/>
        <v/>
      </c>
      <c r="AY278" s="4" t="str">
        <f t="shared" ca="1" si="135"/>
        <v/>
      </c>
      <c r="AZ278" s="4" t="str">
        <f t="array" aca="1" ref="AZ278" ca="1">IF(O278&lt;&gt;"",IF(VLOOKUP(O278,INDIRECT("'"&amp;G278&amp;"'!F23:K25"),5,FALSE)="NA","NA",L278-VLOOKUP(O278,INDIRECT("'"&amp;G278&amp;"'!F23:K25"),5,FALSE)),"")</f>
        <v/>
      </c>
      <c r="BA278" s="4" t="str">
        <f>IF('Informacion del Cliente'!U290&lt;&gt;"",'Informacion del Cliente'!U290,"")</f>
        <v/>
      </c>
      <c r="BB278" s="4" t="str">
        <f t="array" aca="1" ref="BB278" ca="1">IF(O278&lt;&gt;"",VLOOKUP(O278, INDIRECT("'" &amp; G278 &amp; "'!F23:K25"),6, FALSE),"")</f>
        <v/>
      </c>
      <c r="BC278" s="4" t="str">
        <f t="shared" si="136"/>
        <v/>
      </c>
      <c r="BD278" s="4" t="str">
        <f t="shared" ca="1" si="137"/>
        <v/>
      </c>
      <c r="BE278" s="4" t="str">
        <f t="shared" si="138"/>
        <v/>
      </c>
      <c r="BF278" s="4" t="str">
        <f t="shared" si="139"/>
        <v/>
      </c>
      <c r="BG278" s="4" t="str">
        <f t="shared" si="140"/>
        <v/>
      </c>
      <c r="BJ278" s="4" t="str">
        <f t="shared" ca="1" si="141"/>
        <v/>
      </c>
      <c r="BK278" s="4" t="str">
        <f t="shared" si="142"/>
        <v/>
      </c>
      <c r="BL278" s="4" t="str">
        <f t="shared" ca="1" si="143"/>
        <v/>
      </c>
      <c r="BM278" s="4" t="str">
        <f t="shared" ca="1" si="144"/>
        <v/>
      </c>
    </row>
    <row r="279" spans="1:65" x14ac:dyDescent="0.3">
      <c r="A279" s="4" t="str">
        <f>IF(L279&lt;&gt;"",'Informacion del Cliente'!D291,"")</f>
        <v/>
      </c>
      <c r="B279" s="4" t="str">
        <f>IF(O279&lt;&gt;"",'Informacion del Cliente'!$F$5,"")</f>
        <v/>
      </c>
      <c r="C279" s="4" t="str">
        <f>IF(O279&lt;&gt;"",'Informacion del Cliente'!$F$8,"")</f>
        <v/>
      </c>
      <c r="D279" s="4" t="str">
        <f>IF(O279&lt;&gt;"",'Informacion del Cliente'!$F$7,"")</f>
        <v/>
      </c>
      <c r="E279" s="4" t="str">
        <f>IF(O279&lt;&gt;"",'Informacion del Cliente'!$F$9,"")</f>
        <v/>
      </c>
      <c r="F279" s="4" t="str">
        <f>IF(G279&lt;&gt;"",'Informacion del Cliente'!$F$10:$G$10,"")</f>
        <v/>
      </c>
      <c r="G279" s="4" t="str">
        <f>IF('Informacion del Cliente'!E291&lt;&gt;"",VLOOKUP('Informacion del Cliente'!E291,Productos!$F$6:$G$11,2,FALSE),"")</f>
        <v/>
      </c>
      <c r="H279" s="4" t="str">
        <f>IF('Informacion del Cliente'!G291&lt;&gt;"",'Informacion del Cliente'!G291,"")</f>
        <v/>
      </c>
      <c r="I279" s="4" t="str">
        <f>IF('Informacion del Cliente'!F291&lt;&gt;"",'Informacion del Cliente'!F291,"")</f>
        <v/>
      </c>
      <c r="J279" s="4" t="str">
        <f>IF('Informacion del Cliente'!J291&lt;&gt;"",'Informacion del Cliente'!J291,"")</f>
        <v/>
      </c>
      <c r="K279" s="4" t="str">
        <f>IF('Informacion del Cliente'!N291&lt;&gt;"",'Informacion del Cliente'!N291,"")</f>
        <v/>
      </c>
      <c r="L279" s="4" t="str">
        <f>IF(AND(N279&lt;&gt;"",N279="Inside"),'Informacion del Cliente'!H291-VLOOKUP(N279,Productos!$F$15:$G$16,2,FALSE),IF(N279="Outside",'Informacion del Cliente'!H291,""))</f>
        <v/>
      </c>
      <c r="M279" s="4" t="str">
        <f>IF('Informacion del Cliente'!I291&lt;&gt;"",'Informacion del Cliente'!I291,"")</f>
        <v/>
      </c>
      <c r="N279" s="4" t="str">
        <f>IF('Informacion del Cliente'!K291&lt;&gt;"",'Informacion del Cliente'!K291,"")</f>
        <v/>
      </c>
      <c r="O279" s="4" t="str">
        <f>IF('Informacion del Cliente'!L291&lt;&gt;"",'Informacion del Cliente'!L291,"")</f>
        <v/>
      </c>
      <c r="P279" s="4" t="str">
        <f>IF('Informacion del Cliente'!M291&lt;&gt;"",'Informacion del Cliente'!M291,"")</f>
        <v/>
      </c>
      <c r="Q279" s="4" t="str">
        <f>IF('Informacion del Cliente'!P291&lt;&gt;"",'Informacion del Cliente'!P291,"")</f>
        <v/>
      </c>
      <c r="R279" s="4" t="str">
        <f>IF('Informacion del Cliente'!Q291&lt;&gt;"",'Informacion del Cliente'!Q291,"")</f>
        <v/>
      </c>
      <c r="S279" s="4" t="str">
        <f t="shared" ca="1" si="145"/>
        <v/>
      </c>
      <c r="U279" s="4" t="str">
        <f>IF('Informacion del Cliente'!O291&lt;&gt;"",'Informacion del Cliente'!O291,"")</f>
        <v/>
      </c>
      <c r="V279" s="4" t="str">
        <f>IF('Informacion del Cliente'!R291&lt;&gt;"",'Informacion del Cliente'!R291,"")</f>
        <v/>
      </c>
      <c r="W279" s="4" t="str">
        <f t="shared" ca="1" si="146"/>
        <v/>
      </c>
      <c r="X279" s="4" t="str">
        <f t="shared" si="147"/>
        <v/>
      </c>
      <c r="Y279" s="4" t="str">
        <f t="shared" si="148"/>
        <v/>
      </c>
      <c r="Z279" s="4" t="str">
        <f>IF(G279&lt;&gt;"", IFERROR(VLOOKUP(I279, 'Listado de Telas'!$B$3:$F$129, 5, FALSE), "No encontrado"), "")</f>
        <v/>
      </c>
      <c r="AA279" s="4" t="str">
        <f t="shared" ca="1" si="149"/>
        <v/>
      </c>
      <c r="AB279" s="4" t="str">
        <f t="shared" ca="1" si="124"/>
        <v/>
      </c>
      <c r="AC279" s="4" t="str">
        <f t="shared" ca="1" si="125"/>
        <v/>
      </c>
      <c r="AD279" s="4" t="str">
        <f t="shared" ca="1" si="126"/>
        <v/>
      </c>
      <c r="AE279" s="4" t="str">
        <f t="shared" si="127"/>
        <v/>
      </c>
      <c r="AF279" s="4" t="str">
        <f t="shared" ca="1" si="128"/>
        <v/>
      </c>
      <c r="AG279" s="4" t="str">
        <f t="shared" ca="1" si="129"/>
        <v/>
      </c>
      <c r="AH279" s="4" t="str">
        <f t="shared" ca="1" si="130"/>
        <v/>
      </c>
      <c r="AI279" s="4" t="str">
        <f t="shared" si="150"/>
        <v/>
      </c>
      <c r="AJ279" s="4" t="str">
        <f t="shared" ca="1" si="131"/>
        <v/>
      </c>
      <c r="AK279" s="4" t="str">
        <f t="array" ref="AK279">IF('Informacion del Cliente'!T291="SI",3,IF('Informacion del Cliente'!K291="Outside",2,IF('Informacion del Cliente'!K291="Inside",1,"")))</f>
        <v/>
      </c>
      <c r="AL279" s="140" t="str">
        <f t="shared" ca="1" si="132"/>
        <v/>
      </c>
      <c r="AM279" s="4" t="s">
        <v>132</v>
      </c>
      <c r="AN279" s="4" t="str">
        <f t="array" ref="AN279">IF(O279&lt;&gt;"",(IF(L279&lt;&gt;"",IF('Informacion del Cliente'!$F$10:$G$10="Residencial",VLOOKUP(G279,Productos!$F$19:$G$24,2,FALSE),IF('Informacion del Cliente'!$F$10:$G$10="Comercial",VLOOKUP(G279,Productos!$F$19:$G$24,3,FALSE),"")))),"")</f>
        <v/>
      </c>
      <c r="AO279" s="4" t="str">
        <f t="array" aca="1" ref="AO279" ca="1">IF(O279&lt;&gt;"",(IF(L279&lt;&gt;"",IF(VLOOKUP('Informacion del Cliente'!$F$10:$G$10,INDIRECT("'"&amp;G279&amp;"'!L5:N6"),2,FALSE)="NA","",VLOOKUP('Informacion del Cliente'!$F$10:$G$10,INDIRECT("'"&amp;G279&amp;"'!L5:N6"),2,FALSE)))),"")</f>
        <v/>
      </c>
      <c r="AP279" s="4" t="str">
        <f t="array" aca="1" ref="AP279" ca="1">IF(OR(J279="Privacy",J279="Blackout"),IF('Informacion del Cliente'!$F$10:$G$10="Residencial",IF(L279&lt;&gt;"",VLOOKUP(J279,INDIRECT("'"&amp;G279&amp;"'!L16:O18"),2,FALSE),""),IF('Informacion del Cliente'!$F$10:$G$10="Comercial",IF(L279&lt;&gt;"",VLOOKUP(J279,INDIRECT("'"&amp;G279&amp;"'!L16:O18"),3,FALSE),""))),"")</f>
        <v/>
      </c>
      <c r="AQ279" s="4" t="str">
        <f t="shared" ca="1" si="151"/>
        <v>0</v>
      </c>
      <c r="AR279" s="4" t="str">
        <f t="array" aca="1" ref="AR279" ca="1">IF('Informacion del Cliente'!$F$10:$G$10="Residencial",IF(L279&lt;&gt;"",VLOOKUP(J279,INDIRECT("'"&amp;G279&amp;"'!L16:O18"),2,FALSE),""),IF('Informacion del Cliente'!$F$10:$G$10="Comercial",IF(L279&lt;&gt;"",VLOOKUP(J279,INDIRECT("'"&amp;G279&amp;"'!L16:O18"),3,FALSE),"")))</f>
        <v/>
      </c>
      <c r="AS279" s="4" t="str">
        <f t="shared" ca="1" si="152"/>
        <v/>
      </c>
      <c r="AT279" s="4" t="str">
        <f t="shared" ca="1" si="153"/>
        <v/>
      </c>
      <c r="AU279" s="4" t="str">
        <f t="shared" ca="1" si="154"/>
        <v/>
      </c>
      <c r="AV279" s="4" t="str">
        <f t="array" aca="1" ref="AV279" ca="1">IF(G279&lt;&gt;"",(IF(OR(VLOOKUP(O279, INDIRECT("'" &amp; G279 &amp; "'!F23:N25"),3, FALSE)&lt;&gt;"",VLOOKUP(O279, INDIRECT("'" &amp; G279 &amp; "'!F23:N25"),3, FALSE)&lt;&gt;"NA"),(L279-VLOOKUP(O279, INDIRECT("'" &amp; G279 &amp; "'!F23:N25"),3, FALSE)),"")),"")</f>
        <v/>
      </c>
      <c r="AW279" s="4" t="str">
        <f t="shared" ca="1" si="133"/>
        <v/>
      </c>
      <c r="AX279" s="4" t="str">
        <f t="shared" ca="1" si="134"/>
        <v/>
      </c>
      <c r="AY279" s="4" t="str">
        <f t="shared" ca="1" si="135"/>
        <v/>
      </c>
      <c r="AZ279" s="4" t="str">
        <f t="array" aca="1" ref="AZ279" ca="1">IF(O279&lt;&gt;"",IF(VLOOKUP(O279,INDIRECT("'"&amp;G279&amp;"'!F23:K25"),5,FALSE)="NA","NA",L279-VLOOKUP(O279,INDIRECT("'"&amp;G279&amp;"'!F23:K25"),5,FALSE)),"")</f>
        <v/>
      </c>
      <c r="BA279" s="4" t="str">
        <f>IF('Informacion del Cliente'!U291&lt;&gt;"",'Informacion del Cliente'!U291,"")</f>
        <v/>
      </c>
      <c r="BB279" s="4" t="str">
        <f t="array" aca="1" ref="BB279" ca="1">IF(O279&lt;&gt;"",VLOOKUP(O279, INDIRECT("'" &amp; G279 &amp; "'!F23:K25"),6, FALSE),"")</f>
        <v/>
      </c>
      <c r="BC279" s="4" t="str">
        <f t="shared" si="136"/>
        <v/>
      </c>
      <c r="BD279" s="4" t="str">
        <f t="shared" ca="1" si="137"/>
        <v/>
      </c>
      <c r="BE279" s="4" t="str">
        <f t="shared" si="138"/>
        <v/>
      </c>
      <c r="BF279" s="4" t="str">
        <f t="shared" si="139"/>
        <v/>
      </c>
      <c r="BG279" s="4" t="str">
        <f t="shared" si="140"/>
        <v/>
      </c>
      <c r="BJ279" s="4" t="str">
        <f t="shared" ca="1" si="141"/>
        <v/>
      </c>
      <c r="BK279" s="4" t="str">
        <f t="shared" si="142"/>
        <v/>
      </c>
      <c r="BL279" s="4" t="str">
        <f t="shared" ca="1" si="143"/>
        <v/>
      </c>
      <c r="BM279" s="4" t="str">
        <f t="shared" ca="1" si="144"/>
        <v/>
      </c>
    </row>
    <row r="280" spans="1:65" x14ac:dyDescent="0.3">
      <c r="A280" s="4" t="str">
        <f>IF(L280&lt;&gt;"",'Informacion del Cliente'!D292,"")</f>
        <v/>
      </c>
      <c r="B280" s="4" t="str">
        <f>IF(O280&lt;&gt;"",'Informacion del Cliente'!$F$5,"")</f>
        <v/>
      </c>
      <c r="C280" s="4" t="str">
        <f>IF(O280&lt;&gt;"",'Informacion del Cliente'!$F$8,"")</f>
        <v/>
      </c>
      <c r="D280" s="4" t="str">
        <f>IF(O280&lt;&gt;"",'Informacion del Cliente'!$F$7,"")</f>
        <v/>
      </c>
      <c r="E280" s="4" t="str">
        <f>IF(O280&lt;&gt;"",'Informacion del Cliente'!$F$9,"")</f>
        <v/>
      </c>
      <c r="F280" s="4" t="str">
        <f>IF(G280&lt;&gt;"",'Informacion del Cliente'!$F$10:$G$10,"")</f>
        <v/>
      </c>
      <c r="G280" s="4" t="str">
        <f>IF('Informacion del Cliente'!E292&lt;&gt;"",VLOOKUP('Informacion del Cliente'!E292,Productos!$F$6:$G$11,2,FALSE),"")</f>
        <v/>
      </c>
      <c r="H280" s="4" t="str">
        <f>IF('Informacion del Cliente'!G292&lt;&gt;"",'Informacion del Cliente'!G292,"")</f>
        <v/>
      </c>
      <c r="I280" s="4" t="str">
        <f>IF('Informacion del Cliente'!F292&lt;&gt;"",'Informacion del Cliente'!F292,"")</f>
        <v/>
      </c>
      <c r="J280" s="4" t="str">
        <f>IF('Informacion del Cliente'!J292&lt;&gt;"",'Informacion del Cliente'!J292,"")</f>
        <v/>
      </c>
      <c r="K280" s="4" t="str">
        <f>IF('Informacion del Cliente'!N292&lt;&gt;"",'Informacion del Cliente'!N292,"")</f>
        <v/>
      </c>
      <c r="L280" s="4" t="str">
        <f>IF(AND(N280&lt;&gt;"",N280="Inside"),'Informacion del Cliente'!H292-VLOOKUP(N280,Productos!$F$15:$G$16,2,FALSE),IF(N280="Outside",'Informacion del Cliente'!H292,""))</f>
        <v/>
      </c>
      <c r="M280" s="4" t="str">
        <f>IF('Informacion del Cliente'!I292&lt;&gt;"",'Informacion del Cliente'!I292,"")</f>
        <v/>
      </c>
      <c r="N280" s="4" t="str">
        <f>IF('Informacion del Cliente'!K292&lt;&gt;"",'Informacion del Cliente'!K292,"")</f>
        <v/>
      </c>
      <c r="O280" s="4" t="str">
        <f>IF('Informacion del Cliente'!L292&lt;&gt;"",'Informacion del Cliente'!L292,"")</f>
        <v/>
      </c>
      <c r="P280" s="4" t="str">
        <f>IF('Informacion del Cliente'!M292&lt;&gt;"",'Informacion del Cliente'!M292,"")</f>
        <v/>
      </c>
      <c r="Q280" s="4" t="str">
        <f>IF('Informacion del Cliente'!P292&lt;&gt;"",'Informacion del Cliente'!P292,"")</f>
        <v/>
      </c>
      <c r="R280" s="4" t="str">
        <f>IF('Informacion del Cliente'!Q292&lt;&gt;"",'Informacion del Cliente'!Q292,"")</f>
        <v/>
      </c>
      <c r="S280" s="4" t="str">
        <f t="shared" ca="1" si="145"/>
        <v/>
      </c>
      <c r="U280" s="4" t="str">
        <f>IF('Informacion del Cliente'!O292&lt;&gt;"",'Informacion del Cliente'!O292,"")</f>
        <v/>
      </c>
      <c r="V280" s="4" t="str">
        <f>IF('Informacion del Cliente'!R292&lt;&gt;"",'Informacion del Cliente'!R292,"")</f>
        <v/>
      </c>
      <c r="W280" s="4" t="str">
        <f t="shared" ca="1" si="146"/>
        <v/>
      </c>
      <c r="X280" s="4" t="str">
        <f t="shared" si="147"/>
        <v/>
      </c>
      <c r="Y280" s="4" t="str">
        <f t="shared" si="148"/>
        <v/>
      </c>
      <c r="Z280" s="4" t="str">
        <f>IF(G280&lt;&gt;"", IFERROR(VLOOKUP(I280, 'Listado de Telas'!$B$3:$F$129, 5, FALSE), "No encontrado"), "")</f>
        <v/>
      </c>
      <c r="AA280" s="4" t="str">
        <f t="shared" ca="1" si="149"/>
        <v/>
      </c>
      <c r="AB280" s="4" t="str">
        <f t="shared" ca="1" si="124"/>
        <v/>
      </c>
      <c r="AC280" s="4" t="str">
        <f t="shared" ca="1" si="125"/>
        <v/>
      </c>
      <c r="AD280" s="4" t="str">
        <f t="shared" ca="1" si="126"/>
        <v/>
      </c>
      <c r="AE280" s="4" t="str">
        <f t="shared" si="127"/>
        <v/>
      </c>
      <c r="AF280" s="4" t="str">
        <f t="shared" ca="1" si="128"/>
        <v/>
      </c>
      <c r="AG280" s="4" t="str">
        <f t="shared" ca="1" si="129"/>
        <v/>
      </c>
      <c r="AH280" s="4" t="str">
        <f t="shared" ca="1" si="130"/>
        <v/>
      </c>
      <c r="AI280" s="4" t="str">
        <f t="shared" si="150"/>
        <v/>
      </c>
      <c r="AJ280" s="4" t="str">
        <f t="shared" ca="1" si="131"/>
        <v/>
      </c>
      <c r="AK280" s="4" t="str">
        <f t="array" ref="AK280">IF('Informacion del Cliente'!T292="SI",3,IF('Informacion del Cliente'!K292="Outside",2,IF('Informacion del Cliente'!K292="Inside",1,"")))</f>
        <v/>
      </c>
      <c r="AL280" s="140" t="str">
        <f t="shared" ca="1" si="132"/>
        <v/>
      </c>
      <c r="AM280" s="4" t="s">
        <v>132</v>
      </c>
      <c r="AN280" s="4" t="str">
        <f t="array" ref="AN280">IF(O280&lt;&gt;"",(IF(L280&lt;&gt;"",IF('Informacion del Cliente'!$F$10:$G$10="Residencial",VLOOKUP(G280,Productos!$F$19:$G$24,2,FALSE),IF('Informacion del Cliente'!$F$10:$G$10="Comercial",VLOOKUP(G280,Productos!$F$19:$G$24,3,FALSE),"")))),"")</f>
        <v/>
      </c>
      <c r="AO280" s="4" t="str">
        <f t="array" aca="1" ref="AO280" ca="1">IF(O280&lt;&gt;"",(IF(L280&lt;&gt;"",IF(VLOOKUP('Informacion del Cliente'!$F$10:$G$10,INDIRECT("'"&amp;G280&amp;"'!L5:N6"),2,FALSE)="NA","",VLOOKUP('Informacion del Cliente'!$F$10:$G$10,INDIRECT("'"&amp;G280&amp;"'!L5:N6"),2,FALSE)))),"")</f>
        <v/>
      </c>
      <c r="AP280" s="4" t="str">
        <f t="array" aca="1" ref="AP280" ca="1">IF(OR(J280="Privacy",J280="Blackout"),IF('Informacion del Cliente'!$F$10:$G$10="Residencial",IF(L280&lt;&gt;"",VLOOKUP(J280,INDIRECT("'"&amp;G280&amp;"'!L16:O18"),2,FALSE),""),IF('Informacion del Cliente'!$F$10:$G$10="Comercial",IF(L280&lt;&gt;"",VLOOKUP(J280,INDIRECT("'"&amp;G280&amp;"'!L16:O18"),3,FALSE),""))),"")</f>
        <v/>
      </c>
      <c r="AQ280" s="4" t="str">
        <f t="shared" ca="1" si="151"/>
        <v>0</v>
      </c>
      <c r="AR280" s="4" t="str">
        <f t="array" aca="1" ref="AR280" ca="1">IF('Informacion del Cliente'!$F$10:$G$10="Residencial",IF(L280&lt;&gt;"",VLOOKUP(J280,INDIRECT("'"&amp;G280&amp;"'!L16:O18"),2,FALSE),""),IF('Informacion del Cliente'!$F$10:$G$10="Comercial",IF(L280&lt;&gt;"",VLOOKUP(J280,INDIRECT("'"&amp;G280&amp;"'!L16:O18"),3,FALSE),"")))</f>
        <v/>
      </c>
      <c r="AS280" s="4" t="str">
        <f t="shared" ca="1" si="152"/>
        <v/>
      </c>
      <c r="AT280" s="4" t="str">
        <f t="shared" ca="1" si="153"/>
        <v/>
      </c>
      <c r="AU280" s="4" t="str">
        <f t="shared" ca="1" si="154"/>
        <v/>
      </c>
      <c r="AV280" s="4" t="str">
        <f t="array" aca="1" ref="AV280" ca="1">IF(G280&lt;&gt;"",(IF(OR(VLOOKUP(O280, INDIRECT("'" &amp; G280 &amp; "'!F23:N25"),3, FALSE)&lt;&gt;"",VLOOKUP(O280, INDIRECT("'" &amp; G280 &amp; "'!F23:N25"),3, FALSE)&lt;&gt;"NA"),(L280-VLOOKUP(O280, INDIRECT("'" &amp; G280 &amp; "'!F23:N25"),3, FALSE)),"")),"")</f>
        <v/>
      </c>
      <c r="AW280" s="4" t="str">
        <f t="shared" ca="1" si="133"/>
        <v/>
      </c>
      <c r="AX280" s="4" t="str">
        <f t="shared" ca="1" si="134"/>
        <v/>
      </c>
      <c r="AY280" s="4" t="str">
        <f t="shared" ca="1" si="135"/>
        <v/>
      </c>
      <c r="AZ280" s="4" t="str">
        <f t="array" aca="1" ref="AZ280" ca="1">IF(O280&lt;&gt;"",IF(VLOOKUP(O280,INDIRECT("'"&amp;G280&amp;"'!F23:K25"),5,FALSE)="NA","NA",L280-VLOOKUP(O280,INDIRECT("'"&amp;G280&amp;"'!F23:K25"),5,FALSE)),"")</f>
        <v/>
      </c>
      <c r="BA280" s="4" t="str">
        <f>IF('Informacion del Cliente'!U292&lt;&gt;"",'Informacion del Cliente'!U292,"")</f>
        <v/>
      </c>
      <c r="BB280" s="4" t="str">
        <f t="array" aca="1" ref="BB280" ca="1">IF(O280&lt;&gt;"",VLOOKUP(O280, INDIRECT("'" &amp; G280 &amp; "'!F23:K25"),6, FALSE),"")</f>
        <v/>
      </c>
      <c r="BC280" s="4" t="str">
        <f t="shared" si="136"/>
        <v/>
      </c>
      <c r="BD280" s="4" t="str">
        <f t="shared" ca="1" si="137"/>
        <v/>
      </c>
      <c r="BE280" s="4" t="str">
        <f t="shared" si="138"/>
        <v/>
      </c>
      <c r="BF280" s="4" t="str">
        <f t="shared" si="139"/>
        <v/>
      </c>
      <c r="BG280" s="4" t="str">
        <f t="shared" si="140"/>
        <v/>
      </c>
      <c r="BJ280" s="4" t="str">
        <f t="shared" ca="1" si="141"/>
        <v/>
      </c>
      <c r="BK280" s="4" t="str">
        <f t="shared" si="142"/>
        <v/>
      </c>
      <c r="BL280" s="4" t="str">
        <f t="shared" ca="1" si="143"/>
        <v/>
      </c>
      <c r="BM280" s="4" t="str">
        <f t="shared" ca="1" si="144"/>
        <v/>
      </c>
    </row>
    <row r="281" spans="1:65" x14ac:dyDescent="0.3">
      <c r="A281" s="4" t="str">
        <f>IF(L281&lt;&gt;"",'Informacion del Cliente'!D293,"")</f>
        <v/>
      </c>
      <c r="B281" s="4" t="str">
        <f>IF(O281&lt;&gt;"",'Informacion del Cliente'!$F$5,"")</f>
        <v/>
      </c>
      <c r="C281" s="4" t="str">
        <f>IF(O281&lt;&gt;"",'Informacion del Cliente'!$F$8,"")</f>
        <v/>
      </c>
      <c r="D281" s="4" t="str">
        <f>IF(O281&lt;&gt;"",'Informacion del Cliente'!$F$7,"")</f>
        <v/>
      </c>
      <c r="E281" s="4" t="str">
        <f>IF(O281&lt;&gt;"",'Informacion del Cliente'!$F$9,"")</f>
        <v/>
      </c>
      <c r="F281" s="4" t="str">
        <f>IF(G281&lt;&gt;"",'Informacion del Cliente'!$F$10:$G$10,"")</f>
        <v/>
      </c>
      <c r="G281" s="4" t="str">
        <f>IF('Informacion del Cliente'!E293&lt;&gt;"",VLOOKUP('Informacion del Cliente'!E293,Productos!$F$6:$G$11,2,FALSE),"")</f>
        <v/>
      </c>
      <c r="H281" s="4" t="str">
        <f>IF('Informacion del Cliente'!G293&lt;&gt;"",'Informacion del Cliente'!G293,"")</f>
        <v/>
      </c>
      <c r="I281" s="4" t="str">
        <f>IF('Informacion del Cliente'!F293&lt;&gt;"",'Informacion del Cliente'!F293,"")</f>
        <v/>
      </c>
      <c r="J281" s="4" t="str">
        <f>IF('Informacion del Cliente'!J293&lt;&gt;"",'Informacion del Cliente'!J293,"")</f>
        <v/>
      </c>
      <c r="K281" s="4" t="str">
        <f>IF('Informacion del Cliente'!N293&lt;&gt;"",'Informacion del Cliente'!N293,"")</f>
        <v/>
      </c>
      <c r="L281" s="4" t="str">
        <f>IF(AND(N281&lt;&gt;"",N281="Inside"),'Informacion del Cliente'!H293-VLOOKUP(N281,Productos!$F$15:$G$16,2,FALSE),IF(N281="Outside",'Informacion del Cliente'!H293,""))</f>
        <v/>
      </c>
      <c r="M281" s="4" t="str">
        <f>IF('Informacion del Cliente'!I293&lt;&gt;"",'Informacion del Cliente'!I293,"")</f>
        <v/>
      </c>
      <c r="N281" s="4" t="str">
        <f>IF('Informacion del Cliente'!K293&lt;&gt;"",'Informacion del Cliente'!K293,"")</f>
        <v/>
      </c>
      <c r="O281" s="4" t="str">
        <f>IF('Informacion del Cliente'!L293&lt;&gt;"",'Informacion del Cliente'!L293,"")</f>
        <v/>
      </c>
      <c r="P281" s="4" t="str">
        <f>IF('Informacion del Cliente'!M293&lt;&gt;"",'Informacion del Cliente'!M293,"")</f>
        <v/>
      </c>
      <c r="Q281" s="4" t="str">
        <f>IF('Informacion del Cliente'!P293&lt;&gt;"",'Informacion del Cliente'!P293,"")</f>
        <v/>
      </c>
      <c r="R281" s="4" t="str">
        <f>IF('Informacion del Cliente'!Q293&lt;&gt;"",'Informacion del Cliente'!Q293,"")</f>
        <v/>
      </c>
      <c r="S281" s="4" t="str">
        <f t="shared" ca="1" si="145"/>
        <v/>
      </c>
      <c r="U281" s="4" t="str">
        <f>IF('Informacion del Cliente'!O293&lt;&gt;"",'Informacion del Cliente'!O293,"")</f>
        <v/>
      </c>
      <c r="V281" s="4" t="str">
        <f>IF('Informacion del Cliente'!R293&lt;&gt;"",'Informacion del Cliente'!R293,"")</f>
        <v/>
      </c>
      <c r="W281" s="4" t="str">
        <f t="shared" ca="1" si="146"/>
        <v/>
      </c>
      <c r="X281" s="4" t="str">
        <f t="shared" si="147"/>
        <v/>
      </c>
      <c r="Y281" s="4" t="str">
        <f t="shared" si="148"/>
        <v/>
      </c>
      <c r="Z281" s="4" t="str">
        <f>IF(G281&lt;&gt;"", IFERROR(VLOOKUP(I281, 'Listado de Telas'!$B$3:$F$129, 5, FALSE), "No encontrado"), "")</f>
        <v/>
      </c>
      <c r="AA281" s="4" t="str">
        <f t="shared" ca="1" si="149"/>
        <v/>
      </c>
      <c r="AB281" s="4" t="str">
        <f t="shared" ca="1" si="124"/>
        <v/>
      </c>
      <c r="AC281" s="4" t="str">
        <f t="shared" ca="1" si="125"/>
        <v/>
      </c>
      <c r="AD281" s="4" t="str">
        <f t="shared" ca="1" si="126"/>
        <v/>
      </c>
      <c r="AE281" s="4" t="str">
        <f t="shared" si="127"/>
        <v/>
      </c>
      <c r="AF281" s="4" t="str">
        <f t="shared" ca="1" si="128"/>
        <v/>
      </c>
      <c r="AG281" s="4" t="str">
        <f t="shared" ca="1" si="129"/>
        <v/>
      </c>
      <c r="AH281" s="4" t="str">
        <f t="shared" ca="1" si="130"/>
        <v/>
      </c>
      <c r="AI281" s="4" t="str">
        <f t="shared" si="150"/>
        <v/>
      </c>
      <c r="AJ281" s="4" t="str">
        <f t="shared" ca="1" si="131"/>
        <v/>
      </c>
      <c r="AK281" s="4" t="str">
        <f t="array" ref="AK281">IF('Informacion del Cliente'!T293="SI",3,IF('Informacion del Cliente'!K293="Outside",2,IF('Informacion del Cliente'!K293="Inside",1,"")))</f>
        <v/>
      </c>
      <c r="AL281" s="140" t="str">
        <f t="shared" ca="1" si="132"/>
        <v/>
      </c>
      <c r="AM281" s="4" t="s">
        <v>132</v>
      </c>
      <c r="AN281" s="4" t="str">
        <f t="array" ref="AN281">IF(O281&lt;&gt;"",(IF(L281&lt;&gt;"",IF('Informacion del Cliente'!$F$10:$G$10="Residencial",VLOOKUP(G281,Productos!$F$19:$G$24,2,FALSE),IF('Informacion del Cliente'!$F$10:$G$10="Comercial",VLOOKUP(G281,Productos!$F$19:$G$24,3,FALSE),"")))),"")</f>
        <v/>
      </c>
      <c r="AO281" s="4" t="str">
        <f t="array" aca="1" ref="AO281" ca="1">IF(O281&lt;&gt;"",(IF(L281&lt;&gt;"",IF(VLOOKUP('Informacion del Cliente'!$F$10:$G$10,INDIRECT("'"&amp;G281&amp;"'!L5:N6"),2,FALSE)="NA","",VLOOKUP('Informacion del Cliente'!$F$10:$G$10,INDIRECT("'"&amp;G281&amp;"'!L5:N6"),2,FALSE)))),"")</f>
        <v/>
      </c>
      <c r="AP281" s="4" t="str">
        <f t="array" aca="1" ref="AP281" ca="1">IF(OR(J281="Privacy",J281="Blackout"),IF('Informacion del Cliente'!$F$10:$G$10="Residencial",IF(L281&lt;&gt;"",VLOOKUP(J281,INDIRECT("'"&amp;G281&amp;"'!L16:O18"),2,FALSE),""),IF('Informacion del Cliente'!$F$10:$G$10="Comercial",IF(L281&lt;&gt;"",VLOOKUP(J281,INDIRECT("'"&amp;G281&amp;"'!L16:O18"),3,FALSE),""))),"")</f>
        <v/>
      </c>
      <c r="AQ281" s="4" t="str">
        <f t="shared" ca="1" si="151"/>
        <v>0</v>
      </c>
      <c r="AR281" s="4" t="str">
        <f t="array" aca="1" ref="AR281" ca="1">IF('Informacion del Cliente'!$F$10:$G$10="Residencial",IF(L281&lt;&gt;"",VLOOKUP(J281,INDIRECT("'"&amp;G281&amp;"'!L16:O18"),2,FALSE),""),IF('Informacion del Cliente'!$F$10:$G$10="Comercial",IF(L281&lt;&gt;"",VLOOKUP(J281,INDIRECT("'"&amp;G281&amp;"'!L16:O18"),3,FALSE),"")))</f>
        <v/>
      </c>
      <c r="AS281" s="4" t="str">
        <f t="shared" ca="1" si="152"/>
        <v/>
      </c>
      <c r="AT281" s="4" t="str">
        <f t="shared" ca="1" si="153"/>
        <v/>
      </c>
      <c r="AU281" s="4" t="str">
        <f t="shared" ca="1" si="154"/>
        <v/>
      </c>
      <c r="AV281" s="4" t="str">
        <f t="array" aca="1" ref="AV281" ca="1">IF(G281&lt;&gt;"",(IF(OR(VLOOKUP(O281, INDIRECT("'" &amp; G281 &amp; "'!F23:N25"),3, FALSE)&lt;&gt;"",VLOOKUP(O281, INDIRECT("'" &amp; G281 &amp; "'!F23:N25"),3, FALSE)&lt;&gt;"NA"),(L281-VLOOKUP(O281, INDIRECT("'" &amp; G281 &amp; "'!F23:N25"),3, FALSE)),"")),"")</f>
        <v/>
      </c>
      <c r="AW281" s="4" t="str">
        <f t="shared" ca="1" si="133"/>
        <v/>
      </c>
      <c r="AX281" s="4" t="str">
        <f t="shared" ca="1" si="134"/>
        <v/>
      </c>
      <c r="AY281" s="4" t="str">
        <f t="shared" ca="1" si="135"/>
        <v/>
      </c>
      <c r="AZ281" s="4" t="str">
        <f t="array" aca="1" ref="AZ281" ca="1">IF(O281&lt;&gt;"",IF(VLOOKUP(O281,INDIRECT("'"&amp;G281&amp;"'!F23:K25"),5,FALSE)="NA","NA",L281-VLOOKUP(O281,INDIRECT("'"&amp;G281&amp;"'!F23:K25"),5,FALSE)),"")</f>
        <v/>
      </c>
      <c r="BA281" s="4" t="str">
        <f>IF('Informacion del Cliente'!U293&lt;&gt;"",'Informacion del Cliente'!U293,"")</f>
        <v/>
      </c>
      <c r="BB281" s="4" t="str">
        <f t="array" aca="1" ref="BB281" ca="1">IF(O281&lt;&gt;"",VLOOKUP(O281, INDIRECT("'" &amp; G281 &amp; "'!F23:K25"),6, FALSE),"")</f>
        <v/>
      </c>
      <c r="BC281" s="4" t="str">
        <f t="shared" si="136"/>
        <v/>
      </c>
      <c r="BD281" s="4" t="str">
        <f t="shared" ca="1" si="137"/>
        <v/>
      </c>
      <c r="BE281" s="4" t="str">
        <f t="shared" si="138"/>
        <v/>
      </c>
      <c r="BF281" s="4" t="str">
        <f t="shared" si="139"/>
        <v/>
      </c>
      <c r="BG281" s="4" t="str">
        <f t="shared" si="140"/>
        <v/>
      </c>
      <c r="BJ281" s="4" t="str">
        <f t="shared" ca="1" si="141"/>
        <v/>
      </c>
      <c r="BK281" s="4" t="str">
        <f t="shared" si="142"/>
        <v/>
      </c>
      <c r="BL281" s="4" t="str">
        <f t="shared" ca="1" si="143"/>
        <v/>
      </c>
      <c r="BM281" s="4" t="str">
        <f t="shared" ca="1" si="144"/>
        <v/>
      </c>
    </row>
    <row r="282" spans="1:65" x14ac:dyDescent="0.3">
      <c r="A282" s="4" t="str">
        <f>IF(L282&lt;&gt;"",'Informacion del Cliente'!D294,"")</f>
        <v/>
      </c>
      <c r="B282" s="4" t="str">
        <f>IF(O282&lt;&gt;"",'Informacion del Cliente'!$F$5,"")</f>
        <v/>
      </c>
      <c r="C282" s="4" t="str">
        <f>IF(O282&lt;&gt;"",'Informacion del Cliente'!$F$8,"")</f>
        <v/>
      </c>
      <c r="D282" s="4" t="str">
        <f>IF(O282&lt;&gt;"",'Informacion del Cliente'!$F$7,"")</f>
        <v/>
      </c>
      <c r="E282" s="4" t="str">
        <f>IF(O282&lt;&gt;"",'Informacion del Cliente'!$F$9,"")</f>
        <v/>
      </c>
      <c r="F282" s="4" t="str">
        <f>IF(G282&lt;&gt;"",'Informacion del Cliente'!$F$10:$G$10,"")</f>
        <v/>
      </c>
      <c r="G282" s="4" t="str">
        <f>IF('Informacion del Cliente'!E294&lt;&gt;"",VLOOKUP('Informacion del Cliente'!E294,Productos!$F$6:$G$11,2,FALSE),"")</f>
        <v/>
      </c>
      <c r="H282" s="4" t="str">
        <f>IF('Informacion del Cliente'!G294&lt;&gt;"",'Informacion del Cliente'!G294,"")</f>
        <v/>
      </c>
      <c r="I282" s="4" t="str">
        <f>IF('Informacion del Cliente'!F294&lt;&gt;"",'Informacion del Cliente'!F294,"")</f>
        <v/>
      </c>
      <c r="J282" s="4" t="str">
        <f>IF('Informacion del Cliente'!J294&lt;&gt;"",'Informacion del Cliente'!J294,"")</f>
        <v/>
      </c>
      <c r="K282" s="4" t="str">
        <f>IF('Informacion del Cliente'!N294&lt;&gt;"",'Informacion del Cliente'!N294,"")</f>
        <v/>
      </c>
      <c r="L282" s="4" t="str">
        <f>IF(AND(N282&lt;&gt;"",N282="Inside"),'Informacion del Cliente'!H294-VLOOKUP(N282,Productos!$F$15:$G$16,2,FALSE),IF(N282="Outside",'Informacion del Cliente'!H294,""))</f>
        <v/>
      </c>
      <c r="M282" s="4" t="str">
        <f>IF('Informacion del Cliente'!I294&lt;&gt;"",'Informacion del Cliente'!I294,"")</f>
        <v/>
      </c>
      <c r="N282" s="4" t="str">
        <f>IF('Informacion del Cliente'!K294&lt;&gt;"",'Informacion del Cliente'!K294,"")</f>
        <v/>
      </c>
      <c r="O282" s="4" t="str">
        <f>IF('Informacion del Cliente'!L294&lt;&gt;"",'Informacion del Cliente'!L294,"")</f>
        <v/>
      </c>
      <c r="P282" s="4" t="str">
        <f>IF('Informacion del Cliente'!M294&lt;&gt;"",'Informacion del Cliente'!M294,"")</f>
        <v/>
      </c>
      <c r="Q282" s="4" t="str">
        <f>IF('Informacion del Cliente'!P294&lt;&gt;"",'Informacion del Cliente'!P294,"")</f>
        <v/>
      </c>
      <c r="R282" s="4" t="str">
        <f>IF('Informacion del Cliente'!Q294&lt;&gt;"",'Informacion del Cliente'!Q294,"")</f>
        <v/>
      </c>
      <c r="S282" s="4" t="str">
        <f t="shared" ca="1" si="145"/>
        <v/>
      </c>
      <c r="U282" s="4" t="str">
        <f>IF('Informacion del Cliente'!O294&lt;&gt;"",'Informacion del Cliente'!O294,"")</f>
        <v/>
      </c>
      <c r="V282" s="4" t="str">
        <f>IF('Informacion del Cliente'!R294&lt;&gt;"",'Informacion del Cliente'!R294,"")</f>
        <v/>
      </c>
      <c r="W282" s="4" t="str">
        <f t="shared" ca="1" si="146"/>
        <v/>
      </c>
      <c r="X282" s="4" t="str">
        <f t="shared" si="147"/>
        <v/>
      </c>
      <c r="Y282" s="4" t="str">
        <f t="shared" si="148"/>
        <v/>
      </c>
      <c r="Z282" s="4" t="str">
        <f>IF(G282&lt;&gt;"", IFERROR(VLOOKUP(I282, 'Listado de Telas'!$B$3:$F$129, 5, FALSE), "No encontrado"), "")</f>
        <v/>
      </c>
      <c r="AA282" s="4" t="str">
        <f t="shared" ca="1" si="149"/>
        <v/>
      </c>
      <c r="AB282" s="4" t="str">
        <f t="shared" ca="1" si="124"/>
        <v/>
      </c>
      <c r="AC282" s="4" t="str">
        <f t="shared" ca="1" si="125"/>
        <v/>
      </c>
      <c r="AD282" s="4" t="str">
        <f t="shared" ca="1" si="126"/>
        <v/>
      </c>
      <c r="AE282" s="4" t="str">
        <f t="shared" si="127"/>
        <v/>
      </c>
      <c r="AF282" s="4" t="str">
        <f t="shared" ca="1" si="128"/>
        <v/>
      </c>
      <c r="AG282" s="4" t="str">
        <f t="shared" ca="1" si="129"/>
        <v/>
      </c>
      <c r="AH282" s="4" t="str">
        <f t="shared" ca="1" si="130"/>
        <v/>
      </c>
      <c r="AI282" s="4" t="str">
        <f t="shared" si="150"/>
        <v/>
      </c>
      <c r="AJ282" s="4" t="str">
        <f t="shared" ca="1" si="131"/>
        <v/>
      </c>
      <c r="AK282" s="4" t="str">
        <f t="array" ref="AK282">IF('Informacion del Cliente'!T294="SI",3,IF('Informacion del Cliente'!K294="Outside",2,IF('Informacion del Cliente'!K294="Inside",1,"")))</f>
        <v/>
      </c>
      <c r="AL282" s="140" t="str">
        <f t="shared" ca="1" si="132"/>
        <v/>
      </c>
      <c r="AM282" s="4" t="s">
        <v>132</v>
      </c>
      <c r="AN282" s="4" t="str">
        <f t="array" ref="AN282">IF(O282&lt;&gt;"",(IF(L282&lt;&gt;"",IF('Informacion del Cliente'!$F$10:$G$10="Residencial",VLOOKUP(G282,Productos!$F$19:$G$24,2,FALSE),IF('Informacion del Cliente'!$F$10:$G$10="Comercial",VLOOKUP(G282,Productos!$F$19:$G$24,3,FALSE),"")))),"")</f>
        <v/>
      </c>
      <c r="AO282" s="4" t="str">
        <f t="array" aca="1" ref="AO282" ca="1">IF(O282&lt;&gt;"",(IF(L282&lt;&gt;"",IF(VLOOKUP('Informacion del Cliente'!$F$10:$G$10,INDIRECT("'"&amp;G282&amp;"'!L5:N6"),2,FALSE)="NA","",VLOOKUP('Informacion del Cliente'!$F$10:$G$10,INDIRECT("'"&amp;G282&amp;"'!L5:N6"),2,FALSE)))),"")</f>
        <v/>
      </c>
      <c r="AP282" s="4" t="str">
        <f t="array" aca="1" ref="AP282" ca="1">IF(OR(J282="Privacy",J282="Blackout"),IF('Informacion del Cliente'!$F$10:$G$10="Residencial",IF(L282&lt;&gt;"",VLOOKUP(J282,INDIRECT("'"&amp;G282&amp;"'!L16:O18"),2,FALSE),""),IF('Informacion del Cliente'!$F$10:$G$10="Comercial",IF(L282&lt;&gt;"",VLOOKUP(J282,INDIRECT("'"&amp;G282&amp;"'!L16:O18"),3,FALSE),""))),"")</f>
        <v/>
      </c>
      <c r="AQ282" s="4" t="str">
        <f t="shared" ca="1" si="151"/>
        <v>0</v>
      </c>
      <c r="AR282" s="4" t="str">
        <f t="array" aca="1" ref="AR282" ca="1">IF('Informacion del Cliente'!$F$10:$G$10="Residencial",IF(L282&lt;&gt;"",VLOOKUP(J282,INDIRECT("'"&amp;G282&amp;"'!L16:O18"),2,FALSE),""),IF('Informacion del Cliente'!$F$10:$G$10="Comercial",IF(L282&lt;&gt;"",VLOOKUP(J282,INDIRECT("'"&amp;G282&amp;"'!L16:O18"),3,FALSE),"")))</f>
        <v/>
      </c>
      <c r="AS282" s="4" t="str">
        <f t="shared" ca="1" si="152"/>
        <v/>
      </c>
      <c r="AT282" s="4" t="str">
        <f t="shared" ca="1" si="153"/>
        <v/>
      </c>
      <c r="AU282" s="4" t="str">
        <f t="shared" ca="1" si="154"/>
        <v/>
      </c>
      <c r="AV282" s="4" t="str">
        <f t="array" aca="1" ref="AV282" ca="1">IF(G282&lt;&gt;"",(IF(OR(VLOOKUP(O282, INDIRECT("'" &amp; G282 &amp; "'!F23:N25"),3, FALSE)&lt;&gt;"",VLOOKUP(O282, INDIRECT("'" &amp; G282 &amp; "'!F23:N25"),3, FALSE)&lt;&gt;"NA"),(L282-VLOOKUP(O282, INDIRECT("'" &amp; G282 &amp; "'!F23:N25"),3, FALSE)),"")),"")</f>
        <v/>
      </c>
      <c r="AW282" s="4" t="str">
        <f t="shared" ca="1" si="133"/>
        <v/>
      </c>
      <c r="AX282" s="4" t="str">
        <f t="shared" ca="1" si="134"/>
        <v/>
      </c>
      <c r="AY282" s="4" t="str">
        <f t="shared" ca="1" si="135"/>
        <v/>
      </c>
      <c r="AZ282" s="4" t="str">
        <f t="array" aca="1" ref="AZ282" ca="1">IF(O282&lt;&gt;"",IF(VLOOKUP(O282,INDIRECT("'"&amp;G282&amp;"'!F23:K25"),5,FALSE)="NA","NA",L282-VLOOKUP(O282,INDIRECT("'"&amp;G282&amp;"'!F23:K25"),5,FALSE)),"")</f>
        <v/>
      </c>
      <c r="BA282" s="4" t="str">
        <f>IF('Informacion del Cliente'!U294&lt;&gt;"",'Informacion del Cliente'!U294,"")</f>
        <v/>
      </c>
      <c r="BB282" s="4" t="str">
        <f t="array" aca="1" ref="BB282" ca="1">IF(O282&lt;&gt;"",VLOOKUP(O282, INDIRECT("'" &amp; G282 &amp; "'!F23:K25"),6, FALSE),"")</f>
        <v/>
      </c>
      <c r="BC282" s="4" t="str">
        <f t="shared" si="136"/>
        <v/>
      </c>
      <c r="BD282" s="4" t="str">
        <f t="shared" ca="1" si="137"/>
        <v/>
      </c>
      <c r="BE282" s="4" t="str">
        <f t="shared" si="138"/>
        <v/>
      </c>
      <c r="BF282" s="4" t="str">
        <f t="shared" si="139"/>
        <v/>
      </c>
      <c r="BG282" s="4" t="str">
        <f t="shared" si="140"/>
        <v/>
      </c>
      <c r="BJ282" s="4" t="str">
        <f t="shared" ca="1" si="141"/>
        <v/>
      </c>
      <c r="BK282" s="4" t="str">
        <f t="shared" si="142"/>
        <v/>
      </c>
      <c r="BL282" s="4" t="str">
        <f t="shared" ca="1" si="143"/>
        <v/>
      </c>
      <c r="BM282" s="4" t="str">
        <f t="shared" ca="1" si="144"/>
        <v/>
      </c>
    </row>
    <row r="283" spans="1:65" x14ac:dyDescent="0.3">
      <c r="A283" s="4" t="str">
        <f>IF(L283&lt;&gt;"",'Informacion del Cliente'!D295,"")</f>
        <v/>
      </c>
      <c r="B283" s="4" t="str">
        <f>IF(O283&lt;&gt;"",'Informacion del Cliente'!$F$5,"")</f>
        <v/>
      </c>
      <c r="C283" s="4" t="str">
        <f>IF(O283&lt;&gt;"",'Informacion del Cliente'!$F$8,"")</f>
        <v/>
      </c>
      <c r="D283" s="4" t="str">
        <f>IF(O283&lt;&gt;"",'Informacion del Cliente'!$F$7,"")</f>
        <v/>
      </c>
      <c r="E283" s="4" t="str">
        <f>IF(O283&lt;&gt;"",'Informacion del Cliente'!$F$9,"")</f>
        <v/>
      </c>
      <c r="F283" s="4" t="str">
        <f>IF(G283&lt;&gt;"",'Informacion del Cliente'!$F$10:$G$10,"")</f>
        <v/>
      </c>
      <c r="G283" s="4" t="str">
        <f>IF('Informacion del Cliente'!E295&lt;&gt;"",VLOOKUP('Informacion del Cliente'!E295,Productos!$F$6:$G$11,2,FALSE),"")</f>
        <v/>
      </c>
      <c r="H283" s="4" t="str">
        <f>IF('Informacion del Cliente'!G295&lt;&gt;"",'Informacion del Cliente'!G295,"")</f>
        <v/>
      </c>
      <c r="I283" s="4" t="str">
        <f>IF('Informacion del Cliente'!F295&lt;&gt;"",'Informacion del Cliente'!F295,"")</f>
        <v/>
      </c>
      <c r="J283" s="4" t="str">
        <f>IF('Informacion del Cliente'!J295&lt;&gt;"",'Informacion del Cliente'!J295,"")</f>
        <v/>
      </c>
      <c r="K283" s="4" t="str">
        <f>IF('Informacion del Cliente'!N295&lt;&gt;"",'Informacion del Cliente'!N295,"")</f>
        <v/>
      </c>
      <c r="L283" s="4" t="str">
        <f>IF(AND(N283&lt;&gt;"",N283="Inside"),'Informacion del Cliente'!H295-VLOOKUP(N283,Productos!$F$15:$G$16,2,FALSE),IF(N283="Outside",'Informacion del Cliente'!H295,""))</f>
        <v/>
      </c>
      <c r="M283" s="4" t="str">
        <f>IF('Informacion del Cliente'!I295&lt;&gt;"",'Informacion del Cliente'!I295,"")</f>
        <v/>
      </c>
      <c r="N283" s="4" t="str">
        <f>IF('Informacion del Cliente'!K295&lt;&gt;"",'Informacion del Cliente'!K295,"")</f>
        <v/>
      </c>
      <c r="O283" s="4" t="str">
        <f>IF('Informacion del Cliente'!L295&lt;&gt;"",'Informacion del Cliente'!L295,"")</f>
        <v/>
      </c>
      <c r="P283" s="4" t="str">
        <f>IF('Informacion del Cliente'!M295&lt;&gt;"",'Informacion del Cliente'!M295,"")</f>
        <v/>
      </c>
      <c r="Q283" s="4" t="str">
        <f>IF('Informacion del Cliente'!P295&lt;&gt;"",'Informacion del Cliente'!P295,"")</f>
        <v/>
      </c>
      <c r="R283" s="4" t="str">
        <f>IF('Informacion del Cliente'!Q295&lt;&gt;"",'Informacion del Cliente'!Q295,"")</f>
        <v/>
      </c>
      <c r="S283" s="4" t="str">
        <f t="shared" ca="1" si="145"/>
        <v/>
      </c>
      <c r="U283" s="4" t="str">
        <f>IF('Informacion del Cliente'!O295&lt;&gt;"",'Informacion del Cliente'!O295,"")</f>
        <v/>
      </c>
      <c r="V283" s="4" t="str">
        <f>IF('Informacion del Cliente'!R295&lt;&gt;"",'Informacion del Cliente'!R295,"")</f>
        <v/>
      </c>
      <c r="W283" s="4" t="str">
        <f t="shared" ca="1" si="146"/>
        <v/>
      </c>
      <c r="X283" s="4" t="str">
        <f t="shared" si="147"/>
        <v/>
      </c>
      <c r="Y283" s="4" t="str">
        <f t="shared" si="148"/>
        <v/>
      </c>
      <c r="Z283" s="4" t="str">
        <f>IF(G283&lt;&gt;"", IFERROR(VLOOKUP(I283, 'Listado de Telas'!$B$3:$F$129, 5, FALSE), "No encontrado"), "")</f>
        <v/>
      </c>
      <c r="AA283" s="4" t="str">
        <f t="shared" ca="1" si="149"/>
        <v/>
      </c>
      <c r="AB283" s="4" t="str">
        <f t="shared" ca="1" si="124"/>
        <v/>
      </c>
      <c r="AC283" s="4" t="str">
        <f t="shared" ca="1" si="125"/>
        <v/>
      </c>
      <c r="AD283" s="4" t="str">
        <f t="shared" ca="1" si="126"/>
        <v/>
      </c>
      <c r="AE283" s="4" t="str">
        <f t="shared" si="127"/>
        <v/>
      </c>
      <c r="AF283" s="4" t="str">
        <f t="shared" ca="1" si="128"/>
        <v/>
      </c>
      <c r="AG283" s="4" t="str">
        <f t="shared" ca="1" si="129"/>
        <v/>
      </c>
      <c r="AH283" s="4" t="str">
        <f t="shared" ca="1" si="130"/>
        <v/>
      </c>
      <c r="AI283" s="4" t="str">
        <f t="shared" si="150"/>
        <v/>
      </c>
      <c r="AJ283" s="4" t="str">
        <f t="shared" ca="1" si="131"/>
        <v/>
      </c>
      <c r="AK283" s="4" t="str">
        <f t="array" ref="AK283">IF('Informacion del Cliente'!T295="SI",3,IF('Informacion del Cliente'!K295="Outside",2,IF('Informacion del Cliente'!K295="Inside",1,"")))</f>
        <v/>
      </c>
      <c r="AL283" s="140" t="str">
        <f t="shared" ca="1" si="132"/>
        <v/>
      </c>
      <c r="AM283" s="4" t="s">
        <v>132</v>
      </c>
      <c r="AN283" s="4" t="str">
        <f t="array" ref="AN283">IF(O283&lt;&gt;"",(IF(L283&lt;&gt;"",IF('Informacion del Cliente'!$F$10:$G$10="Residencial",VLOOKUP(G283,Productos!$F$19:$G$24,2,FALSE),IF('Informacion del Cliente'!$F$10:$G$10="Comercial",VLOOKUP(G283,Productos!$F$19:$G$24,3,FALSE),"")))),"")</f>
        <v/>
      </c>
      <c r="AO283" s="4" t="str">
        <f t="array" aca="1" ref="AO283" ca="1">IF(O283&lt;&gt;"",(IF(L283&lt;&gt;"",IF(VLOOKUP('Informacion del Cliente'!$F$10:$G$10,INDIRECT("'"&amp;G283&amp;"'!L5:N6"),2,FALSE)="NA","",VLOOKUP('Informacion del Cliente'!$F$10:$G$10,INDIRECT("'"&amp;G283&amp;"'!L5:N6"),2,FALSE)))),"")</f>
        <v/>
      </c>
      <c r="AP283" s="4" t="str">
        <f t="array" aca="1" ref="AP283" ca="1">IF(OR(J283="Privacy",J283="Blackout"),IF('Informacion del Cliente'!$F$10:$G$10="Residencial",IF(L283&lt;&gt;"",VLOOKUP(J283,INDIRECT("'"&amp;G283&amp;"'!L16:O18"),2,FALSE),""),IF('Informacion del Cliente'!$F$10:$G$10="Comercial",IF(L283&lt;&gt;"",VLOOKUP(J283,INDIRECT("'"&amp;G283&amp;"'!L16:O18"),3,FALSE),""))),"")</f>
        <v/>
      </c>
      <c r="AQ283" s="4" t="str">
        <f t="shared" ca="1" si="151"/>
        <v>0</v>
      </c>
      <c r="AR283" s="4" t="str">
        <f t="array" aca="1" ref="AR283" ca="1">IF('Informacion del Cliente'!$F$10:$G$10="Residencial",IF(L283&lt;&gt;"",VLOOKUP(J283,INDIRECT("'"&amp;G283&amp;"'!L16:O18"),2,FALSE),""),IF('Informacion del Cliente'!$F$10:$G$10="Comercial",IF(L283&lt;&gt;"",VLOOKUP(J283,INDIRECT("'"&amp;G283&amp;"'!L16:O18"),3,FALSE),"")))</f>
        <v/>
      </c>
      <c r="AS283" s="4" t="str">
        <f t="shared" ca="1" si="152"/>
        <v/>
      </c>
      <c r="AT283" s="4" t="str">
        <f t="shared" ca="1" si="153"/>
        <v/>
      </c>
      <c r="AU283" s="4" t="str">
        <f t="shared" ca="1" si="154"/>
        <v/>
      </c>
      <c r="AV283" s="4" t="str">
        <f t="array" aca="1" ref="AV283" ca="1">IF(G283&lt;&gt;"",(IF(OR(VLOOKUP(O283, INDIRECT("'" &amp; G283 &amp; "'!F23:N25"),3, FALSE)&lt;&gt;"",VLOOKUP(O283, INDIRECT("'" &amp; G283 &amp; "'!F23:N25"),3, FALSE)&lt;&gt;"NA"),(L283-VLOOKUP(O283, INDIRECT("'" &amp; G283 &amp; "'!F23:N25"),3, FALSE)),"")),"")</f>
        <v/>
      </c>
      <c r="AW283" s="4" t="str">
        <f t="shared" ca="1" si="133"/>
        <v/>
      </c>
      <c r="AX283" s="4" t="str">
        <f t="shared" ca="1" si="134"/>
        <v/>
      </c>
      <c r="AY283" s="4" t="str">
        <f t="shared" ca="1" si="135"/>
        <v/>
      </c>
      <c r="AZ283" s="4" t="str">
        <f t="array" aca="1" ref="AZ283" ca="1">IF(O283&lt;&gt;"",IF(VLOOKUP(O283,INDIRECT("'"&amp;G283&amp;"'!F23:K25"),5,FALSE)="NA","NA",L283-VLOOKUP(O283,INDIRECT("'"&amp;G283&amp;"'!F23:K25"),5,FALSE)),"")</f>
        <v/>
      </c>
      <c r="BA283" s="4" t="str">
        <f>IF('Informacion del Cliente'!U295&lt;&gt;"",'Informacion del Cliente'!U295,"")</f>
        <v/>
      </c>
      <c r="BB283" s="4" t="str">
        <f t="array" aca="1" ref="BB283" ca="1">IF(O283&lt;&gt;"",VLOOKUP(O283, INDIRECT("'" &amp; G283 &amp; "'!F23:K25"),6, FALSE),"")</f>
        <v/>
      </c>
      <c r="BC283" s="4" t="str">
        <f t="shared" si="136"/>
        <v/>
      </c>
      <c r="BD283" s="4" t="str">
        <f t="shared" ca="1" si="137"/>
        <v/>
      </c>
      <c r="BE283" s="4" t="str">
        <f t="shared" si="138"/>
        <v/>
      </c>
      <c r="BF283" s="4" t="str">
        <f t="shared" si="139"/>
        <v/>
      </c>
      <c r="BG283" s="4" t="str">
        <f t="shared" si="140"/>
        <v/>
      </c>
      <c r="BJ283" s="4" t="str">
        <f t="shared" ca="1" si="141"/>
        <v/>
      </c>
      <c r="BK283" s="4" t="str">
        <f t="shared" si="142"/>
        <v/>
      </c>
      <c r="BL283" s="4" t="str">
        <f t="shared" ca="1" si="143"/>
        <v/>
      </c>
      <c r="BM283" s="4" t="str">
        <f t="shared" ca="1" si="144"/>
        <v/>
      </c>
    </row>
    <row r="284" spans="1:65" x14ac:dyDescent="0.3">
      <c r="A284" s="4" t="str">
        <f>IF(L284&lt;&gt;"",'Informacion del Cliente'!D296,"")</f>
        <v/>
      </c>
      <c r="B284" s="4" t="str">
        <f>IF(O284&lt;&gt;"",'Informacion del Cliente'!$F$5,"")</f>
        <v/>
      </c>
      <c r="C284" s="4" t="str">
        <f>IF(O284&lt;&gt;"",'Informacion del Cliente'!$F$8,"")</f>
        <v/>
      </c>
      <c r="D284" s="4" t="str">
        <f>IF(O284&lt;&gt;"",'Informacion del Cliente'!$F$7,"")</f>
        <v/>
      </c>
      <c r="E284" s="4" t="str">
        <f>IF(O284&lt;&gt;"",'Informacion del Cliente'!$F$9,"")</f>
        <v/>
      </c>
      <c r="F284" s="4" t="str">
        <f>IF(G284&lt;&gt;"",'Informacion del Cliente'!$F$10:$G$10,"")</f>
        <v/>
      </c>
      <c r="G284" s="4" t="str">
        <f>IF('Informacion del Cliente'!E296&lt;&gt;"",VLOOKUP('Informacion del Cliente'!E296,Productos!$F$6:$G$11,2,FALSE),"")</f>
        <v/>
      </c>
      <c r="H284" s="4" t="str">
        <f>IF('Informacion del Cliente'!G296&lt;&gt;"",'Informacion del Cliente'!G296,"")</f>
        <v/>
      </c>
      <c r="I284" s="4" t="str">
        <f>IF('Informacion del Cliente'!F296&lt;&gt;"",'Informacion del Cliente'!F296,"")</f>
        <v/>
      </c>
      <c r="J284" s="4" t="str">
        <f>IF('Informacion del Cliente'!J296&lt;&gt;"",'Informacion del Cliente'!J296,"")</f>
        <v/>
      </c>
      <c r="K284" s="4" t="str">
        <f>IF('Informacion del Cliente'!N296&lt;&gt;"",'Informacion del Cliente'!N296,"")</f>
        <v/>
      </c>
      <c r="L284" s="4" t="str">
        <f>IF(AND(N284&lt;&gt;"",N284="Inside"),'Informacion del Cliente'!H296-VLOOKUP(N284,Productos!$F$15:$G$16,2,FALSE),IF(N284="Outside",'Informacion del Cliente'!H296,""))</f>
        <v/>
      </c>
      <c r="M284" s="4" t="str">
        <f>IF('Informacion del Cliente'!I296&lt;&gt;"",'Informacion del Cliente'!I296,"")</f>
        <v/>
      </c>
      <c r="N284" s="4" t="str">
        <f>IF('Informacion del Cliente'!K296&lt;&gt;"",'Informacion del Cliente'!K296,"")</f>
        <v/>
      </c>
      <c r="O284" s="4" t="str">
        <f>IF('Informacion del Cliente'!L296&lt;&gt;"",'Informacion del Cliente'!L296,"")</f>
        <v/>
      </c>
      <c r="P284" s="4" t="str">
        <f>IF('Informacion del Cliente'!M296&lt;&gt;"",'Informacion del Cliente'!M296,"")</f>
        <v/>
      </c>
      <c r="Q284" s="4" t="str">
        <f>IF('Informacion del Cliente'!P296&lt;&gt;"",'Informacion del Cliente'!P296,"")</f>
        <v/>
      </c>
      <c r="R284" s="4" t="str">
        <f>IF('Informacion del Cliente'!Q296&lt;&gt;"",'Informacion del Cliente'!Q296,"")</f>
        <v/>
      </c>
      <c r="S284" s="4" t="str">
        <f t="shared" ca="1" si="145"/>
        <v/>
      </c>
      <c r="U284" s="4" t="str">
        <f>IF('Informacion del Cliente'!O296&lt;&gt;"",'Informacion del Cliente'!O296,"")</f>
        <v/>
      </c>
      <c r="V284" s="4" t="str">
        <f>IF('Informacion del Cliente'!R296&lt;&gt;"",'Informacion del Cliente'!R296,"")</f>
        <v/>
      </c>
      <c r="W284" s="4" t="str">
        <f t="shared" ca="1" si="146"/>
        <v/>
      </c>
      <c r="X284" s="4" t="str">
        <f t="shared" si="147"/>
        <v/>
      </c>
      <c r="Y284" s="4" t="str">
        <f t="shared" si="148"/>
        <v/>
      </c>
      <c r="Z284" s="4" t="str">
        <f>IF(G284&lt;&gt;"", IFERROR(VLOOKUP(I284, 'Listado de Telas'!$B$3:$F$129, 5, FALSE), "No encontrado"), "")</f>
        <v/>
      </c>
      <c r="AA284" s="4" t="str">
        <f t="shared" ca="1" si="149"/>
        <v/>
      </c>
      <c r="AB284" s="4" t="str">
        <f t="shared" ca="1" si="124"/>
        <v/>
      </c>
      <c r="AC284" s="4" t="str">
        <f t="shared" ca="1" si="125"/>
        <v/>
      </c>
      <c r="AD284" s="4" t="str">
        <f t="shared" ca="1" si="126"/>
        <v/>
      </c>
      <c r="AE284" s="4" t="str">
        <f t="shared" si="127"/>
        <v/>
      </c>
      <c r="AF284" s="4" t="str">
        <f t="shared" ca="1" si="128"/>
        <v/>
      </c>
      <c r="AG284" s="4" t="str">
        <f t="shared" ca="1" si="129"/>
        <v/>
      </c>
      <c r="AH284" s="4" t="str">
        <f t="shared" ca="1" si="130"/>
        <v/>
      </c>
      <c r="AI284" s="4" t="str">
        <f t="shared" si="150"/>
        <v/>
      </c>
      <c r="AJ284" s="4" t="str">
        <f t="shared" ca="1" si="131"/>
        <v/>
      </c>
      <c r="AK284" s="4" t="str">
        <f t="array" ref="AK284">IF('Informacion del Cliente'!T296="SI",3,IF('Informacion del Cliente'!K296="Outside",2,IF('Informacion del Cliente'!K296="Inside",1,"")))</f>
        <v/>
      </c>
      <c r="AL284" s="140" t="str">
        <f t="shared" ca="1" si="132"/>
        <v/>
      </c>
      <c r="AM284" s="4" t="s">
        <v>132</v>
      </c>
      <c r="AN284" s="4" t="str">
        <f t="array" ref="AN284">IF(O284&lt;&gt;"",(IF(L284&lt;&gt;"",IF('Informacion del Cliente'!$F$10:$G$10="Residencial",VLOOKUP(G284,Productos!$F$19:$G$24,2,FALSE),IF('Informacion del Cliente'!$F$10:$G$10="Comercial",VLOOKUP(G284,Productos!$F$19:$G$24,3,FALSE),"")))),"")</f>
        <v/>
      </c>
      <c r="AO284" s="4" t="str">
        <f t="array" aca="1" ref="AO284" ca="1">IF(O284&lt;&gt;"",(IF(L284&lt;&gt;"",IF(VLOOKUP('Informacion del Cliente'!$F$10:$G$10,INDIRECT("'"&amp;G284&amp;"'!L5:N6"),2,FALSE)="NA","",VLOOKUP('Informacion del Cliente'!$F$10:$G$10,INDIRECT("'"&amp;G284&amp;"'!L5:N6"),2,FALSE)))),"")</f>
        <v/>
      </c>
      <c r="AP284" s="4" t="str">
        <f t="array" aca="1" ref="AP284" ca="1">IF(OR(J284="Privacy",J284="Blackout"),IF('Informacion del Cliente'!$F$10:$G$10="Residencial",IF(L284&lt;&gt;"",VLOOKUP(J284,INDIRECT("'"&amp;G284&amp;"'!L16:O18"),2,FALSE),""),IF('Informacion del Cliente'!$F$10:$G$10="Comercial",IF(L284&lt;&gt;"",VLOOKUP(J284,INDIRECT("'"&amp;G284&amp;"'!L16:O18"),3,FALSE),""))),"")</f>
        <v/>
      </c>
      <c r="AQ284" s="4" t="str">
        <f t="shared" ca="1" si="151"/>
        <v>0</v>
      </c>
      <c r="AR284" s="4" t="str">
        <f t="array" aca="1" ref="AR284" ca="1">IF('Informacion del Cliente'!$F$10:$G$10="Residencial",IF(L284&lt;&gt;"",VLOOKUP(J284,INDIRECT("'"&amp;G284&amp;"'!L16:O18"),2,FALSE),""),IF('Informacion del Cliente'!$F$10:$G$10="Comercial",IF(L284&lt;&gt;"",VLOOKUP(J284,INDIRECT("'"&amp;G284&amp;"'!L16:O18"),3,FALSE),"")))</f>
        <v/>
      </c>
      <c r="AS284" s="4" t="str">
        <f t="shared" ca="1" si="152"/>
        <v/>
      </c>
      <c r="AT284" s="4" t="str">
        <f t="shared" ca="1" si="153"/>
        <v/>
      </c>
      <c r="AU284" s="4" t="str">
        <f t="shared" ca="1" si="154"/>
        <v/>
      </c>
      <c r="AV284" s="4" t="str">
        <f t="array" aca="1" ref="AV284" ca="1">IF(G284&lt;&gt;"",(IF(OR(VLOOKUP(O284, INDIRECT("'" &amp; G284 &amp; "'!F23:N25"),3, FALSE)&lt;&gt;"",VLOOKUP(O284, INDIRECT("'" &amp; G284 &amp; "'!F23:N25"),3, FALSE)&lt;&gt;"NA"),(L284-VLOOKUP(O284, INDIRECT("'" &amp; G284 &amp; "'!F23:N25"),3, FALSE)),"")),"")</f>
        <v/>
      </c>
      <c r="AW284" s="4" t="str">
        <f t="shared" ca="1" si="133"/>
        <v/>
      </c>
      <c r="AX284" s="4" t="str">
        <f t="shared" ca="1" si="134"/>
        <v/>
      </c>
      <c r="AY284" s="4" t="str">
        <f t="shared" ca="1" si="135"/>
        <v/>
      </c>
      <c r="AZ284" s="4" t="str">
        <f t="array" aca="1" ref="AZ284" ca="1">IF(O284&lt;&gt;"",IF(VLOOKUP(O284,INDIRECT("'"&amp;G284&amp;"'!F23:K25"),5,FALSE)="NA","NA",L284-VLOOKUP(O284,INDIRECT("'"&amp;G284&amp;"'!F23:K25"),5,FALSE)),"")</f>
        <v/>
      </c>
      <c r="BA284" s="4" t="str">
        <f>IF('Informacion del Cliente'!U296&lt;&gt;"",'Informacion del Cliente'!U296,"")</f>
        <v/>
      </c>
      <c r="BB284" s="4" t="str">
        <f t="array" aca="1" ref="BB284" ca="1">IF(O284&lt;&gt;"",VLOOKUP(O284, INDIRECT("'" &amp; G284 &amp; "'!F23:K25"),6, FALSE),"")</f>
        <v/>
      </c>
      <c r="BC284" s="4" t="str">
        <f t="shared" si="136"/>
        <v/>
      </c>
      <c r="BD284" s="4" t="str">
        <f t="shared" ca="1" si="137"/>
        <v/>
      </c>
      <c r="BE284" s="4" t="str">
        <f t="shared" si="138"/>
        <v/>
      </c>
      <c r="BF284" s="4" t="str">
        <f t="shared" si="139"/>
        <v/>
      </c>
      <c r="BG284" s="4" t="str">
        <f t="shared" si="140"/>
        <v/>
      </c>
      <c r="BJ284" s="4" t="str">
        <f t="shared" ca="1" si="141"/>
        <v/>
      </c>
      <c r="BK284" s="4" t="str">
        <f t="shared" si="142"/>
        <v/>
      </c>
      <c r="BL284" s="4" t="str">
        <f t="shared" ca="1" si="143"/>
        <v/>
      </c>
      <c r="BM284" s="4" t="str">
        <f t="shared" ca="1" si="144"/>
        <v/>
      </c>
    </row>
    <row r="285" spans="1:65" x14ac:dyDescent="0.3">
      <c r="A285" s="4" t="str">
        <f>IF(L285&lt;&gt;"",'Informacion del Cliente'!D297,"")</f>
        <v/>
      </c>
      <c r="B285" s="4" t="str">
        <f>IF(O285&lt;&gt;"",'Informacion del Cliente'!$F$5,"")</f>
        <v/>
      </c>
      <c r="C285" s="4" t="str">
        <f>IF(O285&lt;&gt;"",'Informacion del Cliente'!$F$8,"")</f>
        <v/>
      </c>
      <c r="D285" s="4" t="str">
        <f>IF(O285&lt;&gt;"",'Informacion del Cliente'!$F$7,"")</f>
        <v/>
      </c>
      <c r="E285" s="4" t="str">
        <f>IF(O285&lt;&gt;"",'Informacion del Cliente'!$F$9,"")</f>
        <v/>
      </c>
      <c r="F285" s="4" t="str">
        <f>IF(G285&lt;&gt;"",'Informacion del Cliente'!$F$10:$G$10,"")</f>
        <v/>
      </c>
      <c r="G285" s="4" t="str">
        <f>IF('Informacion del Cliente'!E297&lt;&gt;"",VLOOKUP('Informacion del Cliente'!E297,Productos!$F$6:$G$11,2,FALSE),"")</f>
        <v/>
      </c>
      <c r="H285" s="4" t="str">
        <f>IF('Informacion del Cliente'!G297&lt;&gt;"",'Informacion del Cliente'!G297,"")</f>
        <v/>
      </c>
      <c r="I285" s="4" t="str">
        <f>IF('Informacion del Cliente'!F297&lt;&gt;"",'Informacion del Cliente'!F297,"")</f>
        <v/>
      </c>
      <c r="J285" s="4" t="str">
        <f>IF('Informacion del Cliente'!J297&lt;&gt;"",'Informacion del Cliente'!J297,"")</f>
        <v/>
      </c>
      <c r="K285" s="4" t="str">
        <f>IF('Informacion del Cliente'!N297&lt;&gt;"",'Informacion del Cliente'!N297,"")</f>
        <v/>
      </c>
      <c r="L285" s="4" t="str">
        <f>IF(AND(N285&lt;&gt;"",N285="Inside"),'Informacion del Cliente'!H297-VLOOKUP(N285,Productos!$F$15:$G$16,2,FALSE),IF(N285="Outside",'Informacion del Cliente'!H297,""))</f>
        <v/>
      </c>
      <c r="M285" s="4" t="str">
        <f>IF('Informacion del Cliente'!I297&lt;&gt;"",'Informacion del Cliente'!I297,"")</f>
        <v/>
      </c>
      <c r="N285" s="4" t="str">
        <f>IF('Informacion del Cliente'!K297&lt;&gt;"",'Informacion del Cliente'!K297,"")</f>
        <v/>
      </c>
      <c r="O285" s="4" t="str">
        <f>IF('Informacion del Cliente'!L297&lt;&gt;"",'Informacion del Cliente'!L297,"")</f>
        <v/>
      </c>
      <c r="P285" s="4" t="str">
        <f>IF('Informacion del Cliente'!M297&lt;&gt;"",'Informacion del Cliente'!M297,"")</f>
        <v/>
      </c>
      <c r="Q285" s="4" t="str">
        <f>IF('Informacion del Cliente'!P297&lt;&gt;"",'Informacion del Cliente'!P297,"")</f>
        <v/>
      </c>
      <c r="R285" s="4" t="str">
        <f>IF('Informacion del Cliente'!Q297&lt;&gt;"",'Informacion del Cliente'!Q297,"")</f>
        <v/>
      </c>
      <c r="S285" s="4" t="str">
        <f t="shared" ca="1" si="145"/>
        <v/>
      </c>
      <c r="U285" s="4" t="str">
        <f>IF('Informacion del Cliente'!O297&lt;&gt;"",'Informacion del Cliente'!O297,"")</f>
        <v/>
      </c>
      <c r="V285" s="4" t="str">
        <f>IF('Informacion del Cliente'!R297&lt;&gt;"",'Informacion del Cliente'!R297,"")</f>
        <v/>
      </c>
      <c r="W285" s="4" t="str">
        <f t="shared" ca="1" si="146"/>
        <v/>
      </c>
      <c r="X285" s="4" t="str">
        <f t="shared" si="147"/>
        <v/>
      </c>
      <c r="Y285" s="4" t="str">
        <f t="shared" si="148"/>
        <v/>
      </c>
      <c r="Z285" s="4" t="str">
        <f>IF(G285&lt;&gt;"", IFERROR(VLOOKUP(I285, 'Listado de Telas'!$B$3:$F$129, 5, FALSE), "No encontrado"), "")</f>
        <v/>
      </c>
      <c r="AA285" s="4" t="str">
        <f t="shared" ca="1" si="149"/>
        <v/>
      </c>
      <c r="AB285" s="4" t="str">
        <f t="shared" ca="1" si="124"/>
        <v/>
      </c>
      <c r="AC285" s="4" t="str">
        <f t="shared" ca="1" si="125"/>
        <v/>
      </c>
      <c r="AD285" s="4" t="str">
        <f t="shared" ca="1" si="126"/>
        <v/>
      </c>
      <c r="AE285" s="4" t="str">
        <f t="shared" si="127"/>
        <v/>
      </c>
      <c r="AF285" s="4" t="str">
        <f t="shared" ca="1" si="128"/>
        <v/>
      </c>
      <c r="AG285" s="4" t="str">
        <f t="shared" ca="1" si="129"/>
        <v/>
      </c>
      <c r="AH285" s="4" t="str">
        <f t="shared" ca="1" si="130"/>
        <v/>
      </c>
      <c r="AI285" s="4" t="str">
        <f t="shared" si="150"/>
        <v/>
      </c>
      <c r="AJ285" s="4" t="str">
        <f t="shared" ca="1" si="131"/>
        <v/>
      </c>
      <c r="AK285" s="4" t="str">
        <f t="array" ref="AK285">IF('Informacion del Cliente'!T297="SI",3,IF('Informacion del Cliente'!K297="Outside",2,IF('Informacion del Cliente'!K297="Inside",1,"")))</f>
        <v/>
      </c>
      <c r="AL285" s="140" t="str">
        <f t="shared" ca="1" si="132"/>
        <v/>
      </c>
      <c r="AM285" s="4" t="s">
        <v>132</v>
      </c>
      <c r="AN285" s="4" t="str">
        <f t="array" ref="AN285">IF(O285&lt;&gt;"",(IF(L285&lt;&gt;"",IF('Informacion del Cliente'!$F$10:$G$10="Residencial",VLOOKUP(G285,Productos!$F$19:$G$24,2,FALSE),IF('Informacion del Cliente'!$F$10:$G$10="Comercial",VLOOKUP(G285,Productos!$F$19:$G$24,3,FALSE),"")))),"")</f>
        <v/>
      </c>
      <c r="AO285" s="4" t="str">
        <f t="array" aca="1" ref="AO285" ca="1">IF(O285&lt;&gt;"",(IF(L285&lt;&gt;"",IF(VLOOKUP('Informacion del Cliente'!$F$10:$G$10,INDIRECT("'"&amp;G285&amp;"'!L5:N6"),2,FALSE)="NA","",VLOOKUP('Informacion del Cliente'!$F$10:$G$10,INDIRECT("'"&amp;G285&amp;"'!L5:N6"),2,FALSE)))),"")</f>
        <v/>
      </c>
      <c r="AP285" s="4" t="str">
        <f t="array" aca="1" ref="AP285" ca="1">IF(OR(J285="Privacy",J285="Blackout"),IF('Informacion del Cliente'!$F$10:$G$10="Residencial",IF(L285&lt;&gt;"",VLOOKUP(J285,INDIRECT("'"&amp;G285&amp;"'!L16:O18"),2,FALSE),""),IF('Informacion del Cliente'!$F$10:$G$10="Comercial",IF(L285&lt;&gt;"",VLOOKUP(J285,INDIRECT("'"&amp;G285&amp;"'!L16:O18"),3,FALSE),""))),"")</f>
        <v/>
      </c>
      <c r="AQ285" s="4" t="str">
        <f t="shared" ca="1" si="151"/>
        <v>0</v>
      </c>
      <c r="AR285" s="4" t="str">
        <f t="array" aca="1" ref="AR285" ca="1">IF('Informacion del Cliente'!$F$10:$G$10="Residencial",IF(L285&lt;&gt;"",VLOOKUP(J285,INDIRECT("'"&amp;G285&amp;"'!L16:O18"),2,FALSE),""),IF('Informacion del Cliente'!$F$10:$G$10="Comercial",IF(L285&lt;&gt;"",VLOOKUP(J285,INDIRECT("'"&amp;G285&amp;"'!L16:O18"),3,FALSE),"")))</f>
        <v/>
      </c>
      <c r="AS285" s="4" t="str">
        <f t="shared" ca="1" si="152"/>
        <v/>
      </c>
      <c r="AT285" s="4" t="str">
        <f t="shared" ca="1" si="153"/>
        <v/>
      </c>
      <c r="AU285" s="4" t="str">
        <f t="shared" ca="1" si="154"/>
        <v/>
      </c>
      <c r="AV285" s="4" t="str">
        <f t="array" aca="1" ref="AV285" ca="1">IF(G285&lt;&gt;"",(IF(OR(VLOOKUP(O285, INDIRECT("'" &amp; G285 &amp; "'!F23:N25"),3, FALSE)&lt;&gt;"",VLOOKUP(O285, INDIRECT("'" &amp; G285 &amp; "'!F23:N25"),3, FALSE)&lt;&gt;"NA"),(L285-VLOOKUP(O285, INDIRECT("'" &amp; G285 &amp; "'!F23:N25"),3, FALSE)),"")),"")</f>
        <v/>
      </c>
      <c r="AW285" s="4" t="str">
        <f t="shared" ca="1" si="133"/>
        <v/>
      </c>
      <c r="AX285" s="4" t="str">
        <f t="shared" ca="1" si="134"/>
        <v/>
      </c>
      <c r="AY285" s="4" t="str">
        <f t="shared" ca="1" si="135"/>
        <v/>
      </c>
      <c r="AZ285" s="4" t="str">
        <f t="array" aca="1" ref="AZ285" ca="1">IF(O285&lt;&gt;"",IF(VLOOKUP(O285,INDIRECT("'"&amp;G285&amp;"'!F23:K25"),5,FALSE)="NA","NA",L285-VLOOKUP(O285,INDIRECT("'"&amp;G285&amp;"'!F23:K25"),5,FALSE)),"")</f>
        <v/>
      </c>
      <c r="BA285" s="4" t="str">
        <f>IF('Informacion del Cliente'!U297&lt;&gt;"",'Informacion del Cliente'!U297,"")</f>
        <v/>
      </c>
      <c r="BB285" s="4" t="str">
        <f t="array" aca="1" ref="BB285" ca="1">IF(O285&lt;&gt;"",VLOOKUP(O285, INDIRECT("'" &amp; G285 &amp; "'!F23:K25"),6, FALSE),"")</f>
        <v/>
      </c>
      <c r="BC285" s="4" t="str">
        <f t="shared" si="136"/>
        <v/>
      </c>
      <c r="BD285" s="4" t="str">
        <f t="shared" ca="1" si="137"/>
        <v/>
      </c>
      <c r="BE285" s="4" t="str">
        <f t="shared" si="138"/>
        <v/>
      </c>
      <c r="BF285" s="4" t="str">
        <f t="shared" si="139"/>
        <v/>
      </c>
      <c r="BG285" s="4" t="str">
        <f t="shared" si="140"/>
        <v/>
      </c>
      <c r="BJ285" s="4" t="str">
        <f t="shared" ca="1" si="141"/>
        <v/>
      </c>
      <c r="BK285" s="4" t="str">
        <f t="shared" si="142"/>
        <v/>
      </c>
      <c r="BL285" s="4" t="str">
        <f t="shared" ca="1" si="143"/>
        <v/>
      </c>
      <c r="BM285" s="4" t="str">
        <f t="shared" ca="1" si="144"/>
        <v/>
      </c>
    </row>
    <row r="286" spans="1:65" x14ac:dyDescent="0.3">
      <c r="A286" s="4" t="str">
        <f>IF(L286&lt;&gt;"",'Informacion del Cliente'!D298,"")</f>
        <v/>
      </c>
      <c r="B286" s="4" t="str">
        <f>IF(O286&lt;&gt;"",'Informacion del Cliente'!$F$5,"")</f>
        <v/>
      </c>
      <c r="C286" s="4" t="str">
        <f>IF(O286&lt;&gt;"",'Informacion del Cliente'!$F$8,"")</f>
        <v/>
      </c>
      <c r="D286" s="4" t="str">
        <f>IF(O286&lt;&gt;"",'Informacion del Cliente'!$F$7,"")</f>
        <v/>
      </c>
      <c r="E286" s="4" t="str">
        <f>IF(O286&lt;&gt;"",'Informacion del Cliente'!$F$9,"")</f>
        <v/>
      </c>
      <c r="F286" s="4" t="str">
        <f>IF(G286&lt;&gt;"",'Informacion del Cliente'!$F$10:$G$10,"")</f>
        <v/>
      </c>
      <c r="G286" s="4" t="str">
        <f>IF('Informacion del Cliente'!E298&lt;&gt;"",VLOOKUP('Informacion del Cliente'!E298,Productos!$F$6:$G$11,2,FALSE),"")</f>
        <v/>
      </c>
      <c r="H286" s="4" t="str">
        <f>IF('Informacion del Cliente'!G298&lt;&gt;"",'Informacion del Cliente'!G298,"")</f>
        <v/>
      </c>
      <c r="I286" s="4" t="str">
        <f>IF('Informacion del Cliente'!F298&lt;&gt;"",'Informacion del Cliente'!F298,"")</f>
        <v/>
      </c>
      <c r="J286" s="4" t="str">
        <f>IF('Informacion del Cliente'!J298&lt;&gt;"",'Informacion del Cliente'!J298,"")</f>
        <v/>
      </c>
      <c r="K286" s="4" t="str">
        <f>IF('Informacion del Cliente'!N298&lt;&gt;"",'Informacion del Cliente'!N298,"")</f>
        <v/>
      </c>
      <c r="L286" s="4" t="str">
        <f>IF(AND(N286&lt;&gt;"",N286="Inside"),'Informacion del Cliente'!H298-VLOOKUP(N286,Productos!$F$15:$G$16,2,FALSE),IF(N286="Outside",'Informacion del Cliente'!H298,""))</f>
        <v/>
      </c>
      <c r="M286" s="4" t="str">
        <f>IF('Informacion del Cliente'!I298&lt;&gt;"",'Informacion del Cliente'!I298,"")</f>
        <v/>
      </c>
      <c r="N286" s="4" t="str">
        <f>IF('Informacion del Cliente'!K298&lt;&gt;"",'Informacion del Cliente'!K298,"")</f>
        <v/>
      </c>
      <c r="O286" s="4" t="str">
        <f>IF('Informacion del Cliente'!L298&lt;&gt;"",'Informacion del Cliente'!L298,"")</f>
        <v/>
      </c>
      <c r="P286" s="4" t="str">
        <f>IF('Informacion del Cliente'!M298&lt;&gt;"",'Informacion del Cliente'!M298,"")</f>
        <v/>
      </c>
      <c r="Q286" s="4" t="str">
        <f>IF('Informacion del Cliente'!P298&lt;&gt;"",'Informacion del Cliente'!P298,"")</f>
        <v/>
      </c>
      <c r="R286" s="4" t="str">
        <f>IF('Informacion del Cliente'!Q298&lt;&gt;"",'Informacion del Cliente'!Q298,"")</f>
        <v/>
      </c>
      <c r="S286" s="4" t="str">
        <f t="shared" ca="1" si="145"/>
        <v/>
      </c>
      <c r="U286" s="4" t="str">
        <f>IF('Informacion del Cliente'!O298&lt;&gt;"",'Informacion del Cliente'!O298,"")</f>
        <v/>
      </c>
      <c r="V286" s="4" t="str">
        <f>IF('Informacion del Cliente'!R298&lt;&gt;"",'Informacion del Cliente'!R298,"")</f>
        <v/>
      </c>
      <c r="W286" s="4" t="str">
        <f t="shared" ca="1" si="146"/>
        <v/>
      </c>
      <c r="X286" s="4" t="str">
        <f t="shared" si="147"/>
        <v/>
      </c>
      <c r="Y286" s="4" t="str">
        <f t="shared" si="148"/>
        <v/>
      </c>
      <c r="Z286" s="4" t="str">
        <f>IF(G286&lt;&gt;"", IFERROR(VLOOKUP(I286, 'Listado de Telas'!$B$3:$F$129, 5, FALSE), "No encontrado"), "")</f>
        <v/>
      </c>
      <c r="AA286" s="4" t="str">
        <f t="shared" ca="1" si="149"/>
        <v/>
      </c>
      <c r="AB286" s="4" t="str">
        <f t="shared" ca="1" si="124"/>
        <v/>
      </c>
      <c r="AC286" s="4" t="str">
        <f t="shared" ca="1" si="125"/>
        <v/>
      </c>
      <c r="AD286" s="4" t="str">
        <f t="shared" ca="1" si="126"/>
        <v/>
      </c>
      <c r="AE286" s="4" t="str">
        <f t="shared" si="127"/>
        <v/>
      </c>
      <c r="AF286" s="4" t="str">
        <f t="shared" ca="1" si="128"/>
        <v/>
      </c>
      <c r="AG286" s="4" t="str">
        <f t="shared" ca="1" si="129"/>
        <v/>
      </c>
      <c r="AH286" s="4" t="str">
        <f t="shared" ca="1" si="130"/>
        <v/>
      </c>
      <c r="AI286" s="4" t="str">
        <f t="shared" si="150"/>
        <v/>
      </c>
      <c r="AJ286" s="4" t="str">
        <f t="shared" ca="1" si="131"/>
        <v/>
      </c>
      <c r="AK286" s="4" t="str">
        <f t="array" ref="AK286">IF('Informacion del Cliente'!T298="SI",3,IF('Informacion del Cliente'!K298="Outside",2,IF('Informacion del Cliente'!K298="Inside",1,"")))</f>
        <v/>
      </c>
      <c r="AL286" s="140" t="str">
        <f t="shared" ca="1" si="132"/>
        <v/>
      </c>
      <c r="AM286" s="4" t="s">
        <v>132</v>
      </c>
      <c r="AN286" s="4" t="str">
        <f t="array" ref="AN286">IF(O286&lt;&gt;"",(IF(L286&lt;&gt;"",IF('Informacion del Cliente'!$F$10:$G$10="Residencial",VLOOKUP(G286,Productos!$F$19:$G$24,2,FALSE),IF('Informacion del Cliente'!$F$10:$G$10="Comercial",VLOOKUP(G286,Productos!$F$19:$G$24,3,FALSE),"")))),"")</f>
        <v/>
      </c>
      <c r="AO286" s="4" t="str">
        <f t="array" aca="1" ref="AO286" ca="1">IF(O286&lt;&gt;"",(IF(L286&lt;&gt;"",IF(VLOOKUP('Informacion del Cliente'!$F$10:$G$10,INDIRECT("'"&amp;G286&amp;"'!L5:N6"),2,FALSE)="NA","",VLOOKUP('Informacion del Cliente'!$F$10:$G$10,INDIRECT("'"&amp;G286&amp;"'!L5:N6"),2,FALSE)))),"")</f>
        <v/>
      </c>
      <c r="AP286" s="4" t="str">
        <f t="array" aca="1" ref="AP286" ca="1">IF(OR(J286="Privacy",J286="Blackout"),IF('Informacion del Cliente'!$F$10:$G$10="Residencial",IF(L286&lt;&gt;"",VLOOKUP(J286,INDIRECT("'"&amp;G286&amp;"'!L16:O18"),2,FALSE),""),IF('Informacion del Cliente'!$F$10:$G$10="Comercial",IF(L286&lt;&gt;"",VLOOKUP(J286,INDIRECT("'"&amp;G286&amp;"'!L16:O18"),3,FALSE),""))),"")</f>
        <v/>
      </c>
      <c r="AQ286" s="4" t="str">
        <f t="shared" ca="1" si="151"/>
        <v>0</v>
      </c>
      <c r="AR286" s="4" t="str">
        <f t="array" aca="1" ref="AR286" ca="1">IF('Informacion del Cliente'!$F$10:$G$10="Residencial",IF(L286&lt;&gt;"",VLOOKUP(J286,INDIRECT("'"&amp;G286&amp;"'!L16:O18"),2,FALSE),""),IF('Informacion del Cliente'!$F$10:$G$10="Comercial",IF(L286&lt;&gt;"",VLOOKUP(J286,INDIRECT("'"&amp;G286&amp;"'!L16:O18"),3,FALSE),"")))</f>
        <v/>
      </c>
      <c r="AS286" s="4" t="str">
        <f t="shared" ca="1" si="152"/>
        <v/>
      </c>
      <c r="AT286" s="4" t="str">
        <f t="shared" ca="1" si="153"/>
        <v/>
      </c>
      <c r="AU286" s="4" t="str">
        <f t="shared" ca="1" si="154"/>
        <v/>
      </c>
      <c r="AV286" s="4" t="str">
        <f t="array" aca="1" ref="AV286" ca="1">IF(G286&lt;&gt;"",(IF(OR(VLOOKUP(O286, INDIRECT("'" &amp; G286 &amp; "'!F23:N25"),3, FALSE)&lt;&gt;"",VLOOKUP(O286, INDIRECT("'" &amp; G286 &amp; "'!F23:N25"),3, FALSE)&lt;&gt;"NA"),(L286-VLOOKUP(O286, INDIRECT("'" &amp; G286 &amp; "'!F23:N25"),3, FALSE)),"")),"")</f>
        <v/>
      </c>
      <c r="AW286" s="4" t="str">
        <f t="shared" ca="1" si="133"/>
        <v/>
      </c>
      <c r="AX286" s="4" t="str">
        <f t="shared" ca="1" si="134"/>
        <v/>
      </c>
      <c r="AY286" s="4" t="str">
        <f t="shared" ca="1" si="135"/>
        <v/>
      </c>
      <c r="AZ286" s="4" t="str">
        <f t="array" aca="1" ref="AZ286" ca="1">IF(O286&lt;&gt;"",IF(VLOOKUP(O286,INDIRECT("'"&amp;G286&amp;"'!F23:K25"),5,FALSE)="NA","NA",L286-VLOOKUP(O286,INDIRECT("'"&amp;G286&amp;"'!F23:K25"),5,FALSE)),"")</f>
        <v/>
      </c>
      <c r="BA286" s="4" t="str">
        <f>IF('Informacion del Cliente'!U298&lt;&gt;"",'Informacion del Cliente'!U298,"")</f>
        <v/>
      </c>
      <c r="BB286" s="4" t="str">
        <f t="array" aca="1" ref="BB286" ca="1">IF(O286&lt;&gt;"",VLOOKUP(O286, INDIRECT("'" &amp; G286 &amp; "'!F23:K25"),6, FALSE),"")</f>
        <v/>
      </c>
      <c r="BC286" s="4" t="str">
        <f t="shared" si="136"/>
        <v/>
      </c>
      <c r="BD286" s="4" t="str">
        <f t="shared" ca="1" si="137"/>
        <v/>
      </c>
      <c r="BE286" s="4" t="str">
        <f t="shared" si="138"/>
        <v/>
      </c>
      <c r="BF286" s="4" t="str">
        <f t="shared" si="139"/>
        <v/>
      </c>
      <c r="BG286" s="4" t="str">
        <f t="shared" si="140"/>
        <v/>
      </c>
      <c r="BJ286" s="4" t="str">
        <f t="shared" ca="1" si="141"/>
        <v/>
      </c>
      <c r="BK286" s="4" t="str">
        <f t="shared" si="142"/>
        <v/>
      </c>
      <c r="BL286" s="4" t="str">
        <f t="shared" ca="1" si="143"/>
        <v/>
      </c>
      <c r="BM286" s="4" t="str">
        <f t="shared" ca="1" si="144"/>
        <v/>
      </c>
    </row>
    <row r="287" spans="1:65" x14ac:dyDescent="0.3">
      <c r="A287" s="4" t="str">
        <f>IF(L287&lt;&gt;"",'Informacion del Cliente'!D299,"")</f>
        <v/>
      </c>
      <c r="B287" s="4" t="str">
        <f>IF(O287&lt;&gt;"",'Informacion del Cliente'!$F$5,"")</f>
        <v/>
      </c>
      <c r="C287" s="4" t="str">
        <f>IF(O287&lt;&gt;"",'Informacion del Cliente'!$F$8,"")</f>
        <v/>
      </c>
      <c r="D287" s="4" t="str">
        <f>IF(O287&lt;&gt;"",'Informacion del Cliente'!$F$7,"")</f>
        <v/>
      </c>
      <c r="E287" s="4" t="str">
        <f>IF(O287&lt;&gt;"",'Informacion del Cliente'!$F$9,"")</f>
        <v/>
      </c>
      <c r="F287" s="4" t="str">
        <f>IF(G287&lt;&gt;"",'Informacion del Cliente'!$F$10:$G$10,"")</f>
        <v/>
      </c>
      <c r="G287" s="4" t="str">
        <f>IF('Informacion del Cliente'!E299&lt;&gt;"",VLOOKUP('Informacion del Cliente'!E299,Productos!$F$6:$G$11,2,FALSE),"")</f>
        <v/>
      </c>
      <c r="H287" s="4" t="str">
        <f>IF('Informacion del Cliente'!G299&lt;&gt;"",'Informacion del Cliente'!G299,"")</f>
        <v/>
      </c>
      <c r="I287" s="4" t="str">
        <f>IF('Informacion del Cliente'!F299&lt;&gt;"",'Informacion del Cliente'!F299,"")</f>
        <v/>
      </c>
      <c r="J287" s="4" t="str">
        <f>IF('Informacion del Cliente'!J299&lt;&gt;"",'Informacion del Cliente'!J299,"")</f>
        <v/>
      </c>
      <c r="K287" s="4" t="str">
        <f>IF('Informacion del Cliente'!N299&lt;&gt;"",'Informacion del Cliente'!N299,"")</f>
        <v/>
      </c>
      <c r="L287" s="4" t="str">
        <f>IF(AND(N287&lt;&gt;"",N287="Inside"),'Informacion del Cliente'!H299-VLOOKUP(N287,Productos!$F$15:$G$16,2,FALSE),IF(N287="Outside",'Informacion del Cliente'!H299,""))</f>
        <v/>
      </c>
      <c r="M287" s="4" t="str">
        <f>IF('Informacion del Cliente'!I299&lt;&gt;"",'Informacion del Cliente'!I299,"")</f>
        <v/>
      </c>
      <c r="N287" s="4" t="str">
        <f>IF('Informacion del Cliente'!K299&lt;&gt;"",'Informacion del Cliente'!K299,"")</f>
        <v/>
      </c>
      <c r="O287" s="4" t="str">
        <f>IF('Informacion del Cliente'!L299&lt;&gt;"",'Informacion del Cliente'!L299,"")</f>
        <v/>
      </c>
      <c r="P287" s="4" t="str">
        <f>IF('Informacion del Cliente'!M299&lt;&gt;"",'Informacion del Cliente'!M299,"")</f>
        <v/>
      </c>
      <c r="Q287" s="4" t="str">
        <f>IF('Informacion del Cliente'!P299&lt;&gt;"",'Informacion del Cliente'!P299,"")</f>
        <v/>
      </c>
      <c r="R287" s="4" t="str">
        <f>IF('Informacion del Cliente'!Q299&lt;&gt;"",'Informacion del Cliente'!Q299,"")</f>
        <v/>
      </c>
      <c r="S287" s="4" t="str">
        <f t="shared" ca="1" si="145"/>
        <v/>
      </c>
      <c r="U287" s="4" t="str">
        <f>IF('Informacion del Cliente'!O299&lt;&gt;"",'Informacion del Cliente'!O299,"")</f>
        <v/>
      </c>
      <c r="V287" s="4" t="str">
        <f>IF('Informacion del Cliente'!R299&lt;&gt;"",'Informacion del Cliente'!R299,"")</f>
        <v/>
      </c>
      <c r="W287" s="4" t="str">
        <f t="shared" ca="1" si="146"/>
        <v/>
      </c>
      <c r="X287" s="4" t="str">
        <f t="shared" si="147"/>
        <v/>
      </c>
      <c r="Y287" s="4" t="str">
        <f t="shared" si="148"/>
        <v/>
      </c>
      <c r="Z287" s="4" t="str">
        <f>IF(G287&lt;&gt;"", IFERROR(VLOOKUP(I287, 'Listado de Telas'!$B$3:$F$129, 5, FALSE), "No encontrado"), "")</f>
        <v/>
      </c>
      <c r="AA287" s="4" t="str">
        <f t="shared" ca="1" si="149"/>
        <v/>
      </c>
      <c r="AB287" s="4" t="str">
        <f t="shared" ca="1" si="124"/>
        <v/>
      </c>
      <c r="AC287" s="4" t="str">
        <f t="shared" ca="1" si="125"/>
        <v/>
      </c>
      <c r="AD287" s="4" t="str">
        <f t="shared" ca="1" si="126"/>
        <v/>
      </c>
      <c r="AE287" s="4" t="str">
        <f t="shared" si="127"/>
        <v/>
      </c>
      <c r="AF287" s="4" t="str">
        <f t="shared" ca="1" si="128"/>
        <v/>
      </c>
      <c r="AG287" s="4" t="str">
        <f t="shared" ca="1" si="129"/>
        <v/>
      </c>
      <c r="AH287" s="4" t="str">
        <f t="shared" ca="1" si="130"/>
        <v/>
      </c>
      <c r="AI287" s="4" t="str">
        <f t="shared" si="150"/>
        <v/>
      </c>
      <c r="AJ287" s="4" t="str">
        <f t="shared" ca="1" si="131"/>
        <v/>
      </c>
      <c r="AK287" s="4" t="str">
        <f t="array" ref="AK287">IF('Informacion del Cliente'!T299="SI",3,IF('Informacion del Cliente'!K299="Outside",2,IF('Informacion del Cliente'!K299="Inside",1,"")))</f>
        <v/>
      </c>
      <c r="AL287" s="140" t="str">
        <f t="shared" ca="1" si="132"/>
        <v/>
      </c>
      <c r="AM287" s="4" t="s">
        <v>132</v>
      </c>
      <c r="AN287" s="4" t="str">
        <f t="array" ref="AN287">IF(O287&lt;&gt;"",(IF(L287&lt;&gt;"",IF('Informacion del Cliente'!$F$10:$G$10="Residencial",VLOOKUP(G287,Productos!$F$19:$G$24,2,FALSE),IF('Informacion del Cliente'!$F$10:$G$10="Comercial",VLOOKUP(G287,Productos!$F$19:$G$24,3,FALSE),"")))),"")</f>
        <v/>
      </c>
      <c r="AO287" s="4" t="str">
        <f t="array" aca="1" ref="AO287" ca="1">IF(O287&lt;&gt;"",(IF(L287&lt;&gt;"",IF(VLOOKUP('Informacion del Cliente'!$F$10:$G$10,INDIRECT("'"&amp;G287&amp;"'!L5:N6"),2,FALSE)="NA","",VLOOKUP('Informacion del Cliente'!$F$10:$G$10,INDIRECT("'"&amp;G287&amp;"'!L5:N6"),2,FALSE)))),"")</f>
        <v/>
      </c>
      <c r="AP287" s="4" t="str">
        <f t="array" aca="1" ref="AP287" ca="1">IF(OR(J287="Privacy",J287="Blackout"),IF('Informacion del Cliente'!$F$10:$G$10="Residencial",IF(L287&lt;&gt;"",VLOOKUP(J287,INDIRECT("'"&amp;G287&amp;"'!L16:O18"),2,FALSE),""),IF('Informacion del Cliente'!$F$10:$G$10="Comercial",IF(L287&lt;&gt;"",VLOOKUP(J287,INDIRECT("'"&amp;G287&amp;"'!L16:O18"),3,FALSE),""))),"")</f>
        <v/>
      </c>
      <c r="AQ287" s="4" t="str">
        <f t="shared" ca="1" si="151"/>
        <v>0</v>
      </c>
      <c r="AR287" s="4" t="str">
        <f t="array" aca="1" ref="AR287" ca="1">IF('Informacion del Cliente'!$F$10:$G$10="Residencial",IF(L287&lt;&gt;"",VLOOKUP(J287,INDIRECT("'"&amp;G287&amp;"'!L16:O18"),2,FALSE),""),IF('Informacion del Cliente'!$F$10:$G$10="Comercial",IF(L287&lt;&gt;"",VLOOKUP(J287,INDIRECT("'"&amp;G287&amp;"'!L16:O18"),3,FALSE),"")))</f>
        <v/>
      </c>
      <c r="AS287" s="4" t="str">
        <f t="shared" ca="1" si="152"/>
        <v/>
      </c>
      <c r="AT287" s="4" t="str">
        <f t="shared" ca="1" si="153"/>
        <v/>
      </c>
      <c r="AU287" s="4" t="str">
        <f t="shared" ca="1" si="154"/>
        <v/>
      </c>
      <c r="AV287" s="4" t="str">
        <f t="array" aca="1" ref="AV287" ca="1">IF(G287&lt;&gt;"",(IF(OR(VLOOKUP(O287, INDIRECT("'" &amp; G287 &amp; "'!F23:N25"),3, FALSE)&lt;&gt;"",VLOOKUP(O287, INDIRECT("'" &amp; G287 &amp; "'!F23:N25"),3, FALSE)&lt;&gt;"NA"),(L287-VLOOKUP(O287, INDIRECT("'" &amp; G287 &amp; "'!F23:N25"),3, FALSE)),"")),"")</f>
        <v/>
      </c>
      <c r="AW287" s="4" t="str">
        <f t="shared" ca="1" si="133"/>
        <v/>
      </c>
      <c r="AX287" s="4" t="str">
        <f t="shared" ca="1" si="134"/>
        <v/>
      </c>
      <c r="AY287" s="4" t="str">
        <f t="shared" ca="1" si="135"/>
        <v/>
      </c>
      <c r="AZ287" s="4" t="str">
        <f t="array" aca="1" ref="AZ287" ca="1">IF(O287&lt;&gt;"",IF(VLOOKUP(O287,INDIRECT("'"&amp;G287&amp;"'!F23:K25"),5,FALSE)="NA","NA",L287-VLOOKUP(O287,INDIRECT("'"&amp;G287&amp;"'!F23:K25"),5,FALSE)),"")</f>
        <v/>
      </c>
      <c r="BA287" s="4" t="str">
        <f>IF('Informacion del Cliente'!U299&lt;&gt;"",'Informacion del Cliente'!U299,"")</f>
        <v/>
      </c>
      <c r="BB287" s="4" t="str">
        <f t="array" aca="1" ref="BB287" ca="1">IF(O287&lt;&gt;"",VLOOKUP(O287, INDIRECT("'" &amp; G287 &amp; "'!F23:K25"),6, FALSE),"")</f>
        <v/>
      </c>
      <c r="BC287" s="4" t="str">
        <f t="shared" si="136"/>
        <v/>
      </c>
      <c r="BD287" s="4" t="str">
        <f t="shared" ca="1" si="137"/>
        <v/>
      </c>
      <c r="BE287" s="4" t="str">
        <f t="shared" si="138"/>
        <v/>
      </c>
      <c r="BF287" s="4" t="str">
        <f t="shared" si="139"/>
        <v/>
      </c>
      <c r="BG287" s="4" t="str">
        <f t="shared" si="140"/>
        <v/>
      </c>
      <c r="BJ287" s="4" t="str">
        <f t="shared" ca="1" si="141"/>
        <v/>
      </c>
      <c r="BK287" s="4" t="str">
        <f t="shared" si="142"/>
        <v/>
      </c>
      <c r="BL287" s="4" t="str">
        <f t="shared" ca="1" si="143"/>
        <v/>
      </c>
      <c r="BM287" s="4" t="str">
        <f t="shared" ca="1" si="144"/>
        <v/>
      </c>
    </row>
    <row r="288" spans="1:65" x14ac:dyDescent="0.3">
      <c r="A288" s="4" t="str">
        <f>IF(L288&lt;&gt;"",'Informacion del Cliente'!D300,"")</f>
        <v/>
      </c>
      <c r="B288" s="4" t="str">
        <f>IF(O288&lt;&gt;"",'Informacion del Cliente'!$F$5,"")</f>
        <v/>
      </c>
      <c r="C288" s="4" t="str">
        <f>IF(O288&lt;&gt;"",'Informacion del Cliente'!$F$8,"")</f>
        <v/>
      </c>
      <c r="D288" s="4" t="str">
        <f>IF(O288&lt;&gt;"",'Informacion del Cliente'!$F$7,"")</f>
        <v/>
      </c>
      <c r="E288" s="4" t="str">
        <f>IF(O288&lt;&gt;"",'Informacion del Cliente'!$F$9,"")</f>
        <v/>
      </c>
      <c r="F288" s="4" t="str">
        <f>IF(G288&lt;&gt;"",'Informacion del Cliente'!$F$10:$G$10,"")</f>
        <v/>
      </c>
      <c r="G288" s="4" t="str">
        <f>IF('Informacion del Cliente'!E300&lt;&gt;"",VLOOKUP('Informacion del Cliente'!E300,Productos!$F$6:$G$11,2,FALSE),"")</f>
        <v/>
      </c>
      <c r="H288" s="4" t="str">
        <f>IF('Informacion del Cliente'!G300&lt;&gt;"",'Informacion del Cliente'!G300,"")</f>
        <v/>
      </c>
      <c r="I288" s="4" t="str">
        <f>IF('Informacion del Cliente'!F300&lt;&gt;"",'Informacion del Cliente'!F300,"")</f>
        <v/>
      </c>
      <c r="J288" s="4" t="str">
        <f>IF('Informacion del Cliente'!J300&lt;&gt;"",'Informacion del Cliente'!J300,"")</f>
        <v/>
      </c>
      <c r="K288" s="4" t="str">
        <f>IF('Informacion del Cliente'!N300&lt;&gt;"",'Informacion del Cliente'!N300,"")</f>
        <v/>
      </c>
      <c r="L288" s="4" t="str">
        <f>IF(AND(N288&lt;&gt;"",N288="Inside"),'Informacion del Cliente'!H300-VLOOKUP(N288,Productos!$F$15:$G$16,2,FALSE),IF(N288="Outside",'Informacion del Cliente'!H300,""))</f>
        <v/>
      </c>
      <c r="M288" s="4" t="str">
        <f>IF('Informacion del Cliente'!I300&lt;&gt;"",'Informacion del Cliente'!I300,"")</f>
        <v/>
      </c>
      <c r="N288" s="4" t="str">
        <f>IF('Informacion del Cliente'!K300&lt;&gt;"",'Informacion del Cliente'!K300,"")</f>
        <v/>
      </c>
      <c r="O288" s="4" t="str">
        <f>IF('Informacion del Cliente'!L300&lt;&gt;"",'Informacion del Cliente'!L300,"")</f>
        <v/>
      </c>
      <c r="P288" s="4" t="str">
        <f>IF('Informacion del Cliente'!M300&lt;&gt;"",'Informacion del Cliente'!M300,"")</f>
        <v/>
      </c>
      <c r="Q288" s="4" t="str">
        <f>IF('Informacion del Cliente'!P300&lt;&gt;"",'Informacion del Cliente'!P300,"")</f>
        <v/>
      </c>
      <c r="R288" s="4" t="str">
        <f>IF('Informacion del Cliente'!Q300&lt;&gt;"",'Informacion del Cliente'!Q300,"")</f>
        <v/>
      </c>
      <c r="S288" s="4" t="str">
        <f t="shared" ca="1" si="145"/>
        <v/>
      </c>
      <c r="U288" s="4" t="str">
        <f>IF('Informacion del Cliente'!O300&lt;&gt;"",'Informacion del Cliente'!O300,"")</f>
        <v/>
      </c>
      <c r="V288" s="4" t="str">
        <f>IF('Informacion del Cliente'!R300&lt;&gt;"",'Informacion del Cliente'!R300,"")</f>
        <v/>
      </c>
      <c r="W288" s="4" t="str">
        <f t="shared" ca="1" si="146"/>
        <v/>
      </c>
      <c r="X288" s="4" t="str">
        <f t="shared" si="147"/>
        <v/>
      </c>
      <c r="Y288" s="4" t="str">
        <f t="shared" si="148"/>
        <v/>
      </c>
      <c r="Z288" s="4" t="str">
        <f>IF(G288&lt;&gt;"", IFERROR(VLOOKUP(I288, 'Listado de Telas'!$B$3:$F$129, 5, FALSE), "No encontrado"), "")</f>
        <v/>
      </c>
      <c r="AA288" s="4" t="str">
        <f t="shared" ca="1" si="149"/>
        <v/>
      </c>
      <c r="AB288" s="4" t="str">
        <f t="shared" ca="1" si="124"/>
        <v/>
      </c>
      <c r="AC288" s="4" t="str">
        <f t="shared" ca="1" si="125"/>
        <v/>
      </c>
      <c r="AD288" s="4" t="str">
        <f t="shared" ca="1" si="126"/>
        <v/>
      </c>
      <c r="AE288" s="4" t="str">
        <f t="shared" si="127"/>
        <v/>
      </c>
      <c r="AF288" s="4" t="str">
        <f t="shared" ca="1" si="128"/>
        <v/>
      </c>
      <c r="AG288" s="4" t="str">
        <f t="shared" ca="1" si="129"/>
        <v/>
      </c>
      <c r="AH288" s="4" t="str">
        <f t="shared" ca="1" si="130"/>
        <v/>
      </c>
      <c r="AI288" s="4" t="str">
        <f t="shared" si="150"/>
        <v/>
      </c>
      <c r="AJ288" s="4" t="str">
        <f t="shared" ca="1" si="131"/>
        <v/>
      </c>
      <c r="AK288" s="4" t="str">
        <f t="array" ref="AK288">IF('Informacion del Cliente'!T300="SI",3,IF('Informacion del Cliente'!K300="Outside",2,IF('Informacion del Cliente'!K300="Inside",1,"")))</f>
        <v/>
      </c>
      <c r="AL288" s="140" t="str">
        <f t="shared" ca="1" si="132"/>
        <v/>
      </c>
      <c r="AM288" s="4" t="s">
        <v>132</v>
      </c>
      <c r="AN288" s="4" t="str">
        <f t="array" ref="AN288">IF(O288&lt;&gt;"",(IF(L288&lt;&gt;"",IF('Informacion del Cliente'!$F$10:$G$10="Residencial",VLOOKUP(G288,Productos!$F$19:$G$24,2,FALSE),IF('Informacion del Cliente'!$F$10:$G$10="Comercial",VLOOKUP(G288,Productos!$F$19:$G$24,3,FALSE),"")))),"")</f>
        <v/>
      </c>
      <c r="AO288" s="4" t="str">
        <f t="array" aca="1" ref="AO288" ca="1">IF(O288&lt;&gt;"",(IF(L288&lt;&gt;"",IF(VLOOKUP('Informacion del Cliente'!$F$10:$G$10,INDIRECT("'"&amp;G288&amp;"'!L5:N6"),2,FALSE)="NA","",VLOOKUP('Informacion del Cliente'!$F$10:$G$10,INDIRECT("'"&amp;G288&amp;"'!L5:N6"),2,FALSE)))),"")</f>
        <v/>
      </c>
      <c r="AP288" s="4" t="str">
        <f t="array" aca="1" ref="AP288" ca="1">IF(OR(J288="Privacy",J288="Blackout"),IF('Informacion del Cliente'!$F$10:$G$10="Residencial",IF(L288&lt;&gt;"",VLOOKUP(J288,INDIRECT("'"&amp;G288&amp;"'!L16:O18"),2,FALSE),""),IF('Informacion del Cliente'!$F$10:$G$10="Comercial",IF(L288&lt;&gt;"",VLOOKUP(J288,INDIRECT("'"&amp;G288&amp;"'!L16:O18"),3,FALSE),""))),"")</f>
        <v/>
      </c>
      <c r="AQ288" s="4" t="str">
        <f t="shared" ca="1" si="151"/>
        <v>0</v>
      </c>
      <c r="AR288" s="4" t="str">
        <f t="array" aca="1" ref="AR288" ca="1">IF('Informacion del Cliente'!$F$10:$G$10="Residencial",IF(L288&lt;&gt;"",VLOOKUP(J288,INDIRECT("'"&amp;G288&amp;"'!L16:O18"),2,FALSE),""),IF('Informacion del Cliente'!$F$10:$G$10="Comercial",IF(L288&lt;&gt;"",VLOOKUP(J288,INDIRECT("'"&amp;G288&amp;"'!L16:O18"),3,FALSE),"")))</f>
        <v/>
      </c>
      <c r="AS288" s="4" t="str">
        <f t="shared" ca="1" si="152"/>
        <v/>
      </c>
      <c r="AT288" s="4" t="str">
        <f t="shared" ca="1" si="153"/>
        <v/>
      </c>
      <c r="AU288" s="4" t="str">
        <f t="shared" ca="1" si="154"/>
        <v/>
      </c>
      <c r="AV288" s="4" t="str">
        <f t="array" aca="1" ref="AV288" ca="1">IF(G288&lt;&gt;"",(IF(OR(VLOOKUP(O288, INDIRECT("'" &amp; G288 &amp; "'!F23:N25"),3, FALSE)&lt;&gt;"",VLOOKUP(O288, INDIRECT("'" &amp; G288 &amp; "'!F23:N25"),3, FALSE)&lt;&gt;"NA"),(L288-VLOOKUP(O288, INDIRECT("'" &amp; G288 &amp; "'!F23:N25"),3, FALSE)),"")),"")</f>
        <v/>
      </c>
      <c r="AW288" s="4" t="str">
        <f t="shared" ca="1" si="133"/>
        <v/>
      </c>
      <c r="AX288" s="4" t="str">
        <f t="shared" ca="1" si="134"/>
        <v/>
      </c>
      <c r="AY288" s="4" t="str">
        <f t="shared" ca="1" si="135"/>
        <v/>
      </c>
      <c r="AZ288" s="4" t="str">
        <f t="array" aca="1" ref="AZ288" ca="1">IF(O288&lt;&gt;"",IF(VLOOKUP(O288,INDIRECT("'"&amp;G288&amp;"'!F23:K25"),5,FALSE)="NA","NA",L288-VLOOKUP(O288,INDIRECT("'"&amp;G288&amp;"'!F23:K25"),5,FALSE)),"")</f>
        <v/>
      </c>
      <c r="BA288" s="4" t="str">
        <f>IF('Informacion del Cliente'!U300&lt;&gt;"",'Informacion del Cliente'!U300,"")</f>
        <v/>
      </c>
      <c r="BB288" s="4" t="str">
        <f t="array" aca="1" ref="BB288" ca="1">IF(O288&lt;&gt;"",VLOOKUP(O288, INDIRECT("'" &amp; G288 &amp; "'!F23:K25"),6, FALSE),"")</f>
        <v/>
      </c>
      <c r="BC288" s="4" t="str">
        <f t="shared" si="136"/>
        <v/>
      </c>
      <c r="BD288" s="4" t="str">
        <f t="shared" ca="1" si="137"/>
        <v/>
      </c>
      <c r="BE288" s="4" t="str">
        <f t="shared" si="138"/>
        <v/>
      </c>
      <c r="BF288" s="4" t="str">
        <f t="shared" si="139"/>
        <v/>
      </c>
      <c r="BG288" s="4" t="str">
        <f t="shared" si="140"/>
        <v/>
      </c>
      <c r="BJ288" s="4" t="str">
        <f t="shared" ca="1" si="141"/>
        <v/>
      </c>
      <c r="BK288" s="4" t="str">
        <f t="shared" si="142"/>
        <v/>
      </c>
      <c r="BL288" s="4" t="str">
        <f t="shared" ca="1" si="143"/>
        <v/>
      </c>
      <c r="BM288" s="4" t="str">
        <f t="shared" ca="1" si="144"/>
        <v/>
      </c>
    </row>
    <row r="289" spans="1:65" x14ac:dyDescent="0.3">
      <c r="A289" s="4" t="str">
        <f>IF(L289&lt;&gt;"",'Informacion del Cliente'!D301,"")</f>
        <v/>
      </c>
      <c r="B289" s="4" t="str">
        <f>IF(O289&lt;&gt;"",'Informacion del Cliente'!$F$5,"")</f>
        <v/>
      </c>
      <c r="C289" s="4" t="str">
        <f>IF(O289&lt;&gt;"",'Informacion del Cliente'!$F$8,"")</f>
        <v/>
      </c>
      <c r="D289" s="4" t="str">
        <f>IF(O289&lt;&gt;"",'Informacion del Cliente'!$F$7,"")</f>
        <v/>
      </c>
      <c r="E289" s="4" t="str">
        <f>IF(O289&lt;&gt;"",'Informacion del Cliente'!$F$9,"")</f>
        <v/>
      </c>
      <c r="F289" s="4" t="str">
        <f>IF(G289&lt;&gt;"",'Informacion del Cliente'!$F$10:$G$10,"")</f>
        <v/>
      </c>
      <c r="G289" s="4" t="str">
        <f>IF('Informacion del Cliente'!E301&lt;&gt;"",VLOOKUP('Informacion del Cliente'!E301,Productos!$F$6:$G$11,2,FALSE),"")</f>
        <v/>
      </c>
      <c r="H289" s="4" t="str">
        <f>IF('Informacion del Cliente'!G301&lt;&gt;"",'Informacion del Cliente'!G301,"")</f>
        <v/>
      </c>
      <c r="I289" s="4" t="str">
        <f>IF('Informacion del Cliente'!F301&lt;&gt;"",'Informacion del Cliente'!F301,"")</f>
        <v/>
      </c>
      <c r="J289" s="4" t="str">
        <f>IF('Informacion del Cliente'!J301&lt;&gt;"",'Informacion del Cliente'!J301,"")</f>
        <v/>
      </c>
      <c r="K289" s="4" t="str">
        <f>IF('Informacion del Cliente'!N301&lt;&gt;"",'Informacion del Cliente'!N301,"")</f>
        <v/>
      </c>
      <c r="L289" s="4" t="str">
        <f>IF(AND(N289&lt;&gt;"",N289="Inside"),'Informacion del Cliente'!H301-VLOOKUP(N289,Productos!$F$15:$G$16,2,FALSE),IF(N289="Outside",'Informacion del Cliente'!H301,""))</f>
        <v/>
      </c>
      <c r="M289" s="4" t="str">
        <f>IF('Informacion del Cliente'!I301&lt;&gt;"",'Informacion del Cliente'!I301,"")</f>
        <v/>
      </c>
      <c r="N289" s="4" t="str">
        <f>IF('Informacion del Cliente'!K301&lt;&gt;"",'Informacion del Cliente'!K301,"")</f>
        <v/>
      </c>
      <c r="O289" s="4" t="str">
        <f>IF('Informacion del Cliente'!L301&lt;&gt;"",'Informacion del Cliente'!L301,"")</f>
        <v/>
      </c>
      <c r="P289" s="4" t="str">
        <f>IF('Informacion del Cliente'!M301&lt;&gt;"",'Informacion del Cliente'!M301,"")</f>
        <v/>
      </c>
      <c r="Q289" s="4" t="str">
        <f>IF('Informacion del Cliente'!P301&lt;&gt;"",'Informacion del Cliente'!P301,"")</f>
        <v/>
      </c>
      <c r="R289" s="4" t="str">
        <f>IF('Informacion del Cliente'!Q301&lt;&gt;"",'Informacion del Cliente'!Q301,"")</f>
        <v/>
      </c>
      <c r="S289" s="4" t="str">
        <f t="shared" ca="1" si="145"/>
        <v/>
      </c>
      <c r="U289" s="4" t="str">
        <f>IF('Informacion del Cliente'!O301&lt;&gt;"",'Informacion del Cliente'!O301,"")</f>
        <v/>
      </c>
      <c r="V289" s="4" t="str">
        <f>IF('Informacion del Cliente'!R301&lt;&gt;"",'Informacion del Cliente'!R301,"")</f>
        <v/>
      </c>
      <c r="W289" s="4" t="str">
        <f t="shared" ca="1" si="146"/>
        <v/>
      </c>
      <c r="X289" s="4" t="str">
        <f t="shared" si="147"/>
        <v/>
      </c>
      <c r="Y289" s="4" t="str">
        <f t="shared" si="148"/>
        <v/>
      </c>
      <c r="Z289" s="4" t="str">
        <f>IF(G289&lt;&gt;"", IFERROR(VLOOKUP(I289, 'Listado de Telas'!$B$3:$F$129, 5, FALSE), "No encontrado"), "")</f>
        <v/>
      </c>
      <c r="AA289" s="4" t="str">
        <f t="shared" ca="1" si="149"/>
        <v/>
      </c>
      <c r="AB289" s="4" t="str">
        <f t="shared" ca="1" si="124"/>
        <v/>
      </c>
      <c r="AC289" s="4" t="str">
        <f t="shared" ca="1" si="125"/>
        <v/>
      </c>
      <c r="AD289" s="4" t="str">
        <f t="shared" ca="1" si="126"/>
        <v/>
      </c>
      <c r="AE289" s="4" t="str">
        <f t="shared" si="127"/>
        <v/>
      </c>
      <c r="AF289" s="4" t="str">
        <f t="shared" ca="1" si="128"/>
        <v/>
      </c>
      <c r="AG289" s="4" t="str">
        <f t="shared" ca="1" si="129"/>
        <v/>
      </c>
      <c r="AH289" s="4" t="str">
        <f t="shared" ca="1" si="130"/>
        <v/>
      </c>
      <c r="AI289" s="4" t="str">
        <f t="shared" si="150"/>
        <v/>
      </c>
      <c r="AJ289" s="4" t="str">
        <f t="shared" ca="1" si="131"/>
        <v/>
      </c>
      <c r="AK289" s="4" t="str">
        <f t="array" ref="AK289">IF('Informacion del Cliente'!T301="SI",3,IF('Informacion del Cliente'!K301="Outside",2,IF('Informacion del Cliente'!K301="Inside",1,"")))</f>
        <v/>
      </c>
      <c r="AL289" s="140" t="str">
        <f t="shared" ca="1" si="132"/>
        <v/>
      </c>
      <c r="AM289" s="4" t="s">
        <v>132</v>
      </c>
      <c r="AN289" s="4" t="str">
        <f t="array" ref="AN289">IF(O289&lt;&gt;"",(IF(L289&lt;&gt;"",IF('Informacion del Cliente'!$F$10:$G$10="Residencial",VLOOKUP(G289,Productos!$F$19:$G$24,2,FALSE),IF('Informacion del Cliente'!$F$10:$G$10="Comercial",VLOOKUP(G289,Productos!$F$19:$G$24,3,FALSE),"")))),"")</f>
        <v/>
      </c>
      <c r="AO289" s="4" t="str">
        <f t="array" aca="1" ref="AO289" ca="1">IF(O289&lt;&gt;"",(IF(L289&lt;&gt;"",IF(VLOOKUP('Informacion del Cliente'!$F$10:$G$10,INDIRECT("'"&amp;G289&amp;"'!L5:N6"),2,FALSE)="NA","",VLOOKUP('Informacion del Cliente'!$F$10:$G$10,INDIRECT("'"&amp;G289&amp;"'!L5:N6"),2,FALSE)))),"")</f>
        <v/>
      </c>
      <c r="AP289" s="4" t="str">
        <f t="array" aca="1" ref="AP289" ca="1">IF(OR(J289="Privacy",J289="Blackout"),IF('Informacion del Cliente'!$F$10:$G$10="Residencial",IF(L289&lt;&gt;"",VLOOKUP(J289,INDIRECT("'"&amp;G289&amp;"'!L16:O18"),2,FALSE),""),IF('Informacion del Cliente'!$F$10:$G$10="Comercial",IF(L289&lt;&gt;"",VLOOKUP(J289,INDIRECT("'"&amp;G289&amp;"'!L16:O18"),3,FALSE),""))),"")</f>
        <v/>
      </c>
      <c r="AQ289" s="4" t="str">
        <f t="shared" ca="1" si="151"/>
        <v>0</v>
      </c>
      <c r="AR289" s="4" t="str">
        <f t="array" aca="1" ref="AR289" ca="1">IF('Informacion del Cliente'!$F$10:$G$10="Residencial",IF(L289&lt;&gt;"",VLOOKUP(J289,INDIRECT("'"&amp;G289&amp;"'!L16:O18"),2,FALSE),""),IF('Informacion del Cliente'!$F$10:$G$10="Comercial",IF(L289&lt;&gt;"",VLOOKUP(J289,INDIRECT("'"&amp;G289&amp;"'!L16:O18"),3,FALSE),"")))</f>
        <v/>
      </c>
      <c r="AS289" s="4" t="str">
        <f t="shared" ca="1" si="152"/>
        <v/>
      </c>
      <c r="AT289" s="4" t="str">
        <f t="shared" ca="1" si="153"/>
        <v/>
      </c>
      <c r="AU289" s="4" t="str">
        <f t="shared" ca="1" si="154"/>
        <v/>
      </c>
      <c r="AV289" s="4" t="str">
        <f t="array" aca="1" ref="AV289" ca="1">IF(G289&lt;&gt;"",(IF(OR(VLOOKUP(O289, INDIRECT("'" &amp; G289 &amp; "'!F23:N25"),3, FALSE)&lt;&gt;"",VLOOKUP(O289, INDIRECT("'" &amp; G289 &amp; "'!F23:N25"),3, FALSE)&lt;&gt;"NA"),(L289-VLOOKUP(O289, INDIRECT("'" &amp; G289 &amp; "'!F23:N25"),3, FALSE)),"")),"")</f>
        <v/>
      </c>
      <c r="AW289" s="4" t="str">
        <f t="shared" ca="1" si="133"/>
        <v/>
      </c>
      <c r="AX289" s="4" t="str">
        <f t="shared" ca="1" si="134"/>
        <v/>
      </c>
      <c r="AY289" s="4" t="str">
        <f t="shared" ca="1" si="135"/>
        <v/>
      </c>
      <c r="AZ289" s="4" t="str">
        <f t="array" aca="1" ref="AZ289" ca="1">IF(O289&lt;&gt;"",IF(VLOOKUP(O289,INDIRECT("'"&amp;G289&amp;"'!F23:K25"),5,FALSE)="NA","NA",L289-VLOOKUP(O289,INDIRECT("'"&amp;G289&amp;"'!F23:K25"),5,FALSE)),"")</f>
        <v/>
      </c>
      <c r="BA289" s="4" t="str">
        <f>IF('Informacion del Cliente'!U301&lt;&gt;"",'Informacion del Cliente'!U301,"")</f>
        <v/>
      </c>
      <c r="BB289" s="4" t="str">
        <f t="array" aca="1" ref="BB289" ca="1">IF(O289&lt;&gt;"",VLOOKUP(O289, INDIRECT("'" &amp; G289 &amp; "'!F23:K25"),6, FALSE),"")</f>
        <v/>
      </c>
      <c r="BC289" s="4" t="str">
        <f t="shared" si="136"/>
        <v/>
      </c>
      <c r="BD289" s="4" t="str">
        <f t="shared" ca="1" si="137"/>
        <v/>
      </c>
      <c r="BE289" s="4" t="str">
        <f t="shared" si="138"/>
        <v/>
      </c>
      <c r="BF289" s="4" t="str">
        <f t="shared" si="139"/>
        <v/>
      </c>
      <c r="BG289" s="4" t="str">
        <f t="shared" si="140"/>
        <v/>
      </c>
      <c r="BJ289" s="4" t="str">
        <f t="shared" ca="1" si="141"/>
        <v/>
      </c>
      <c r="BK289" s="4" t="str">
        <f t="shared" si="142"/>
        <v/>
      </c>
      <c r="BL289" s="4" t="str">
        <f t="shared" ca="1" si="143"/>
        <v/>
      </c>
      <c r="BM289" s="4" t="str">
        <f t="shared" ca="1" si="144"/>
        <v/>
      </c>
    </row>
    <row r="290" spans="1:65" x14ac:dyDescent="0.3">
      <c r="A290" s="4" t="str">
        <f>IF(L290&lt;&gt;"",'Informacion del Cliente'!D302,"")</f>
        <v/>
      </c>
      <c r="B290" s="4" t="str">
        <f>IF(O290&lt;&gt;"",'Informacion del Cliente'!$F$5,"")</f>
        <v/>
      </c>
      <c r="C290" s="4" t="str">
        <f>IF(O290&lt;&gt;"",'Informacion del Cliente'!$F$8,"")</f>
        <v/>
      </c>
      <c r="D290" s="4" t="str">
        <f>IF(O290&lt;&gt;"",'Informacion del Cliente'!$F$7,"")</f>
        <v/>
      </c>
      <c r="E290" s="4" t="str">
        <f>IF(O290&lt;&gt;"",'Informacion del Cliente'!$F$9,"")</f>
        <v/>
      </c>
      <c r="F290" s="4" t="str">
        <f>IF(G290&lt;&gt;"",'Informacion del Cliente'!$F$10:$G$10,"")</f>
        <v/>
      </c>
      <c r="G290" s="4" t="str">
        <f>IF('Informacion del Cliente'!E302&lt;&gt;"",VLOOKUP('Informacion del Cliente'!E302,Productos!$F$6:$G$11,2,FALSE),"")</f>
        <v/>
      </c>
      <c r="H290" s="4" t="str">
        <f>IF('Informacion del Cliente'!G302&lt;&gt;"",'Informacion del Cliente'!G302,"")</f>
        <v/>
      </c>
      <c r="I290" s="4" t="str">
        <f>IF('Informacion del Cliente'!F302&lt;&gt;"",'Informacion del Cliente'!F302,"")</f>
        <v/>
      </c>
      <c r="J290" s="4" t="str">
        <f>IF('Informacion del Cliente'!J302&lt;&gt;"",'Informacion del Cliente'!J302,"")</f>
        <v/>
      </c>
      <c r="K290" s="4" t="str">
        <f>IF('Informacion del Cliente'!N302&lt;&gt;"",'Informacion del Cliente'!N302,"")</f>
        <v/>
      </c>
      <c r="L290" s="4" t="str">
        <f>IF(AND(N290&lt;&gt;"",N290="Inside"),'Informacion del Cliente'!H302-VLOOKUP(N290,Productos!$F$15:$G$16,2,FALSE),IF(N290="Outside",'Informacion del Cliente'!H302,""))</f>
        <v/>
      </c>
      <c r="M290" s="4" t="str">
        <f>IF('Informacion del Cliente'!I302&lt;&gt;"",'Informacion del Cliente'!I302,"")</f>
        <v/>
      </c>
      <c r="N290" s="4" t="str">
        <f>IF('Informacion del Cliente'!K302&lt;&gt;"",'Informacion del Cliente'!K302,"")</f>
        <v/>
      </c>
      <c r="O290" s="4" t="str">
        <f>IF('Informacion del Cliente'!L302&lt;&gt;"",'Informacion del Cliente'!L302,"")</f>
        <v/>
      </c>
      <c r="P290" s="4" t="str">
        <f>IF('Informacion del Cliente'!M302&lt;&gt;"",'Informacion del Cliente'!M302,"")</f>
        <v/>
      </c>
      <c r="Q290" s="4" t="str">
        <f>IF('Informacion del Cliente'!P302&lt;&gt;"",'Informacion del Cliente'!P302,"")</f>
        <v/>
      </c>
      <c r="R290" s="4" t="str">
        <f>IF('Informacion del Cliente'!Q302&lt;&gt;"",'Informacion del Cliente'!Q302,"")</f>
        <v/>
      </c>
      <c r="S290" s="4" t="str">
        <f t="shared" ca="1" si="145"/>
        <v/>
      </c>
      <c r="U290" s="4" t="str">
        <f>IF('Informacion del Cliente'!O302&lt;&gt;"",'Informacion del Cliente'!O302,"")</f>
        <v/>
      </c>
      <c r="V290" s="4" t="str">
        <f>IF('Informacion del Cliente'!R302&lt;&gt;"",'Informacion del Cliente'!R302,"")</f>
        <v/>
      </c>
      <c r="W290" s="4" t="str">
        <f t="shared" ca="1" si="146"/>
        <v/>
      </c>
      <c r="X290" s="4" t="str">
        <f t="shared" si="147"/>
        <v/>
      </c>
      <c r="Y290" s="4" t="str">
        <f t="shared" si="148"/>
        <v/>
      </c>
      <c r="Z290" s="4" t="str">
        <f>IF(G290&lt;&gt;"", IFERROR(VLOOKUP(I290, 'Listado de Telas'!$B$3:$F$129, 5, FALSE), "No encontrado"), "")</f>
        <v/>
      </c>
      <c r="AA290" s="4" t="str">
        <f t="shared" ca="1" si="149"/>
        <v/>
      </c>
      <c r="AB290" s="4" t="str">
        <f t="shared" ca="1" si="124"/>
        <v/>
      </c>
      <c r="AC290" s="4" t="str">
        <f t="shared" ca="1" si="125"/>
        <v/>
      </c>
      <c r="AD290" s="4" t="str">
        <f t="shared" ca="1" si="126"/>
        <v/>
      </c>
      <c r="AE290" s="4" t="str">
        <f t="shared" si="127"/>
        <v/>
      </c>
      <c r="AF290" s="4" t="str">
        <f t="shared" ca="1" si="128"/>
        <v/>
      </c>
      <c r="AG290" s="4" t="str">
        <f t="shared" ca="1" si="129"/>
        <v/>
      </c>
      <c r="AH290" s="4" t="str">
        <f t="shared" ca="1" si="130"/>
        <v/>
      </c>
      <c r="AI290" s="4" t="str">
        <f t="shared" si="150"/>
        <v/>
      </c>
      <c r="AJ290" s="4" t="str">
        <f t="shared" ca="1" si="131"/>
        <v/>
      </c>
      <c r="AK290" s="4" t="str">
        <f t="array" ref="AK290">IF('Informacion del Cliente'!T302="SI",3,IF('Informacion del Cliente'!K302="Outside",2,IF('Informacion del Cliente'!K302="Inside",1,"")))</f>
        <v/>
      </c>
      <c r="AL290" s="140" t="str">
        <f t="shared" ca="1" si="132"/>
        <v/>
      </c>
      <c r="AM290" s="4" t="s">
        <v>132</v>
      </c>
      <c r="AN290" s="4" t="str">
        <f t="array" ref="AN290">IF(O290&lt;&gt;"",(IF(L290&lt;&gt;"",IF('Informacion del Cliente'!$F$10:$G$10="Residencial",VLOOKUP(G290,Productos!$F$19:$G$24,2,FALSE),IF('Informacion del Cliente'!$F$10:$G$10="Comercial",VLOOKUP(G290,Productos!$F$19:$G$24,3,FALSE),"")))),"")</f>
        <v/>
      </c>
      <c r="AO290" s="4" t="str">
        <f t="array" aca="1" ref="AO290" ca="1">IF(O290&lt;&gt;"",(IF(L290&lt;&gt;"",IF(VLOOKUP('Informacion del Cliente'!$F$10:$G$10,INDIRECT("'"&amp;G290&amp;"'!L5:N6"),2,FALSE)="NA","",VLOOKUP('Informacion del Cliente'!$F$10:$G$10,INDIRECT("'"&amp;G290&amp;"'!L5:N6"),2,FALSE)))),"")</f>
        <v/>
      </c>
      <c r="AP290" s="4" t="str">
        <f t="array" aca="1" ref="AP290" ca="1">IF(OR(J290="Privacy",J290="Blackout"),IF('Informacion del Cliente'!$F$10:$G$10="Residencial",IF(L290&lt;&gt;"",VLOOKUP(J290,INDIRECT("'"&amp;G290&amp;"'!L16:O18"),2,FALSE),""),IF('Informacion del Cliente'!$F$10:$G$10="Comercial",IF(L290&lt;&gt;"",VLOOKUP(J290,INDIRECT("'"&amp;G290&amp;"'!L16:O18"),3,FALSE),""))),"")</f>
        <v/>
      </c>
      <c r="AQ290" s="4" t="str">
        <f t="shared" ca="1" si="151"/>
        <v>0</v>
      </c>
      <c r="AR290" s="4" t="str">
        <f t="array" aca="1" ref="AR290" ca="1">IF('Informacion del Cliente'!$F$10:$G$10="Residencial",IF(L290&lt;&gt;"",VLOOKUP(J290,INDIRECT("'"&amp;G290&amp;"'!L16:O18"),2,FALSE),""),IF('Informacion del Cliente'!$F$10:$G$10="Comercial",IF(L290&lt;&gt;"",VLOOKUP(J290,INDIRECT("'"&amp;G290&amp;"'!L16:O18"),3,FALSE),"")))</f>
        <v/>
      </c>
      <c r="AS290" s="4" t="str">
        <f t="shared" ca="1" si="152"/>
        <v/>
      </c>
      <c r="AT290" s="4" t="str">
        <f t="shared" ca="1" si="153"/>
        <v/>
      </c>
      <c r="AU290" s="4" t="str">
        <f t="shared" ca="1" si="154"/>
        <v/>
      </c>
      <c r="AV290" s="4" t="str">
        <f t="array" aca="1" ref="AV290" ca="1">IF(G290&lt;&gt;"",(IF(OR(VLOOKUP(O290, INDIRECT("'" &amp; G290 &amp; "'!F23:N25"),3, FALSE)&lt;&gt;"",VLOOKUP(O290, INDIRECT("'" &amp; G290 &amp; "'!F23:N25"),3, FALSE)&lt;&gt;"NA"),(L290-VLOOKUP(O290, INDIRECT("'" &amp; G290 &amp; "'!F23:N25"),3, FALSE)),"")),"")</f>
        <v/>
      </c>
      <c r="AW290" s="4" t="str">
        <f t="shared" ca="1" si="133"/>
        <v/>
      </c>
      <c r="AX290" s="4" t="str">
        <f t="shared" ca="1" si="134"/>
        <v/>
      </c>
      <c r="AY290" s="4" t="str">
        <f t="shared" ca="1" si="135"/>
        <v/>
      </c>
      <c r="AZ290" s="4" t="str">
        <f t="array" aca="1" ref="AZ290" ca="1">IF(O290&lt;&gt;"",IF(VLOOKUP(O290,INDIRECT("'"&amp;G290&amp;"'!F23:K25"),5,FALSE)="NA","NA",L290-VLOOKUP(O290,INDIRECT("'"&amp;G290&amp;"'!F23:K25"),5,FALSE)),"")</f>
        <v/>
      </c>
      <c r="BA290" s="4" t="str">
        <f>IF('Informacion del Cliente'!U302&lt;&gt;"",'Informacion del Cliente'!U302,"")</f>
        <v/>
      </c>
      <c r="BB290" s="4" t="str">
        <f t="array" aca="1" ref="BB290" ca="1">IF(O290&lt;&gt;"",VLOOKUP(O290, INDIRECT("'" &amp; G290 &amp; "'!F23:K25"),6, FALSE),"")</f>
        <v/>
      </c>
      <c r="BC290" s="4" t="str">
        <f t="shared" si="136"/>
        <v/>
      </c>
      <c r="BD290" s="4" t="str">
        <f t="shared" ca="1" si="137"/>
        <v/>
      </c>
      <c r="BE290" s="4" t="str">
        <f t="shared" si="138"/>
        <v/>
      </c>
      <c r="BF290" s="4" t="str">
        <f t="shared" si="139"/>
        <v/>
      </c>
      <c r="BG290" s="4" t="str">
        <f t="shared" si="140"/>
        <v/>
      </c>
      <c r="BJ290" s="4" t="str">
        <f t="shared" ca="1" si="141"/>
        <v/>
      </c>
      <c r="BK290" s="4" t="str">
        <f t="shared" si="142"/>
        <v/>
      </c>
      <c r="BL290" s="4" t="str">
        <f t="shared" ca="1" si="143"/>
        <v/>
      </c>
      <c r="BM290" s="4" t="str">
        <f t="shared" ca="1" si="144"/>
        <v/>
      </c>
    </row>
    <row r="291" spans="1:65" x14ac:dyDescent="0.3">
      <c r="A291" s="4" t="str">
        <f>IF(L291&lt;&gt;"",'Informacion del Cliente'!D303,"")</f>
        <v/>
      </c>
      <c r="B291" s="4" t="str">
        <f>IF(O291&lt;&gt;"",'Informacion del Cliente'!$F$5,"")</f>
        <v/>
      </c>
      <c r="C291" s="4" t="str">
        <f>IF(O291&lt;&gt;"",'Informacion del Cliente'!$F$8,"")</f>
        <v/>
      </c>
      <c r="D291" s="4" t="str">
        <f>IF(O291&lt;&gt;"",'Informacion del Cliente'!$F$7,"")</f>
        <v/>
      </c>
      <c r="E291" s="4" t="str">
        <f>IF(O291&lt;&gt;"",'Informacion del Cliente'!$F$9,"")</f>
        <v/>
      </c>
      <c r="F291" s="4" t="str">
        <f>IF(G291&lt;&gt;"",'Informacion del Cliente'!$F$10:$G$10,"")</f>
        <v/>
      </c>
      <c r="G291" s="4" t="str">
        <f>IF('Informacion del Cliente'!E303&lt;&gt;"",VLOOKUP('Informacion del Cliente'!E303,Productos!$F$6:$G$11,2,FALSE),"")</f>
        <v/>
      </c>
      <c r="H291" s="4" t="str">
        <f>IF('Informacion del Cliente'!G303&lt;&gt;"",'Informacion del Cliente'!G303,"")</f>
        <v/>
      </c>
      <c r="I291" s="4" t="str">
        <f>IF('Informacion del Cliente'!F303&lt;&gt;"",'Informacion del Cliente'!F303,"")</f>
        <v/>
      </c>
      <c r="J291" s="4" t="str">
        <f>IF('Informacion del Cliente'!J303&lt;&gt;"",'Informacion del Cliente'!J303,"")</f>
        <v/>
      </c>
      <c r="K291" s="4" t="str">
        <f>IF('Informacion del Cliente'!N303&lt;&gt;"",'Informacion del Cliente'!N303,"")</f>
        <v/>
      </c>
      <c r="L291" s="4" t="str">
        <f>IF(AND(N291&lt;&gt;"",N291="Inside"),'Informacion del Cliente'!H303-VLOOKUP(N291,Productos!$F$15:$G$16,2,FALSE),IF(N291="Outside",'Informacion del Cliente'!H303,""))</f>
        <v/>
      </c>
      <c r="M291" s="4" t="str">
        <f>IF('Informacion del Cliente'!I303&lt;&gt;"",'Informacion del Cliente'!I303,"")</f>
        <v/>
      </c>
      <c r="N291" s="4" t="str">
        <f>IF('Informacion del Cliente'!K303&lt;&gt;"",'Informacion del Cliente'!K303,"")</f>
        <v/>
      </c>
      <c r="O291" s="4" t="str">
        <f>IF('Informacion del Cliente'!L303&lt;&gt;"",'Informacion del Cliente'!L303,"")</f>
        <v/>
      </c>
      <c r="P291" s="4" t="str">
        <f>IF('Informacion del Cliente'!M303&lt;&gt;"",'Informacion del Cliente'!M303,"")</f>
        <v/>
      </c>
      <c r="Q291" s="4" t="str">
        <f>IF('Informacion del Cliente'!P303&lt;&gt;"",'Informacion del Cliente'!P303,"")</f>
        <v/>
      </c>
      <c r="R291" s="4" t="str">
        <f>IF('Informacion del Cliente'!Q303&lt;&gt;"",'Informacion del Cliente'!Q303,"")</f>
        <v/>
      </c>
      <c r="S291" s="4" t="str">
        <f t="shared" ca="1" si="145"/>
        <v/>
      </c>
      <c r="U291" s="4" t="str">
        <f>IF('Informacion del Cliente'!O303&lt;&gt;"",'Informacion del Cliente'!O303,"")</f>
        <v/>
      </c>
      <c r="V291" s="4" t="str">
        <f>IF('Informacion del Cliente'!R303&lt;&gt;"",'Informacion del Cliente'!R303,"")</f>
        <v/>
      </c>
      <c r="W291" s="4" t="str">
        <f t="shared" ca="1" si="146"/>
        <v/>
      </c>
      <c r="X291" s="4" t="str">
        <f t="shared" si="147"/>
        <v/>
      </c>
      <c r="Y291" s="4" t="str">
        <f t="shared" si="148"/>
        <v/>
      </c>
      <c r="Z291" s="4" t="str">
        <f>IF(G291&lt;&gt;"", IFERROR(VLOOKUP(I291, 'Listado de Telas'!$B$3:$F$129, 5, FALSE), "No encontrado"), "")</f>
        <v/>
      </c>
      <c r="AA291" s="4" t="str">
        <f t="shared" ca="1" si="149"/>
        <v/>
      </c>
      <c r="AB291" s="4" t="str">
        <f t="shared" ca="1" si="124"/>
        <v/>
      </c>
      <c r="AC291" s="4" t="str">
        <f t="shared" ca="1" si="125"/>
        <v/>
      </c>
      <c r="AD291" s="4" t="str">
        <f t="shared" ca="1" si="126"/>
        <v/>
      </c>
      <c r="AE291" s="4" t="str">
        <f t="shared" si="127"/>
        <v/>
      </c>
      <c r="AF291" s="4" t="str">
        <f t="shared" ca="1" si="128"/>
        <v/>
      </c>
      <c r="AG291" s="4" t="str">
        <f t="shared" ca="1" si="129"/>
        <v/>
      </c>
      <c r="AH291" s="4" t="str">
        <f t="shared" ca="1" si="130"/>
        <v/>
      </c>
      <c r="AI291" s="4" t="str">
        <f t="shared" si="150"/>
        <v/>
      </c>
      <c r="AJ291" s="4" t="str">
        <f t="shared" ca="1" si="131"/>
        <v/>
      </c>
      <c r="AK291" s="4" t="str">
        <f t="array" ref="AK291">IF('Informacion del Cliente'!T303="SI",3,IF('Informacion del Cliente'!K303="Outside",2,IF('Informacion del Cliente'!K303="Inside",1,"")))</f>
        <v/>
      </c>
      <c r="AL291" s="140" t="str">
        <f t="shared" ca="1" si="132"/>
        <v/>
      </c>
      <c r="AM291" s="4" t="s">
        <v>132</v>
      </c>
      <c r="AN291" s="4" t="str">
        <f t="array" ref="AN291">IF(O291&lt;&gt;"",(IF(L291&lt;&gt;"",IF('Informacion del Cliente'!$F$10:$G$10="Residencial",VLOOKUP(G291,Productos!$F$19:$G$24,2,FALSE),IF('Informacion del Cliente'!$F$10:$G$10="Comercial",VLOOKUP(G291,Productos!$F$19:$G$24,3,FALSE),"")))),"")</f>
        <v/>
      </c>
      <c r="AO291" s="4" t="str">
        <f t="array" aca="1" ref="AO291" ca="1">IF(O291&lt;&gt;"",(IF(L291&lt;&gt;"",IF(VLOOKUP('Informacion del Cliente'!$F$10:$G$10,INDIRECT("'"&amp;G291&amp;"'!L5:N6"),2,FALSE)="NA","",VLOOKUP('Informacion del Cliente'!$F$10:$G$10,INDIRECT("'"&amp;G291&amp;"'!L5:N6"),2,FALSE)))),"")</f>
        <v/>
      </c>
      <c r="AP291" s="4" t="str">
        <f t="array" aca="1" ref="AP291" ca="1">IF(OR(J291="Privacy",J291="Blackout"),IF('Informacion del Cliente'!$F$10:$G$10="Residencial",IF(L291&lt;&gt;"",VLOOKUP(J291,INDIRECT("'"&amp;G291&amp;"'!L16:O18"),2,FALSE),""),IF('Informacion del Cliente'!$F$10:$G$10="Comercial",IF(L291&lt;&gt;"",VLOOKUP(J291,INDIRECT("'"&amp;G291&amp;"'!L16:O18"),3,FALSE),""))),"")</f>
        <v/>
      </c>
      <c r="AQ291" s="4" t="str">
        <f t="shared" ca="1" si="151"/>
        <v>0</v>
      </c>
      <c r="AR291" s="4" t="str">
        <f t="array" aca="1" ref="AR291" ca="1">IF('Informacion del Cliente'!$F$10:$G$10="Residencial",IF(L291&lt;&gt;"",VLOOKUP(J291,INDIRECT("'"&amp;G291&amp;"'!L16:O18"),2,FALSE),""),IF('Informacion del Cliente'!$F$10:$G$10="Comercial",IF(L291&lt;&gt;"",VLOOKUP(J291,INDIRECT("'"&amp;G291&amp;"'!L16:O18"),3,FALSE),"")))</f>
        <v/>
      </c>
      <c r="AS291" s="4" t="str">
        <f t="shared" ca="1" si="152"/>
        <v/>
      </c>
      <c r="AT291" s="4" t="str">
        <f t="shared" ca="1" si="153"/>
        <v/>
      </c>
      <c r="AU291" s="4" t="str">
        <f t="shared" ca="1" si="154"/>
        <v/>
      </c>
      <c r="AV291" s="4" t="str">
        <f t="array" aca="1" ref="AV291" ca="1">IF(G291&lt;&gt;"",(IF(OR(VLOOKUP(O291, INDIRECT("'" &amp; G291 &amp; "'!F23:N25"),3, FALSE)&lt;&gt;"",VLOOKUP(O291, INDIRECT("'" &amp; G291 &amp; "'!F23:N25"),3, FALSE)&lt;&gt;"NA"),(L291-VLOOKUP(O291, INDIRECT("'" &amp; G291 &amp; "'!F23:N25"),3, FALSE)),"")),"")</f>
        <v/>
      </c>
      <c r="AW291" s="4" t="str">
        <f t="shared" ca="1" si="133"/>
        <v/>
      </c>
      <c r="AX291" s="4" t="str">
        <f t="shared" ca="1" si="134"/>
        <v/>
      </c>
      <c r="AY291" s="4" t="str">
        <f t="shared" ca="1" si="135"/>
        <v/>
      </c>
      <c r="AZ291" s="4" t="str">
        <f t="array" aca="1" ref="AZ291" ca="1">IF(O291&lt;&gt;"",IF(VLOOKUP(O291,INDIRECT("'"&amp;G291&amp;"'!F23:K25"),5,FALSE)="NA","NA",L291-VLOOKUP(O291,INDIRECT("'"&amp;G291&amp;"'!F23:K25"),5,FALSE)),"")</f>
        <v/>
      </c>
      <c r="BA291" s="4" t="str">
        <f>IF('Informacion del Cliente'!U303&lt;&gt;"",'Informacion del Cliente'!U303,"")</f>
        <v/>
      </c>
      <c r="BB291" s="4" t="str">
        <f t="array" aca="1" ref="BB291" ca="1">IF(O291&lt;&gt;"",VLOOKUP(O291, INDIRECT("'" &amp; G291 &amp; "'!F23:K25"),6, FALSE),"")</f>
        <v/>
      </c>
      <c r="BC291" s="4" t="str">
        <f t="shared" si="136"/>
        <v/>
      </c>
      <c r="BD291" s="4" t="str">
        <f t="shared" ca="1" si="137"/>
        <v/>
      </c>
      <c r="BE291" s="4" t="str">
        <f t="shared" si="138"/>
        <v/>
      </c>
      <c r="BF291" s="4" t="str">
        <f t="shared" si="139"/>
        <v/>
      </c>
      <c r="BG291" s="4" t="str">
        <f t="shared" si="140"/>
        <v/>
      </c>
      <c r="BJ291" s="4" t="str">
        <f t="shared" ca="1" si="141"/>
        <v/>
      </c>
      <c r="BK291" s="4" t="str">
        <f t="shared" si="142"/>
        <v/>
      </c>
      <c r="BL291" s="4" t="str">
        <f t="shared" ca="1" si="143"/>
        <v/>
      </c>
      <c r="BM291" s="4" t="str">
        <f t="shared" ca="1" si="144"/>
        <v/>
      </c>
    </row>
    <row r="292" spans="1:65" x14ac:dyDescent="0.3">
      <c r="A292" s="4" t="str">
        <f>IF(L292&lt;&gt;"",'Informacion del Cliente'!D304,"")</f>
        <v/>
      </c>
      <c r="B292" s="4" t="str">
        <f>IF(O292&lt;&gt;"",'Informacion del Cliente'!$F$5,"")</f>
        <v/>
      </c>
      <c r="C292" s="4" t="str">
        <f>IF(O292&lt;&gt;"",'Informacion del Cliente'!$F$8,"")</f>
        <v/>
      </c>
      <c r="D292" s="4" t="str">
        <f>IF(O292&lt;&gt;"",'Informacion del Cliente'!$F$7,"")</f>
        <v/>
      </c>
      <c r="E292" s="4" t="str">
        <f>IF(O292&lt;&gt;"",'Informacion del Cliente'!$F$9,"")</f>
        <v/>
      </c>
      <c r="F292" s="4" t="str">
        <f>IF(G292&lt;&gt;"",'Informacion del Cliente'!$F$10:$G$10,"")</f>
        <v/>
      </c>
      <c r="G292" s="4" t="str">
        <f>IF('Informacion del Cliente'!E304&lt;&gt;"",VLOOKUP('Informacion del Cliente'!E304,Productos!$F$6:$G$11,2,FALSE),"")</f>
        <v/>
      </c>
      <c r="H292" s="4" t="str">
        <f>IF('Informacion del Cliente'!G304&lt;&gt;"",'Informacion del Cliente'!G304,"")</f>
        <v/>
      </c>
      <c r="I292" s="4" t="str">
        <f>IF('Informacion del Cliente'!F304&lt;&gt;"",'Informacion del Cliente'!F304,"")</f>
        <v/>
      </c>
      <c r="J292" s="4" t="str">
        <f>IF('Informacion del Cliente'!J304&lt;&gt;"",'Informacion del Cliente'!J304,"")</f>
        <v/>
      </c>
      <c r="K292" s="4" t="str">
        <f>IF('Informacion del Cliente'!N304&lt;&gt;"",'Informacion del Cliente'!N304,"")</f>
        <v/>
      </c>
      <c r="L292" s="4" t="str">
        <f>IF(AND(N292&lt;&gt;"",N292="Inside"),'Informacion del Cliente'!H304-VLOOKUP(N292,Productos!$F$15:$G$16,2,FALSE),IF(N292="Outside",'Informacion del Cliente'!H304,""))</f>
        <v/>
      </c>
      <c r="M292" s="4" t="str">
        <f>IF('Informacion del Cliente'!I304&lt;&gt;"",'Informacion del Cliente'!I304,"")</f>
        <v/>
      </c>
      <c r="N292" s="4" t="str">
        <f>IF('Informacion del Cliente'!K304&lt;&gt;"",'Informacion del Cliente'!K304,"")</f>
        <v/>
      </c>
      <c r="O292" s="4" t="str">
        <f>IF('Informacion del Cliente'!L304&lt;&gt;"",'Informacion del Cliente'!L304,"")</f>
        <v/>
      </c>
      <c r="P292" s="4" t="str">
        <f>IF('Informacion del Cliente'!M304&lt;&gt;"",'Informacion del Cliente'!M304,"")</f>
        <v/>
      </c>
      <c r="Q292" s="4" t="str">
        <f>IF('Informacion del Cliente'!P304&lt;&gt;"",'Informacion del Cliente'!P304,"")</f>
        <v/>
      </c>
      <c r="R292" s="4" t="str">
        <f>IF('Informacion del Cliente'!Q304&lt;&gt;"",'Informacion del Cliente'!Q304,"")</f>
        <v/>
      </c>
      <c r="S292" s="4" t="str">
        <f t="shared" ca="1" si="145"/>
        <v/>
      </c>
      <c r="U292" s="4" t="str">
        <f>IF('Informacion del Cliente'!O304&lt;&gt;"",'Informacion del Cliente'!O304,"")</f>
        <v/>
      </c>
      <c r="V292" s="4" t="str">
        <f>IF('Informacion del Cliente'!R304&lt;&gt;"",'Informacion del Cliente'!R304,"")</f>
        <v/>
      </c>
      <c r="W292" s="4" t="str">
        <f t="shared" ca="1" si="146"/>
        <v/>
      </c>
      <c r="X292" s="4" t="str">
        <f t="shared" si="147"/>
        <v/>
      </c>
      <c r="Y292" s="4" t="str">
        <f t="shared" si="148"/>
        <v/>
      </c>
      <c r="Z292" s="4" t="str">
        <f>IF(G292&lt;&gt;"", IFERROR(VLOOKUP(I292, 'Listado de Telas'!$B$3:$F$129, 5, FALSE), "No encontrado"), "")</f>
        <v/>
      </c>
      <c r="AA292" s="4" t="str">
        <f t="shared" ca="1" si="149"/>
        <v/>
      </c>
      <c r="AB292" s="4" t="str">
        <f t="shared" ca="1" si="124"/>
        <v/>
      </c>
      <c r="AC292" s="4" t="str">
        <f t="shared" ca="1" si="125"/>
        <v/>
      </c>
      <c r="AD292" s="4" t="str">
        <f t="shared" ca="1" si="126"/>
        <v/>
      </c>
      <c r="AE292" s="4" t="str">
        <f t="shared" si="127"/>
        <v/>
      </c>
      <c r="AF292" s="4" t="str">
        <f t="shared" ca="1" si="128"/>
        <v/>
      </c>
      <c r="AG292" s="4" t="str">
        <f t="shared" ca="1" si="129"/>
        <v/>
      </c>
      <c r="AH292" s="4" t="str">
        <f t="shared" ca="1" si="130"/>
        <v/>
      </c>
      <c r="AI292" s="4" t="str">
        <f t="shared" si="150"/>
        <v/>
      </c>
      <c r="AJ292" s="4" t="str">
        <f t="shared" ca="1" si="131"/>
        <v/>
      </c>
      <c r="AK292" s="4" t="str">
        <f t="array" ref="AK292">IF('Informacion del Cliente'!T304="SI",3,IF('Informacion del Cliente'!K304="Outside",2,IF('Informacion del Cliente'!K304="Inside",1,"")))</f>
        <v/>
      </c>
      <c r="AL292" s="140" t="str">
        <f t="shared" ca="1" si="132"/>
        <v/>
      </c>
      <c r="AM292" s="4" t="s">
        <v>132</v>
      </c>
      <c r="AN292" s="4" t="str">
        <f t="array" ref="AN292">IF(O292&lt;&gt;"",(IF(L292&lt;&gt;"",IF('Informacion del Cliente'!$F$10:$G$10="Residencial",VLOOKUP(G292,Productos!$F$19:$G$24,2,FALSE),IF('Informacion del Cliente'!$F$10:$G$10="Comercial",VLOOKUP(G292,Productos!$F$19:$G$24,3,FALSE),"")))),"")</f>
        <v/>
      </c>
      <c r="AO292" s="4" t="str">
        <f t="array" aca="1" ref="AO292" ca="1">IF(O292&lt;&gt;"",(IF(L292&lt;&gt;"",IF(VLOOKUP('Informacion del Cliente'!$F$10:$G$10,INDIRECT("'"&amp;G292&amp;"'!L5:N6"),2,FALSE)="NA","",VLOOKUP('Informacion del Cliente'!$F$10:$G$10,INDIRECT("'"&amp;G292&amp;"'!L5:N6"),2,FALSE)))),"")</f>
        <v/>
      </c>
      <c r="AP292" s="4" t="str">
        <f t="array" aca="1" ref="AP292" ca="1">IF(OR(J292="Privacy",J292="Blackout"),IF('Informacion del Cliente'!$F$10:$G$10="Residencial",IF(L292&lt;&gt;"",VLOOKUP(J292,INDIRECT("'"&amp;G292&amp;"'!L16:O18"),2,FALSE),""),IF('Informacion del Cliente'!$F$10:$G$10="Comercial",IF(L292&lt;&gt;"",VLOOKUP(J292,INDIRECT("'"&amp;G292&amp;"'!L16:O18"),3,FALSE),""))),"")</f>
        <v/>
      </c>
      <c r="AQ292" s="4" t="str">
        <f t="shared" ca="1" si="151"/>
        <v>0</v>
      </c>
      <c r="AR292" s="4" t="str">
        <f t="array" aca="1" ref="AR292" ca="1">IF('Informacion del Cliente'!$F$10:$G$10="Residencial",IF(L292&lt;&gt;"",VLOOKUP(J292,INDIRECT("'"&amp;G292&amp;"'!L16:O18"),2,FALSE),""),IF('Informacion del Cliente'!$F$10:$G$10="Comercial",IF(L292&lt;&gt;"",VLOOKUP(J292,INDIRECT("'"&amp;G292&amp;"'!L16:O18"),3,FALSE),"")))</f>
        <v/>
      </c>
      <c r="AS292" s="4" t="str">
        <f t="shared" ca="1" si="152"/>
        <v/>
      </c>
      <c r="AT292" s="4" t="str">
        <f t="shared" ca="1" si="153"/>
        <v/>
      </c>
      <c r="AU292" s="4" t="str">
        <f t="shared" ca="1" si="154"/>
        <v/>
      </c>
      <c r="AV292" s="4" t="str">
        <f t="array" aca="1" ref="AV292" ca="1">IF(G292&lt;&gt;"",(IF(OR(VLOOKUP(O292, INDIRECT("'" &amp; G292 &amp; "'!F23:N25"),3, FALSE)&lt;&gt;"",VLOOKUP(O292, INDIRECT("'" &amp; G292 &amp; "'!F23:N25"),3, FALSE)&lt;&gt;"NA"),(L292-VLOOKUP(O292, INDIRECT("'" &amp; G292 &amp; "'!F23:N25"),3, FALSE)),"")),"")</f>
        <v/>
      </c>
      <c r="AW292" s="4" t="str">
        <f t="shared" ca="1" si="133"/>
        <v/>
      </c>
      <c r="AX292" s="4" t="str">
        <f t="shared" ca="1" si="134"/>
        <v/>
      </c>
      <c r="AY292" s="4" t="str">
        <f t="shared" ca="1" si="135"/>
        <v/>
      </c>
      <c r="AZ292" s="4" t="str">
        <f t="array" aca="1" ref="AZ292" ca="1">IF(O292&lt;&gt;"",IF(VLOOKUP(O292,INDIRECT("'"&amp;G292&amp;"'!F23:K25"),5,FALSE)="NA","NA",L292-VLOOKUP(O292,INDIRECT("'"&amp;G292&amp;"'!F23:K25"),5,FALSE)),"")</f>
        <v/>
      </c>
      <c r="BA292" s="4" t="str">
        <f>IF('Informacion del Cliente'!U304&lt;&gt;"",'Informacion del Cliente'!U304,"")</f>
        <v/>
      </c>
      <c r="BB292" s="4" t="str">
        <f t="array" aca="1" ref="BB292" ca="1">IF(O292&lt;&gt;"",VLOOKUP(O292, INDIRECT("'" &amp; G292 &amp; "'!F23:K25"),6, FALSE),"")</f>
        <v/>
      </c>
      <c r="BC292" s="4" t="str">
        <f t="shared" si="136"/>
        <v/>
      </c>
      <c r="BD292" s="4" t="str">
        <f t="shared" ca="1" si="137"/>
        <v/>
      </c>
      <c r="BE292" s="4" t="str">
        <f t="shared" si="138"/>
        <v/>
      </c>
      <c r="BF292" s="4" t="str">
        <f t="shared" si="139"/>
        <v/>
      </c>
      <c r="BG292" s="4" t="str">
        <f t="shared" si="140"/>
        <v/>
      </c>
      <c r="BJ292" s="4" t="str">
        <f t="shared" ca="1" si="141"/>
        <v/>
      </c>
      <c r="BK292" s="4" t="str">
        <f t="shared" si="142"/>
        <v/>
      </c>
      <c r="BL292" s="4" t="str">
        <f t="shared" ca="1" si="143"/>
        <v/>
      </c>
      <c r="BM292" s="4" t="str">
        <f t="shared" ca="1" si="144"/>
        <v/>
      </c>
    </row>
    <row r="293" spans="1:65" x14ac:dyDescent="0.3">
      <c r="A293" s="4" t="str">
        <f>IF(L293&lt;&gt;"",'Informacion del Cliente'!D305,"")</f>
        <v/>
      </c>
      <c r="B293" s="4" t="str">
        <f>IF(O293&lt;&gt;"",'Informacion del Cliente'!$F$5,"")</f>
        <v/>
      </c>
      <c r="C293" s="4" t="str">
        <f>IF(O293&lt;&gt;"",'Informacion del Cliente'!$F$8,"")</f>
        <v/>
      </c>
      <c r="D293" s="4" t="str">
        <f>IF(O293&lt;&gt;"",'Informacion del Cliente'!$F$7,"")</f>
        <v/>
      </c>
      <c r="E293" s="4" t="str">
        <f>IF(O293&lt;&gt;"",'Informacion del Cliente'!$F$9,"")</f>
        <v/>
      </c>
      <c r="F293" s="4" t="str">
        <f>IF(G293&lt;&gt;"",'Informacion del Cliente'!$F$10:$G$10,"")</f>
        <v/>
      </c>
      <c r="G293" s="4" t="str">
        <f>IF('Informacion del Cliente'!E305&lt;&gt;"",VLOOKUP('Informacion del Cliente'!E305,Productos!$F$6:$G$11,2,FALSE),"")</f>
        <v/>
      </c>
      <c r="H293" s="4" t="str">
        <f>IF('Informacion del Cliente'!G305&lt;&gt;"",'Informacion del Cliente'!G305,"")</f>
        <v/>
      </c>
      <c r="I293" s="4" t="str">
        <f>IF('Informacion del Cliente'!F305&lt;&gt;"",'Informacion del Cliente'!F305,"")</f>
        <v/>
      </c>
      <c r="J293" s="4" t="str">
        <f>IF('Informacion del Cliente'!J305&lt;&gt;"",'Informacion del Cliente'!J305,"")</f>
        <v/>
      </c>
      <c r="K293" s="4" t="str">
        <f>IF('Informacion del Cliente'!N305&lt;&gt;"",'Informacion del Cliente'!N305,"")</f>
        <v/>
      </c>
      <c r="L293" s="4" t="str">
        <f>IF(AND(N293&lt;&gt;"",N293="Inside"),'Informacion del Cliente'!H305-VLOOKUP(N293,Productos!$F$15:$G$16,2,FALSE),IF(N293="Outside",'Informacion del Cliente'!H305,""))</f>
        <v/>
      </c>
      <c r="M293" s="4" t="str">
        <f>IF('Informacion del Cliente'!I305&lt;&gt;"",'Informacion del Cliente'!I305,"")</f>
        <v/>
      </c>
      <c r="N293" s="4" t="str">
        <f>IF('Informacion del Cliente'!K305&lt;&gt;"",'Informacion del Cliente'!K305,"")</f>
        <v/>
      </c>
      <c r="O293" s="4" t="str">
        <f>IF('Informacion del Cliente'!L305&lt;&gt;"",'Informacion del Cliente'!L305,"")</f>
        <v/>
      </c>
      <c r="P293" s="4" t="str">
        <f>IF('Informacion del Cliente'!M305&lt;&gt;"",'Informacion del Cliente'!M305,"")</f>
        <v/>
      </c>
      <c r="Q293" s="4" t="str">
        <f>IF('Informacion del Cliente'!P305&lt;&gt;"",'Informacion del Cliente'!P305,"")</f>
        <v/>
      </c>
      <c r="R293" s="4" t="str">
        <f>IF('Informacion del Cliente'!Q305&lt;&gt;"",'Informacion del Cliente'!Q305,"")</f>
        <v/>
      </c>
      <c r="S293" s="4" t="str">
        <f t="shared" ca="1" si="145"/>
        <v/>
      </c>
      <c r="U293" s="4" t="str">
        <f>IF('Informacion del Cliente'!O305&lt;&gt;"",'Informacion del Cliente'!O305,"")</f>
        <v/>
      </c>
      <c r="V293" s="4" t="str">
        <f>IF('Informacion del Cliente'!R305&lt;&gt;"",'Informacion del Cliente'!R305,"")</f>
        <v/>
      </c>
      <c r="W293" s="4" t="str">
        <f t="shared" ca="1" si="146"/>
        <v/>
      </c>
      <c r="X293" s="4" t="str">
        <f t="shared" si="147"/>
        <v/>
      </c>
      <c r="Y293" s="4" t="str">
        <f t="shared" si="148"/>
        <v/>
      </c>
      <c r="Z293" s="4" t="str">
        <f>IF(G293&lt;&gt;"", IFERROR(VLOOKUP(I293, 'Listado de Telas'!$B$3:$F$129, 5, FALSE), "No encontrado"), "")</f>
        <v/>
      </c>
      <c r="AA293" s="4" t="str">
        <f t="shared" ca="1" si="149"/>
        <v/>
      </c>
      <c r="AB293" s="4" t="str">
        <f t="shared" ca="1" si="124"/>
        <v/>
      </c>
      <c r="AC293" s="4" t="str">
        <f t="shared" ca="1" si="125"/>
        <v/>
      </c>
      <c r="AD293" s="4" t="str">
        <f t="shared" ca="1" si="126"/>
        <v/>
      </c>
      <c r="AE293" s="4" t="str">
        <f t="shared" si="127"/>
        <v/>
      </c>
      <c r="AF293" s="4" t="str">
        <f t="shared" ca="1" si="128"/>
        <v/>
      </c>
      <c r="AG293" s="4" t="str">
        <f t="shared" ca="1" si="129"/>
        <v/>
      </c>
      <c r="AH293" s="4" t="str">
        <f t="shared" ca="1" si="130"/>
        <v/>
      </c>
      <c r="AI293" s="4" t="str">
        <f t="shared" si="150"/>
        <v/>
      </c>
      <c r="AJ293" s="4" t="str">
        <f t="shared" ca="1" si="131"/>
        <v/>
      </c>
      <c r="AK293" s="4" t="str">
        <f t="array" ref="AK293">IF('Informacion del Cliente'!T305="SI",3,IF('Informacion del Cliente'!K305="Outside",2,IF('Informacion del Cliente'!K305="Inside",1,"")))</f>
        <v/>
      </c>
      <c r="AL293" s="140" t="str">
        <f t="shared" ca="1" si="132"/>
        <v/>
      </c>
      <c r="AM293" s="4" t="s">
        <v>132</v>
      </c>
      <c r="AN293" s="4" t="str">
        <f t="array" ref="AN293">IF(O293&lt;&gt;"",(IF(L293&lt;&gt;"",IF('Informacion del Cliente'!$F$10:$G$10="Residencial",VLOOKUP(G293,Productos!$F$19:$G$24,2,FALSE),IF('Informacion del Cliente'!$F$10:$G$10="Comercial",VLOOKUP(G293,Productos!$F$19:$G$24,3,FALSE),"")))),"")</f>
        <v/>
      </c>
      <c r="AO293" s="4" t="str">
        <f t="array" aca="1" ref="AO293" ca="1">IF(O293&lt;&gt;"",(IF(L293&lt;&gt;"",IF(VLOOKUP('Informacion del Cliente'!$F$10:$G$10,INDIRECT("'"&amp;G293&amp;"'!L5:N6"),2,FALSE)="NA","",VLOOKUP('Informacion del Cliente'!$F$10:$G$10,INDIRECT("'"&amp;G293&amp;"'!L5:N6"),2,FALSE)))),"")</f>
        <v/>
      </c>
      <c r="AP293" s="4" t="str">
        <f t="array" aca="1" ref="AP293" ca="1">IF(OR(J293="Privacy",J293="Blackout"),IF('Informacion del Cliente'!$F$10:$G$10="Residencial",IF(L293&lt;&gt;"",VLOOKUP(J293,INDIRECT("'"&amp;G293&amp;"'!L16:O18"),2,FALSE),""),IF('Informacion del Cliente'!$F$10:$G$10="Comercial",IF(L293&lt;&gt;"",VLOOKUP(J293,INDIRECT("'"&amp;G293&amp;"'!L16:O18"),3,FALSE),""))),"")</f>
        <v/>
      </c>
      <c r="AQ293" s="4" t="str">
        <f t="shared" ca="1" si="151"/>
        <v>0</v>
      </c>
      <c r="AR293" s="4" t="str">
        <f t="array" aca="1" ref="AR293" ca="1">IF('Informacion del Cliente'!$F$10:$G$10="Residencial",IF(L293&lt;&gt;"",VLOOKUP(J293,INDIRECT("'"&amp;G293&amp;"'!L16:O18"),2,FALSE),""),IF('Informacion del Cliente'!$F$10:$G$10="Comercial",IF(L293&lt;&gt;"",VLOOKUP(J293,INDIRECT("'"&amp;G293&amp;"'!L16:O18"),3,FALSE),"")))</f>
        <v/>
      </c>
      <c r="AS293" s="4" t="str">
        <f t="shared" ca="1" si="152"/>
        <v/>
      </c>
      <c r="AT293" s="4" t="str">
        <f t="shared" ca="1" si="153"/>
        <v/>
      </c>
      <c r="AU293" s="4" t="str">
        <f t="shared" ca="1" si="154"/>
        <v/>
      </c>
      <c r="AV293" s="4" t="str">
        <f t="array" aca="1" ref="AV293" ca="1">IF(G293&lt;&gt;"",(IF(OR(VLOOKUP(O293, INDIRECT("'" &amp; G293 &amp; "'!F23:N25"),3, FALSE)&lt;&gt;"",VLOOKUP(O293, INDIRECT("'" &amp; G293 &amp; "'!F23:N25"),3, FALSE)&lt;&gt;"NA"),(L293-VLOOKUP(O293, INDIRECT("'" &amp; G293 &amp; "'!F23:N25"),3, FALSE)),"")),"")</f>
        <v/>
      </c>
      <c r="AW293" s="4" t="str">
        <f t="shared" ca="1" si="133"/>
        <v/>
      </c>
      <c r="AX293" s="4" t="str">
        <f t="shared" ca="1" si="134"/>
        <v/>
      </c>
      <c r="AY293" s="4" t="str">
        <f t="shared" ca="1" si="135"/>
        <v/>
      </c>
      <c r="AZ293" s="4" t="str">
        <f t="array" aca="1" ref="AZ293" ca="1">IF(O293&lt;&gt;"",IF(VLOOKUP(O293,INDIRECT("'"&amp;G293&amp;"'!F23:K25"),5,FALSE)="NA","NA",L293-VLOOKUP(O293,INDIRECT("'"&amp;G293&amp;"'!F23:K25"),5,FALSE)),"")</f>
        <v/>
      </c>
      <c r="BA293" s="4" t="str">
        <f>IF('Informacion del Cliente'!U305&lt;&gt;"",'Informacion del Cliente'!U305,"")</f>
        <v/>
      </c>
      <c r="BB293" s="4" t="str">
        <f t="array" aca="1" ref="BB293" ca="1">IF(O293&lt;&gt;"",VLOOKUP(O293, INDIRECT("'" &amp; G293 &amp; "'!F23:K25"),6, FALSE),"")</f>
        <v/>
      </c>
      <c r="BC293" s="4" t="str">
        <f t="shared" si="136"/>
        <v/>
      </c>
      <c r="BD293" s="4" t="str">
        <f t="shared" ca="1" si="137"/>
        <v/>
      </c>
      <c r="BE293" s="4" t="str">
        <f t="shared" si="138"/>
        <v/>
      </c>
      <c r="BF293" s="4" t="str">
        <f t="shared" si="139"/>
        <v/>
      </c>
      <c r="BG293" s="4" t="str">
        <f t="shared" si="140"/>
        <v/>
      </c>
      <c r="BJ293" s="4" t="str">
        <f t="shared" ca="1" si="141"/>
        <v/>
      </c>
      <c r="BK293" s="4" t="str">
        <f t="shared" si="142"/>
        <v/>
      </c>
      <c r="BL293" s="4" t="str">
        <f t="shared" ca="1" si="143"/>
        <v/>
      </c>
      <c r="BM293" s="4" t="str">
        <f t="shared" ca="1" si="144"/>
        <v/>
      </c>
    </row>
    <row r="294" spans="1:65" x14ac:dyDescent="0.3">
      <c r="A294" s="4" t="str">
        <f>IF(L294&lt;&gt;"",'Informacion del Cliente'!D306,"")</f>
        <v/>
      </c>
      <c r="B294" s="4" t="str">
        <f>IF(O294&lt;&gt;"",'Informacion del Cliente'!$F$5,"")</f>
        <v/>
      </c>
      <c r="C294" s="4" t="str">
        <f>IF(O294&lt;&gt;"",'Informacion del Cliente'!$F$8,"")</f>
        <v/>
      </c>
      <c r="D294" s="4" t="str">
        <f>IF(O294&lt;&gt;"",'Informacion del Cliente'!$F$7,"")</f>
        <v/>
      </c>
      <c r="E294" s="4" t="str">
        <f>IF(O294&lt;&gt;"",'Informacion del Cliente'!$F$9,"")</f>
        <v/>
      </c>
      <c r="F294" s="4" t="str">
        <f>IF(G294&lt;&gt;"",'Informacion del Cliente'!$F$10:$G$10,"")</f>
        <v/>
      </c>
      <c r="G294" s="4" t="str">
        <f>IF('Informacion del Cliente'!E306&lt;&gt;"",VLOOKUP('Informacion del Cliente'!E306,Productos!$F$6:$G$11,2,FALSE),"")</f>
        <v/>
      </c>
      <c r="H294" s="4" t="str">
        <f>IF('Informacion del Cliente'!G306&lt;&gt;"",'Informacion del Cliente'!G306,"")</f>
        <v/>
      </c>
      <c r="I294" s="4" t="str">
        <f>IF('Informacion del Cliente'!F306&lt;&gt;"",'Informacion del Cliente'!F306,"")</f>
        <v/>
      </c>
      <c r="J294" s="4" t="str">
        <f>IF('Informacion del Cliente'!J306&lt;&gt;"",'Informacion del Cliente'!J306,"")</f>
        <v/>
      </c>
      <c r="K294" s="4" t="str">
        <f>IF('Informacion del Cliente'!N306&lt;&gt;"",'Informacion del Cliente'!N306,"")</f>
        <v/>
      </c>
      <c r="L294" s="4" t="str">
        <f>IF(AND(N294&lt;&gt;"",N294="Inside"),'Informacion del Cliente'!H306-VLOOKUP(N294,Productos!$F$15:$G$16,2,FALSE),IF(N294="Outside",'Informacion del Cliente'!H306,""))</f>
        <v/>
      </c>
      <c r="M294" s="4" t="str">
        <f>IF('Informacion del Cliente'!I306&lt;&gt;"",'Informacion del Cliente'!I306,"")</f>
        <v/>
      </c>
      <c r="N294" s="4" t="str">
        <f>IF('Informacion del Cliente'!K306&lt;&gt;"",'Informacion del Cliente'!K306,"")</f>
        <v/>
      </c>
      <c r="O294" s="4" t="str">
        <f>IF('Informacion del Cliente'!L306&lt;&gt;"",'Informacion del Cliente'!L306,"")</f>
        <v/>
      </c>
      <c r="P294" s="4" t="str">
        <f>IF('Informacion del Cliente'!M306&lt;&gt;"",'Informacion del Cliente'!M306,"")</f>
        <v/>
      </c>
      <c r="Q294" s="4" t="str">
        <f>IF('Informacion del Cliente'!P306&lt;&gt;"",'Informacion del Cliente'!P306,"")</f>
        <v/>
      </c>
      <c r="R294" s="4" t="str">
        <f>IF('Informacion del Cliente'!Q306&lt;&gt;"",'Informacion del Cliente'!Q306,"")</f>
        <v/>
      </c>
      <c r="S294" s="4" t="str">
        <f t="shared" ca="1" si="145"/>
        <v/>
      </c>
      <c r="U294" s="4" t="str">
        <f>IF('Informacion del Cliente'!O306&lt;&gt;"",'Informacion del Cliente'!O306,"")</f>
        <v/>
      </c>
      <c r="V294" s="4" t="str">
        <f>IF('Informacion del Cliente'!R306&lt;&gt;"",'Informacion del Cliente'!R306,"")</f>
        <v/>
      </c>
      <c r="W294" s="4" t="str">
        <f t="shared" ca="1" si="146"/>
        <v/>
      </c>
      <c r="X294" s="4" t="str">
        <f t="shared" si="147"/>
        <v/>
      </c>
      <c r="Y294" s="4" t="str">
        <f t="shared" si="148"/>
        <v/>
      </c>
      <c r="Z294" s="4" t="str">
        <f>IF(G294&lt;&gt;"", IFERROR(VLOOKUP(I294, 'Listado de Telas'!$B$3:$F$129, 5, FALSE), "No encontrado"), "")</f>
        <v/>
      </c>
      <c r="AA294" s="4" t="str">
        <f t="shared" ca="1" si="149"/>
        <v/>
      </c>
      <c r="AB294" s="4" t="str">
        <f t="shared" ca="1" si="124"/>
        <v/>
      </c>
      <c r="AC294" s="4" t="str">
        <f t="shared" ca="1" si="125"/>
        <v/>
      </c>
      <c r="AD294" s="4" t="str">
        <f t="shared" ca="1" si="126"/>
        <v/>
      </c>
      <c r="AE294" s="4" t="str">
        <f t="shared" si="127"/>
        <v/>
      </c>
      <c r="AF294" s="4" t="str">
        <f t="shared" ca="1" si="128"/>
        <v/>
      </c>
      <c r="AG294" s="4" t="str">
        <f t="shared" ca="1" si="129"/>
        <v/>
      </c>
      <c r="AH294" s="4" t="str">
        <f t="shared" ca="1" si="130"/>
        <v/>
      </c>
      <c r="AI294" s="4" t="str">
        <f t="shared" si="150"/>
        <v/>
      </c>
      <c r="AJ294" s="4" t="str">
        <f t="shared" ca="1" si="131"/>
        <v/>
      </c>
      <c r="AK294" s="4" t="str">
        <f t="array" ref="AK294">IF('Informacion del Cliente'!T306="SI",3,IF('Informacion del Cliente'!K306="Outside",2,IF('Informacion del Cliente'!K306="Inside",1,"")))</f>
        <v/>
      </c>
      <c r="AL294" s="140" t="str">
        <f t="shared" ca="1" si="132"/>
        <v/>
      </c>
      <c r="AM294" s="4" t="s">
        <v>132</v>
      </c>
      <c r="AN294" s="4" t="str">
        <f t="array" ref="AN294">IF(O294&lt;&gt;"",(IF(L294&lt;&gt;"",IF('Informacion del Cliente'!$F$10:$G$10="Residencial",VLOOKUP(G294,Productos!$F$19:$G$24,2,FALSE),IF('Informacion del Cliente'!$F$10:$G$10="Comercial",VLOOKUP(G294,Productos!$F$19:$G$24,3,FALSE),"")))),"")</f>
        <v/>
      </c>
      <c r="AO294" s="4" t="str">
        <f t="array" aca="1" ref="AO294" ca="1">IF(O294&lt;&gt;"",(IF(L294&lt;&gt;"",IF(VLOOKUP('Informacion del Cliente'!$F$10:$G$10,INDIRECT("'"&amp;G294&amp;"'!L5:N6"),2,FALSE)="NA","",VLOOKUP('Informacion del Cliente'!$F$10:$G$10,INDIRECT("'"&amp;G294&amp;"'!L5:N6"),2,FALSE)))),"")</f>
        <v/>
      </c>
      <c r="AP294" s="4" t="str">
        <f t="array" aca="1" ref="AP294" ca="1">IF(OR(J294="Privacy",J294="Blackout"),IF('Informacion del Cliente'!$F$10:$G$10="Residencial",IF(L294&lt;&gt;"",VLOOKUP(J294,INDIRECT("'"&amp;G294&amp;"'!L16:O18"),2,FALSE),""),IF('Informacion del Cliente'!$F$10:$G$10="Comercial",IF(L294&lt;&gt;"",VLOOKUP(J294,INDIRECT("'"&amp;G294&amp;"'!L16:O18"),3,FALSE),""))),"")</f>
        <v/>
      </c>
      <c r="AQ294" s="4" t="str">
        <f t="shared" ca="1" si="151"/>
        <v>0</v>
      </c>
      <c r="AR294" s="4" t="str">
        <f t="array" aca="1" ref="AR294" ca="1">IF('Informacion del Cliente'!$F$10:$G$10="Residencial",IF(L294&lt;&gt;"",VLOOKUP(J294,INDIRECT("'"&amp;G294&amp;"'!L16:O18"),2,FALSE),""),IF('Informacion del Cliente'!$F$10:$G$10="Comercial",IF(L294&lt;&gt;"",VLOOKUP(J294,INDIRECT("'"&amp;G294&amp;"'!L16:O18"),3,FALSE),"")))</f>
        <v/>
      </c>
      <c r="AS294" s="4" t="str">
        <f t="shared" ca="1" si="152"/>
        <v/>
      </c>
      <c r="AT294" s="4" t="str">
        <f t="shared" ca="1" si="153"/>
        <v/>
      </c>
      <c r="AU294" s="4" t="str">
        <f t="shared" ca="1" si="154"/>
        <v/>
      </c>
      <c r="AV294" s="4" t="str">
        <f t="array" aca="1" ref="AV294" ca="1">IF(G294&lt;&gt;"",(IF(OR(VLOOKUP(O294, INDIRECT("'" &amp; G294 &amp; "'!F23:N25"),3, FALSE)&lt;&gt;"",VLOOKUP(O294, INDIRECT("'" &amp; G294 &amp; "'!F23:N25"),3, FALSE)&lt;&gt;"NA"),(L294-VLOOKUP(O294, INDIRECT("'" &amp; G294 &amp; "'!F23:N25"),3, FALSE)),"")),"")</f>
        <v/>
      </c>
      <c r="AW294" s="4" t="str">
        <f t="shared" ca="1" si="133"/>
        <v/>
      </c>
      <c r="AX294" s="4" t="str">
        <f t="shared" ca="1" si="134"/>
        <v/>
      </c>
      <c r="AY294" s="4" t="str">
        <f t="shared" ca="1" si="135"/>
        <v/>
      </c>
      <c r="AZ294" s="4" t="str">
        <f t="array" aca="1" ref="AZ294" ca="1">IF(O294&lt;&gt;"",IF(VLOOKUP(O294,INDIRECT("'"&amp;G294&amp;"'!F23:K25"),5,FALSE)="NA","NA",L294-VLOOKUP(O294,INDIRECT("'"&amp;G294&amp;"'!F23:K25"),5,FALSE)),"")</f>
        <v/>
      </c>
      <c r="BA294" s="4" t="str">
        <f>IF('Informacion del Cliente'!U306&lt;&gt;"",'Informacion del Cliente'!U306,"")</f>
        <v/>
      </c>
      <c r="BB294" s="4" t="str">
        <f t="array" aca="1" ref="BB294" ca="1">IF(O294&lt;&gt;"",VLOOKUP(O294, INDIRECT("'" &amp; G294 &amp; "'!F23:K25"),6, FALSE),"")</f>
        <v/>
      </c>
      <c r="BC294" s="4" t="str">
        <f t="shared" si="136"/>
        <v/>
      </c>
      <c r="BD294" s="4" t="str">
        <f t="shared" ca="1" si="137"/>
        <v/>
      </c>
      <c r="BE294" s="4" t="str">
        <f t="shared" si="138"/>
        <v/>
      </c>
      <c r="BF294" s="4" t="str">
        <f t="shared" si="139"/>
        <v/>
      </c>
      <c r="BG294" s="4" t="str">
        <f t="shared" si="140"/>
        <v/>
      </c>
      <c r="BJ294" s="4" t="str">
        <f t="shared" ca="1" si="141"/>
        <v/>
      </c>
      <c r="BK294" s="4" t="str">
        <f t="shared" si="142"/>
        <v/>
      </c>
      <c r="BL294" s="4" t="str">
        <f t="shared" ca="1" si="143"/>
        <v/>
      </c>
      <c r="BM294" s="4" t="str">
        <f t="shared" ca="1" si="144"/>
        <v/>
      </c>
    </row>
    <row r="295" spans="1:65" x14ac:dyDescent="0.3">
      <c r="A295" s="4" t="str">
        <f>IF(L295&lt;&gt;"",'Informacion del Cliente'!D307,"")</f>
        <v/>
      </c>
      <c r="B295" s="4" t="str">
        <f>IF(O295&lt;&gt;"",'Informacion del Cliente'!$F$5,"")</f>
        <v/>
      </c>
      <c r="C295" s="4" t="str">
        <f>IF(O295&lt;&gt;"",'Informacion del Cliente'!$F$8,"")</f>
        <v/>
      </c>
      <c r="D295" s="4" t="str">
        <f>IF(O295&lt;&gt;"",'Informacion del Cliente'!$F$7,"")</f>
        <v/>
      </c>
      <c r="E295" s="4" t="str">
        <f>IF(O295&lt;&gt;"",'Informacion del Cliente'!$F$9,"")</f>
        <v/>
      </c>
      <c r="F295" s="4" t="str">
        <f>IF(G295&lt;&gt;"",'Informacion del Cliente'!$F$10:$G$10,"")</f>
        <v/>
      </c>
      <c r="G295" s="4" t="str">
        <f>IF('Informacion del Cliente'!E307&lt;&gt;"",VLOOKUP('Informacion del Cliente'!E307,Productos!$F$6:$G$11,2,FALSE),"")</f>
        <v/>
      </c>
      <c r="H295" s="4" t="str">
        <f>IF('Informacion del Cliente'!G307&lt;&gt;"",'Informacion del Cliente'!G307,"")</f>
        <v/>
      </c>
      <c r="I295" s="4" t="str">
        <f>IF('Informacion del Cliente'!F307&lt;&gt;"",'Informacion del Cliente'!F307,"")</f>
        <v/>
      </c>
      <c r="J295" s="4" t="str">
        <f>IF('Informacion del Cliente'!J307&lt;&gt;"",'Informacion del Cliente'!J307,"")</f>
        <v/>
      </c>
      <c r="K295" s="4" t="str">
        <f>IF('Informacion del Cliente'!N307&lt;&gt;"",'Informacion del Cliente'!N307,"")</f>
        <v/>
      </c>
      <c r="L295" s="4" t="str">
        <f>IF(AND(N295&lt;&gt;"",N295="Inside"),'Informacion del Cliente'!H307-VLOOKUP(N295,Productos!$F$15:$G$16,2,FALSE),IF(N295="Outside",'Informacion del Cliente'!H307,""))</f>
        <v/>
      </c>
      <c r="M295" s="4" t="str">
        <f>IF('Informacion del Cliente'!I307&lt;&gt;"",'Informacion del Cliente'!I307,"")</f>
        <v/>
      </c>
      <c r="N295" s="4" t="str">
        <f>IF('Informacion del Cliente'!K307&lt;&gt;"",'Informacion del Cliente'!K307,"")</f>
        <v/>
      </c>
      <c r="O295" s="4" t="str">
        <f>IF('Informacion del Cliente'!L307&lt;&gt;"",'Informacion del Cliente'!L307,"")</f>
        <v/>
      </c>
      <c r="P295" s="4" t="str">
        <f>IF('Informacion del Cliente'!M307&lt;&gt;"",'Informacion del Cliente'!M307,"")</f>
        <v/>
      </c>
      <c r="Q295" s="4" t="str">
        <f>IF('Informacion del Cliente'!P307&lt;&gt;"",'Informacion del Cliente'!P307,"")</f>
        <v/>
      </c>
      <c r="R295" s="4" t="str">
        <f>IF('Informacion del Cliente'!Q307&lt;&gt;"",'Informacion del Cliente'!Q307,"")</f>
        <v/>
      </c>
      <c r="S295" s="4" t="str">
        <f t="shared" ca="1" si="145"/>
        <v/>
      </c>
      <c r="U295" s="4" t="str">
        <f>IF('Informacion del Cliente'!O307&lt;&gt;"",'Informacion del Cliente'!O307,"")</f>
        <v/>
      </c>
      <c r="V295" s="4" t="str">
        <f>IF('Informacion del Cliente'!R307&lt;&gt;"",'Informacion del Cliente'!R307,"")</f>
        <v/>
      </c>
      <c r="W295" s="4" t="str">
        <f t="shared" ca="1" si="146"/>
        <v/>
      </c>
      <c r="X295" s="4" t="str">
        <f t="shared" si="147"/>
        <v/>
      </c>
      <c r="Y295" s="4" t="str">
        <f t="shared" si="148"/>
        <v/>
      </c>
      <c r="Z295" s="4" t="str">
        <f>IF(G295&lt;&gt;"", IFERROR(VLOOKUP(I295, 'Listado de Telas'!$B$3:$F$129, 5, FALSE), "No encontrado"), "")</f>
        <v/>
      </c>
      <c r="AA295" s="4" t="str">
        <f t="shared" ca="1" si="149"/>
        <v/>
      </c>
      <c r="AB295" s="4" t="str">
        <f t="shared" ca="1" si="124"/>
        <v/>
      </c>
      <c r="AC295" s="4" t="str">
        <f t="shared" ca="1" si="125"/>
        <v/>
      </c>
      <c r="AD295" s="4" t="str">
        <f t="shared" ca="1" si="126"/>
        <v/>
      </c>
      <c r="AE295" s="4" t="str">
        <f t="shared" si="127"/>
        <v/>
      </c>
      <c r="AF295" s="4" t="str">
        <f t="shared" ca="1" si="128"/>
        <v/>
      </c>
      <c r="AG295" s="4" t="str">
        <f t="shared" ca="1" si="129"/>
        <v/>
      </c>
      <c r="AH295" s="4" t="str">
        <f t="shared" ca="1" si="130"/>
        <v/>
      </c>
      <c r="AI295" s="4" t="str">
        <f t="shared" si="150"/>
        <v/>
      </c>
      <c r="AJ295" s="4" t="str">
        <f t="shared" ca="1" si="131"/>
        <v/>
      </c>
      <c r="AK295" s="4" t="str">
        <f t="array" ref="AK295">IF('Informacion del Cliente'!T307="SI",3,IF('Informacion del Cliente'!K307="Outside",2,IF('Informacion del Cliente'!K307="Inside",1,"")))</f>
        <v/>
      </c>
      <c r="AL295" s="140" t="str">
        <f t="shared" ca="1" si="132"/>
        <v/>
      </c>
      <c r="AM295" s="4" t="s">
        <v>132</v>
      </c>
      <c r="AN295" s="4" t="str">
        <f t="array" ref="AN295">IF(O295&lt;&gt;"",(IF(L295&lt;&gt;"",IF('Informacion del Cliente'!$F$10:$G$10="Residencial",VLOOKUP(G295,Productos!$F$19:$G$24,2,FALSE),IF('Informacion del Cliente'!$F$10:$G$10="Comercial",VLOOKUP(G295,Productos!$F$19:$G$24,3,FALSE),"")))),"")</f>
        <v/>
      </c>
      <c r="AO295" s="4" t="str">
        <f t="array" aca="1" ref="AO295" ca="1">IF(O295&lt;&gt;"",(IF(L295&lt;&gt;"",IF(VLOOKUP('Informacion del Cliente'!$F$10:$G$10,INDIRECT("'"&amp;G295&amp;"'!L5:N6"),2,FALSE)="NA","",VLOOKUP('Informacion del Cliente'!$F$10:$G$10,INDIRECT("'"&amp;G295&amp;"'!L5:N6"),2,FALSE)))),"")</f>
        <v/>
      </c>
      <c r="AP295" s="4" t="str">
        <f t="array" aca="1" ref="AP295" ca="1">IF(OR(J295="Privacy",J295="Blackout"),IF('Informacion del Cliente'!$F$10:$G$10="Residencial",IF(L295&lt;&gt;"",VLOOKUP(J295,INDIRECT("'"&amp;G295&amp;"'!L16:O18"),2,FALSE),""),IF('Informacion del Cliente'!$F$10:$G$10="Comercial",IF(L295&lt;&gt;"",VLOOKUP(J295,INDIRECT("'"&amp;G295&amp;"'!L16:O18"),3,FALSE),""))),"")</f>
        <v/>
      </c>
      <c r="AQ295" s="4" t="str">
        <f t="shared" ca="1" si="151"/>
        <v>0</v>
      </c>
      <c r="AR295" s="4" t="str">
        <f t="array" aca="1" ref="AR295" ca="1">IF('Informacion del Cliente'!$F$10:$G$10="Residencial",IF(L295&lt;&gt;"",VLOOKUP(J295,INDIRECT("'"&amp;G295&amp;"'!L16:O18"),2,FALSE),""),IF('Informacion del Cliente'!$F$10:$G$10="Comercial",IF(L295&lt;&gt;"",VLOOKUP(J295,INDIRECT("'"&amp;G295&amp;"'!L16:O18"),3,FALSE),"")))</f>
        <v/>
      </c>
      <c r="AS295" s="4" t="str">
        <f t="shared" ca="1" si="152"/>
        <v/>
      </c>
      <c r="AT295" s="4" t="str">
        <f t="shared" ca="1" si="153"/>
        <v/>
      </c>
      <c r="AU295" s="4" t="str">
        <f t="shared" ca="1" si="154"/>
        <v/>
      </c>
      <c r="AV295" s="4" t="str">
        <f t="array" aca="1" ref="AV295" ca="1">IF(G295&lt;&gt;"",(IF(OR(VLOOKUP(O295, INDIRECT("'" &amp; G295 &amp; "'!F23:N25"),3, FALSE)&lt;&gt;"",VLOOKUP(O295, INDIRECT("'" &amp; G295 &amp; "'!F23:N25"),3, FALSE)&lt;&gt;"NA"),(L295-VLOOKUP(O295, INDIRECT("'" &amp; G295 &amp; "'!F23:N25"),3, FALSE)),"")),"")</f>
        <v/>
      </c>
      <c r="AW295" s="4" t="str">
        <f t="shared" ca="1" si="133"/>
        <v/>
      </c>
      <c r="AX295" s="4" t="str">
        <f t="shared" ca="1" si="134"/>
        <v/>
      </c>
      <c r="AY295" s="4" t="str">
        <f t="shared" ca="1" si="135"/>
        <v/>
      </c>
      <c r="AZ295" s="4" t="str">
        <f t="array" aca="1" ref="AZ295" ca="1">IF(O295&lt;&gt;"",IF(VLOOKUP(O295,INDIRECT("'"&amp;G295&amp;"'!F23:K25"),5,FALSE)="NA","NA",L295-VLOOKUP(O295,INDIRECT("'"&amp;G295&amp;"'!F23:K25"),5,FALSE)),"")</f>
        <v/>
      </c>
      <c r="BA295" s="4" t="str">
        <f>IF('Informacion del Cliente'!U307&lt;&gt;"",'Informacion del Cliente'!U307,"")</f>
        <v/>
      </c>
      <c r="BB295" s="4" t="str">
        <f t="array" aca="1" ref="BB295" ca="1">IF(O295&lt;&gt;"",VLOOKUP(O295, INDIRECT("'" &amp; G295 &amp; "'!F23:K25"),6, FALSE),"")</f>
        <v/>
      </c>
      <c r="BC295" s="4" t="str">
        <f t="shared" si="136"/>
        <v/>
      </c>
      <c r="BD295" s="4" t="str">
        <f t="shared" ca="1" si="137"/>
        <v/>
      </c>
      <c r="BE295" s="4" t="str">
        <f t="shared" si="138"/>
        <v/>
      </c>
      <c r="BF295" s="4" t="str">
        <f t="shared" si="139"/>
        <v/>
      </c>
      <c r="BG295" s="4" t="str">
        <f t="shared" si="140"/>
        <v/>
      </c>
      <c r="BJ295" s="4" t="str">
        <f t="shared" ca="1" si="141"/>
        <v/>
      </c>
      <c r="BK295" s="4" t="str">
        <f t="shared" si="142"/>
        <v/>
      </c>
      <c r="BL295" s="4" t="str">
        <f t="shared" ca="1" si="143"/>
        <v/>
      </c>
      <c r="BM295" s="4" t="str">
        <f t="shared" ca="1" si="144"/>
        <v/>
      </c>
    </row>
    <row r="296" spans="1:65" x14ac:dyDescent="0.3">
      <c r="A296" s="4" t="str">
        <f>IF(L296&lt;&gt;"",'Informacion del Cliente'!D308,"")</f>
        <v/>
      </c>
      <c r="B296" s="4" t="str">
        <f>IF(O296&lt;&gt;"",'Informacion del Cliente'!$F$5,"")</f>
        <v/>
      </c>
      <c r="C296" s="4" t="str">
        <f>IF(O296&lt;&gt;"",'Informacion del Cliente'!$F$8,"")</f>
        <v/>
      </c>
      <c r="D296" s="4" t="str">
        <f>IF(O296&lt;&gt;"",'Informacion del Cliente'!$F$7,"")</f>
        <v/>
      </c>
      <c r="E296" s="4" t="str">
        <f>IF(O296&lt;&gt;"",'Informacion del Cliente'!$F$9,"")</f>
        <v/>
      </c>
      <c r="F296" s="4" t="str">
        <f>IF(G296&lt;&gt;"",'Informacion del Cliente'!$F$10:$G$10,"")</f>
        <v/>
      </c>
      <c r="G296" s="4" t="str">
        <f>IF('Informacion del Cliente'!E308&lt;&gt;"",VLOOKUP('Informacion del Cliente'!E308,Productos!$F$6:$G$11,2,FALSE),"")</f>
        <v/>
      </c>
      <c r="H296" s="4" t="str">
        <f>IF('Informacion del Cliente'!G308&lt;&gt;"",'Informacion del Cliente'!G308,"")</f>
        <v/>
      </c>
      <c r="I296" s="4" t="str">
        <f>IF('Informacion del Cliente'!F308&lt;&gt;"",'Informacion del Cliente'!F308,"")</f>
        <v/>
      </c>
      <c r="J296" s="4" t="str">
        <f>IF('Informacion del Cliente'!J308&lt;&gt;"",'Informacion del Cliente'!J308,"")</f>
        <v/>
      </c>
      <c r="K296" s="4" t="str">
        <f>IF('Informacion del Cliente'!N308&lt;&gt;"",'Informacion del Cliente'!N308,"")</f>
        <v/>
      </c>
      <c r="L296" s="4" t="str">
        <f>IF(AND(N296&lt;&gt;"",N296="Inside"),'Informacion del Cliente'!H308-VLOOKUP(N296,Productos!$F$15:$G$16,2,FALSE),IF(N296="Outside",'Informacion del Cliente'!H308,""))</f>
        <v/>
      </c>
      <c r="M296" s="4" t="str">
        <f>IF('Informacion del Cliente'!I308&lt;&gt;"",'Informacion del Cliente'!I308,"")</f>
        <v/>
      </c>
      <c r="N296" s="4" t="str">
        <f>IF('Informacion del Cliente'!K308&lt;&gt;"",'Informacion del Cliente'!K308,"")</f>
        <v/>
      </c>
      <c r="O296" s="4" t="str">
        <f>IF('Informacion del Cliente'!L308&lt;&gt;"",'Informacion del Cliente'!L308,"")</f>
        <v/>
      </c>
      <c r="P296" s="4" t="str">
        <f>IF('Informacion del Cliente'!M308&lt;&gt;"",'Informacion del Cliente'!M308,"")</f>
        <v/>
      </c>
      <c r="Q296" s="4" t="str">
        <f>IF('Informacion del Cliente'!P308&lt;&gt;"",'Informacion del Cliente'!P308,"")</f>
        <v/>
      </c>
      <c r="R296" s="4" t="str">
        <f>IF('Informacion del Cliente'!Q308&lt;&gt;"",'Informacion del Cliente'!Q308,"")</f>
        <v/>
      </c>
      <c r="S296" s="4" t="str">
        <f t="shared" ca="1" si="145"/>
        <v/>
      </c>
      <c r="U296" s="4" t="str">
        <f>IF('Informacion del Cliente'!O308&lt;&gt;"",'Informacion del Cliente'!O308,"")</f>
        <v/>
      </c>
      <c r="V296" s="4" t="str">
        <f>IF('Informacion del Cliente'!R308&lt;&gt;"",'Informacion del Cliente'!R308,"")</f>
        <v/>
      </c>
      <c r="W296" s="4" t="str">
        <f t="shared" ca="1" si="146"/>
        <v/>
      </c>
      <c r="X296" s="4" t="str">
        <f t="shared" si="147"/>
        <v/>
      </c>
      <c r="Y296" s="4" t="str">
        <f t="shared" si="148"/>
        <v/>
      </c>
      <c r="Z296" s="4" t="str">
        <f>IF(G296&lt;&gt;"", IFERROR(VLOOKUP(I296, 'Listado de Telas'!$B$3:$F$129, 5, FALSE), "No encontrado"), "")</f>
        <v/>
      </c>
      <c r="AA296" s="4" t="str">
        <f t="shared" ca="1" si="149"/>
        <v/>
      </c>
      <c r="AB296" s="4" t="str">
        <f t="shared" ca="1" si="124"/>
        <v/>
      </c>
      <c r="AC296" s="4" t="str">
        <f t="shared" ca="1" si="125"/>
        <v/>
      </c>
      <c r="AD296" s="4" t="str">
        <f t="shared" ca="1" si="126"/>
        <v/>
      </c>
      <c r="AE296" s="4" t="str">
        <f t="shared" si="127"/>
        <v/>
      </c>
      <c r="AF296" s="4" t="str">
        <f t="shared" ca="1" si="128"/>
        <v/>
      </c>
      <c r="AG296" s="4" t="str">
        <f t="shared" ca="1" si="129"/>
        <v/>
      </c>
      <c r="AH296" s="4" t="str">
        <f t="shared" ca="1" si="130"/>
        <v/>
      </c>
      <c r="AI296" s="4" t="str">
        <f t="shared" si="150"/>
        <v/>
      </c>
      <c r="AJ296" s="4" t="str">
        <f t="shared" ca="1" si="131"/>
        <v/>
      </c>
      <c r="AK296" s="4" t="str">
        <f t="array" ref="AK296">IF('Informacion del Cliente'!T308="SI",3,IF('Informacion del Cliente'!K308="Outside",2,IF('Informacion del Cliente'!K308="Inside",1,"")))</f>
        <v/>
      </c>
      <c r="AL296" s="140" t="str">
        <f t="shared" ca="1" si="132"/>
        <v/>
      </c>
      <c r="AM296" s="4" t="s">
        <v>132</v>
      </c>
      <c r="AN296" s="4" t="str">
        <f t="array" ref="AN296">IF(O296&lt;&gt;"",(IF(L296&lt;&gt;"",IF('Informacion del Cliente'!$F$10:$G$10="Residencial",VLOOKUP(G296,Productos!$F$19:$G$24,2,FALSE),IF('Informacion del Cliente'!$F$10:$G$10="Comercial",VLOOKUP(G296,Productos!$F$19:$G$24,3,FALSE),"")))),"")</f>
        <v/>
      </c>
      <c r="AO296" s="4" t="str">
        <f t="array" aca="1" ref="AO296" ca="1">IF(O296&lt;&gt;"",(IF(L296&lt;&gt;"",IF(VLOOKUP('Informacion del Cliente'!$F$10:$G$10,INDIRECT("'"&amp;G296&amp;"'!L5:N6"),2,FALSE)="NA","",VLOOKUP('Informacion del Cliente'!$F$10:$G$10,INDIRECT("'"&amp;G296&amp;"'!L5:N6"),2,FALSE)))),"")</f>
        <v/>
      </c>
      <c r="AP296" s="4" t="str">
        <f t="array" aca="1" ref="AP296" ca="1">IF(OR(J296="Privacy",J296="Blackout"),IF('Informacion del Cliente'!$F$10:$G$10="Residencial",IF(L296&lt;&gt;"",VLOOKUP(J296,INDIRECT("'"&amp;G296&amp;"'!L16:O18"),2,FALSE),""),IF('Informacion del Cliente'!$F$10:$G$10="Comercial",IF(L296&lt;&gt;"",VLOOKUP(J296,INDIRECT("'"&amp;G296&amp;"'!L16:O18"),3,FALSE),""))),"")</f>
        <v/>
      </c>
      <c r="AQ296" s="4" t="str">
        <f t="shared" ca="1" si="151"/>
        <v>0</v>
      </c>
      <c r="AR296" s="4" t="str">
        <f t="array" aca="1" ref="AR296" ca="1">IF('Informacion del Cliente'!$F$10:$G$10="Residencial",IF(L296&lt;&gt;"",VLOOKUP(J296,INDIRECT("'"&amp;G296&amp;"'!L16:O18"),2,FALSE),""),IF('Informacion del Cliente'!$F$10:$G$10="Comercial",IF(L296&lt;&gt;"",VLOOKUP(J296,INDIRECT("'"&amp;G296&amp;"'!L16:O18"),3,FALSE),"")))</f>
        <v/>
      </c>
      <c r="AS296" s="4" t="str">
        <f t="shared" ca="1" si="152"/>
        <v/>
      </c>
      <c r="AT296" s="4" t="str">
        <f t="shared" ca="1" si="153"/>
        <v/>
      </c>
      <c r="AU296" s="4" t="str">
        <f t="shared" ca="1" si="154"/>
        <v/>
      </c>
      <c r="AV296" s="4" t="str">
        <f t="array" aca="1" ref="AV296" ca="1">IF(G296&lt;&gt;"",(IF(OR(VLOOKUP(O296, INDIRECT("'" &amp; G296 &amp; "'!F23:N25"),3, FALSE)&lt;&gt;"",VLOOKUP(O296, INDIRECT("'" &amp; G296 &amp; "'!F23:N25"),3, FALSE)&lt;&gt;"NA"),(L296-VLOOKUP(O296, INDIRECT("'" &amp; G296 &amp; "'!F23:N25"),3, FALSE)),"")),"")</f>
        <v/>
      </c>
      <c r="AW296" s="4" t="str">
        <f t="shared" ca="1" si="133"/>
        <v/>
      </c>
      <c r="AX296" s="4" t="str">
        <f t="shared" ca="1" si="134"/>
        <v/>
      </c>
      <c r="AY296" s="4" t="str">
        <f t="shared" ca="1" si="135"/>
        <v/>
      </c>
      <c r="AZ296" s="4" t="str">
        <f t="array" aca="1" ref="AZ296" ca="1">IF(O296&lt;&gt;"",IF(VLOOKUP(O296,INDIRECT("'"&amp;G296&amp;"'!F23:K25"),5,FALSE)="NA","NA",L296-VLOOKUP(O296,INDIRECT("'"&amp;G296&amp;"'!F23:K25"),5,FALSE)),"")</f>
        <v/>
      </c>
      <c r="BA296" s="4" t="str">
        <f>IF('Informacion del Cliente'!U308&lt;&gt;"",'Informacion del Cliente'!U308,"")</f>
        <v/>
      </c>
      <c r="BB296" s="4" t="str">
        <f t="array" aca="1" ref="BB296" ca="1">IF(O296&lt;&gt;"",VLOOKUP(O296, INDIRECT("'" &amp; G296 &amp; "'!F23:K25"),6, FALSE),"")</f>
        <v/>
      </c>
      <c r="BC296" s="4" t="str">
        <f t="shared" si="136"/>
        <v/>
      </c>
      <c r="BD296" s="4" t="str">
        <f t="shared" ca="1" si="137"/>
        <v/>
      </c>
      <c r="BE296" s="4" t="str">
        <f t="shared" si="138"/>
        <v/>
      </c>
      <c r="BF296" s="4" t="str">
        <f t="shared" si="139"/>
        <v/>
      </c>
      <c r="BG296" s="4" t="str">
        <f t="shared" si="140"/>
        <v/>
      </c>
      <c r="BJ296" s="4" t="str">
        <f t="shared" ca="1" si="141"/>
        <v/>
      </c>
      <c r="BK296" s="4" t="str">
        <f t="shared" si="142"/>
        <v/>
      </c>
      <c r="BL296" s="4" t="str">
        <f t="shared" ca="1" si="143"/>
        <v/>
      </c>
      <c r="BM296" s="4" t="str">
        <f t="shared" ca="1" si="144"/>
        <v/>
      </c>
    </row>
    <row r="297" spans="1:65" x14ac:dyDescent="0.3">
      <c r="A297" s="4" t="str">
        <f>IF(L297&lt;&gt;"",'Informacion del Cliente'!D309,"")</f>
        <v/>
      </c>
      <c r="B297" s="4" t="str">
        <f>IF(O297&lt;&gt;"",'Informacion del Cliente'!$F$5,"")</f>
        <v/>
      </c>
      <c r="C297" s="4" t="str">
        <f>IF(O297&lt;&gt;"",'Informacion del Cliente'!$F$8,"")</f>
        <v/>
      </c>
      <c r="D297" s="4" t="str">
        <f>IF(O297&lt;&gt;"",'Informacion del Cliente'!$F$7,"")</f>
        <v/>
      </c>
      <c r="E297" s="4" t="str">
        <f>IF(O297&lt;&gt;"",'Informacion del Cliente'!$F$9,"")</f>
        <v/>
      </c>
      <c r="F297" s="4" t="str">
        <f>IF(G297&lt;&gt;"",'Informacion del Cliente'!$F$10:$G$10,"")</f>
        <v/>
      </c>
      <c r="G297" s="4" t="str">
        <f>IF('Informacion del Cliente'!E309&lt;&gt;"",VLOOKUP('Informacion del Cliente'!E309,Productos!$F$6:$G$11,2,FALSE),"")</f>
        <v/>
      </c>
      <c r="H297" s="4" t="str">
        <f>IF('Informacion del Cliente'!G309&lt;&gt;"",'Informacion del Cliente'!G309,"")</f>
        <v/>
      </c>
      <c r="I297" s="4" t="str">
        <f>IF('Informacion del Cliente'!F309&lt;&gt;"",'Informacion del Cliente'!F309,"")</f>
        <v/>
      </c>
      <c r="J297" s="4" t="str">
        <f>IF('Informacion del Cliente'!J309&lt;&gt;"",'Informacion del Cliente'!J309,"")</f>
        <v/>
      </c>
      <c r="K297" s="4" t="str">
        <f>IF('Informacion del Cliente'!N309&lt;&gt;"",'Informacion del Cliente'!N309,"")</f>
        <v/>
      </c>
      <c r="L297" s="4" t="str">
        <f>IF(AND(N297&lt;&gt;"",N297="Inside"),'Informacion del Cliente'!H309-VLOOKUP(N297,Productos!$F$15:$G$16,2,FALSE),IF(N297="Outside",'Informacion del Cliente'!H309,""))</f>
        <v/>
      </c>
      <c r="M297" s="4" t="str">
        <f>IF('Informacion del Cliente'!I309&lt;&gt;"",'Informacion del Cliente'!I309,"")</f>
        <v/>
      </c>
      <c r="N297" s="4" t="str">
        <f>IF('Informacion del Cliente'!K309&lt;&gt;"",'Informacion del Cliente'!K309,"")</f>
        <v/>
      </c>
      <c r="O297" s="4" t="str">
        <f>IF('Informacion del Cliente'!L309&lt;&gt;"",'Informacion del Cliente'!L309,"")</f>
        <v/>
      </c>
      <c r="P297" s="4" t="str">
        <f>IF('Informacion del Cliente'!M309&lt;&gt;"",'Informacion del Cliente'!M309,"")</f>
        <v/>
      </c>
      <c r="Q297" s="4" t="str">
        <f>IF('Informacion del Cliente'!P309&lt;&gt;"",'Informacion del Cliente'!P309,"")</f>
        <v/>
      </c>
      <c r="R297" s="4" t="str">
        <f>IF('Informacion del Cliente'!Q309&lt;&gt;"",'Informacion del Cliente'!Q309,"")</f>
        <v/>
      </c>
      <c r="S297" s="4" t="str">
        <f t="shared" ca="1" si="145"/>
        <v/>
      </c>
      <c r="U297" s="4" t="str">
        <f>IF('Informacion del Cliente'!O309&lt;&gt;"",'Informacion del Cliente'!O309,"")</f>
        <v/>
      </c>
      <c r="V297" s="4" t="str">
        <f>IF('Informacion del Cliente'!R309&lt;&gt;"",'Informacion del Cliente'!R309,"")</f>
        <v/>
      </c>
      <c r="W297" s="4" t="str">
        <f t="shared" ca="1" si="146"/>
        <v/>
      </c>
      <c r="X297" s="4" t="str">
        <f t="shared" si="147"/>
        <v/>
      </c>
      <c r="Y297" s="4" t="str">
        <f t="shared" si="148"/>
        <v/>
      </c>
      <c r="Z297" s="4" t="str">
        <f>IF(G297&lt;&gt;"", IFERROR(VLOOKUP(I297, 'Listado de Telas'!$B$3:$F$129, 5, FALSE), "No encontrado"), "")</f>
        <v/>
      </c>
      <c r="AA297" s="4" t="str">
        <f t="shared" ca="1" si="149"/>
        <v/>
      </c>
      <c r="AB297" s="4" t="str">
        <f t="shared" ca="1" si="124"/>
        <v/>
      </c>
      <c r="AC297" s="4" t="str">
        <f t="shared" ca="1" si="125"/>
        <v/>
      </c>
      <c r="AD297" s="4" t="str">
        <f t="shared" ca="1" si="126"/>
        <v/>
      </c>
      <c r="AE297" s="4" t="str">
        <f t="shared" si="127"/>
        <v/>
      </c>
      <c r="AF297" s="4" t="str">
        <f t="shared" ca="1" si="128"/>
        <v/>
      </c>
      <c r="AG297" s="4" t="str">
        <f t="shared" ca="1" si="129"/>
        <v/>
      </c>
      <c r="AH297" s="4" t="str">
        <f t="shared" ca="1" si="130"/>
        <v/>
      </c>
      <c r="AI297" s="4" t="str">
        <f t="shared" si="150"/>
        <v/>
      </c>
      <c r="AJ297" s="4" t="str">
        <f t="shared" ca="1" si="131"/>
        <v/>
      </c>
      <c r="AK297" s="4" t="str">
        <f t="array" ref="AK297">IF('Informacion del Cliente'!T309="SI",3,IF('Informacion del Cliente'!K309="Outside",2,IF('Informacion del Cliente'!K309="Inside",1,"")))</f>
        <v/>
      </c>
      <c r="AL297" s="140" t="str">
        <f t="shared" ca="1" si="132"/>
        <v/>
      </c>
      <c r="AM297" s="4" t="s">
        <v>132</v>
      </c>
      <c r="AN297" s="4" t="str">
        <f t="array" ref="AN297">IF(O297&lt;&gt;"",(IF(L297&lt;&gt;"",IF('Informacion del Cliente'!$F$10:$G$10="Residencial",VLOOKUP(G297,Productos!$F$19:$G$24,2,FALSE),IF('Informacion del Cliente'!$F$10:$G$10="Comercial",VLOOKUP(G297,Productos!$F$19:$G$24,3,FALSE),"")))),"")</f>
        <v/>
      </c>
      <c r="AO297" s="4" t="str">
        <f t="array" aca="1" ref="AO297" ca="1">IF(O297&lt;&gt;"",(IF(L297&lt;&gt;"",IF(VLOOKUP('Informacion del Cliente'!$F$10:$G$10,INDIRECT("'"&amp;G297&amp;"'!L5:N6"),2,FALSE)="NA","",VLOOKUP('Informacion del Cliente'!$F$10:$G$10,INDIRECT("'"&amp;G297&amp;"'!L5:N6"),2,FALSE)))),"")</f>
        <v/>
      </c>
      <c r="AP297" s="4" t="str">
        <f t="array" aca="1" ref="AP297" ca="1">IF(OR(J297="Privacy",J297="Blackout"),IF('Informacion del Cliente'!$F$10:$G$10="Residencial",IF(L297&lt;&gt;"",VLOOKUP(J297,INDIRECT("'"&amp;G297&amp;"'!L16:O18"),2,FALSE),""),IF('Informacion del Cliente'!$F$10:$G$10="Comercial",IF(L297&lt;&gt;"",VLOOKUP(J297,INDIRECT("'"&amp;G297&amp;"'!L16:O18"),3,FALSE),""))),"")</f>
        <v/>
      </c>
      <c r="AQ297" s="4" t="str">
        <f t="shared" ca="1" si="151"/>
        <v>0</v>
      </c>
      <c r="AR297" s="4" t="str">
        <f t="array" aca="1" ref="AR297" ca="1">IF('Informacion del Cliente'!$F$10:$G$10="Residencial",IF(L297&lt;&gt;"",VLOOKUP(J297,INDIRECT("'"&amp;G297&amp;"'!L16:O18"),2,FALSE),""),IF('Informacion del Cliente'!$F$10:$G$10="Comercial",IF(L297&lt;&gt;"",VLOOKUP(J297,INDIRECT("'"&amp;G297&amp;"'!L16:O18"),3,FALSE),"")))</f>
        <v/>
      </c>
      <c r="AS297" s="4" t="str">
        <f t="shared" ca="1" si="152"/>
        <v/>
      </c>
      <c r="AT297" s="4" t="str">
        <f t="shared" ca="1" si="153"/>
        <v/>
      </c>
      <c r="AU297" s="4" t="str">
        <f t="shared" ca="1" si="154"/>
        <v/>
      </c>
      <c r="AV297" s="4" t="str">
        <f t="array" aca="1" ref="AV297" ca="1">IF(G297&lt;&gt;"",(IF(OR(VLOOKUP(O297, INDIRECT("'" &amp; G297 &amp; "'!F23:N25"),3, FALSE)&lt;&gt;"",VLOOKUP(O297, INDIRECT("'" &amp; G297 &amp; "'!F23:N25"),3, FALSE)&lt;&gt;"NA"),(L297-VLOOKUP(O297, INDIRECT("'" &amp; G297 &amp; "'!F23:N25"),3, FALSE)),"")),"")</f>
        <v/>
      </c>
      <c r="AW297" s="4" t="str">
        <f t="shared" ca="1" si="133"/>
        <v/>
      </c>
      <c r="AX297" s="4" t="str">
        <f t="shared" ca="1" si="134"/>
        <v/>
      </c>
      <c r="AY297" s="4" t="str">
        <f t="shared" ca="1" si="135"/>
        <v/>
      </c>
      <c r="AZ297" s="4" t="str">
        <f t="array" aca="1" ref="AZ297" ca="1">IF(O297&lt;&gt;"",IF(VLOOKUP(O297,INDIRECT("'"&amp;G297&amp;"'!F23:K25"),5,FALSE)="NA","NA",L297-VLOOKUP(O297,INDIRECT("'"&amp;G297&amp;"'!F23:K25"),5,FALSE)),"")</f>
        <v/>
      </c>
      <c r="BA297" s="4" t="str">
        <f>IF('Informacion del Cliente'!U309&lt;&gt;"",'Informacion del Cliente'!U309,"")</f>
        <v/>
      </c>
      <c r="BB297" s="4" t="str">
        <f t="array" aca="1" ref="BB297" ca="1">IF(O297&lt;&gt;"",VLOOKUP(O297, INDIRECT("'" &amp; G297 &amp; "'!F23:K25"),6, FALSE),"")</f>
        <v/>
      </c>
      <c r="BC297" s="4" t="str">
        <f t="shared" si="136"/>
        <v/>
      </c>
      <c r="BD297" s="4" t="str">
        <f t="shared" ca="1" si="137"/>
        <v/>
      </c>
      <c r="BE297" s="4" t="str">
        <f t="shared" si="138"/>
        <v/>
      </c>
      <c r="BF297" s="4" t="str">
        <f t="shared" si="139"/>
        <v/>
      </c>
      <c r="BG297" s="4" t="str">
        <f t="shared" si="140"/>
        <v/>
      </c>
      <c r="BJ297" s="4" t="str">
        <f t="shared" ca="1" si="141"/>
        <v/>
      </c>
      <c r="BK297" s="4" t="str">
        <f t="shared" si="142"/>
        <v/>
      </c>
      <c r="BL297" s="4" t="str">
        <f t="shared" ca="1" si="143"/>
        <v/>
      </c>
      <c r="BM297" s="4" t="str">
        <f t="shared" ca="1" si="144"/>
        <v/>
      </c>
    </row>
    <row r="298" spans="1:65" x14ac:dyDescent="0.3">
      <c r="A298" s="4" t="str">
        <f>IF(L298&lt;&gt;"",'Informacion del Cliente'!D310,"")</f>
        <v/>
      </c>
      <c r="B298" s="4" t="str">
        <f>IF(O298&lt;&gt;"",'Informacion del Cliente'!$F$5,"")</f>
        <v/>
      </c>
      <c r="C298" s="4" t="str">
        <f>IF(O298&lt;&gt;"",'Informacion del Cliente'!$F$8,"")</f>
        <v/>
      </c>
      <c r="D298" s="4" t="str">
        <f>IF(O298&lt;&gt;"",'Informacion del Cliente'!$F$7,"")</f>
        <v/>
      </c>
      <c r="E298" s="4" t="str">
        <f>IF(O298&lt;&gt;"",'Informacion del Cliente'!$F$9,"")</f>
        <v/>
      </c>
      <c r="F298" s="4" t="str">
        <f>IF(G298&lt;&gt;"",'Informacion del Cliente'!$F$10:$G$10,"")</f>
        <v/>
      </c>
      <c r="G298" s="4" t="str">
        <f>IF('Informacion del Cliente'!E310&lt;&gt;"",VLOOKUP('Informacion del Cliente'!E310,Productos!$F$6:$G$11,2,FALSE),"")</f>
        <v/>
      </c>
      <c r="H298" s="4" t="str">
        <f>IF('Informacion del Cliente'!G310&lt;&gt;"",'Informacion del Cliente'!G310,"")</f>
        <v/>
      </c>
      <c r="I298" s="4" t="str">
        <f>IF('Informacion del Cliente'!F310&lt;&gt;"",'Informacion del Cliente'!F310,"")</f>
        <v/>
      </c>
      <c r="J298" s="4" t="str">
        <f>IF('Informacion del Cliente'!J310&lt;&gt;"",'Informacion del Cliente'!J310,"")</f>
        <v/>
      </c>
      <c r="K298" s="4" t="str">
        <f>IF('Informacion del Cliente'!N310&lt;&gt;"",'Informacion del Cliente'!N310,"")</f>
        <v/>
      </c>
      <c r="L298" s="4" t="str">
        <f>IF(AND(N298&lt;&gt;"",N298="Inside"),'Informacion del Cliente'!H310-VLOOKUP(N298,Productos!$F$15:$G$16,2,FALSE),IF(N298="Outside",'Informacion del Cliente'!H310,""))</f>
        <v/>
      </c>
      <c r="M298" s="4" t="str">
        <f>IF('Informacion del Cliente'!I310&lt;&gt;"",'Informacion del Cliente'!I310,"")</f>
        <v/>
      </c>
      <c r="N298" s="4" t="str">
        <f>IF('Informacion del Cliente'!K310&lt;&gt;"",'Informacion del Cliente'!K310,"")</f>
        <v/>
      </c>
      <c r="O298" s="4" t="str">
        <f>IF('Informacion del Cliente'!L310&lt;&gt;"",'Informacion del Cliente'!L310,"")</f>
        <v/>
      </c>
      <c r="P298" s="4" t="str">
        <f>IF('Informacion del Cliente'!M310&lt;&gt;"",'Informacion del Cliente'!M310,"")</f>
        <v/>
      </c>
      <c r="Q298" s="4" t="str">
        <f>IF('Informacion del Cliente'!P310&lt;&gt;"",'Informacion del Cliente'!P310,"")</f>
        <v/>
      </c>
      <c r="R298" s="4" t="str">
        <f>IF('Informacion del Cliente'!Q310&lt;&gt;"",'Informacion del Cliente'!Q310,"")</f>
        <v/>
      </c>
      <c r="S298" s="4" t="str">
        <f t="shared" ca="1" si="145"/>
        <v/>
      </c>
      <c r="U298" s="4" t="str">
        <f>IF('Informacion del Cliente'!O310&lt;&gt;"",'Informacion del Cliente'!O310,"")</f>
        <v/>
      </c>
      <c r="V298" s="4" t="str">
        <f>IF('Informacion del Cliente'!R310&lt;&gt;"",'Informacion del Cliente'!R310,"")</f>
        <v/>
      </c>
      <c r="W298" s="4" t="str">
        <f t="shared" ca="1" si="146"/>
        <v/>
      </c>
      <c r="X298" s="4" t="str">
        <f t="shared" si="147"/>
        <v/>
      </c>
      <c r="Y298" s="4" t="str">
        <f t="shared" si="148"/>
        <v/>
      </c>
      <c r="Z298" s="4" t="str">
        <f>IF(G298&lt;&gt;"", IFERROR(VLOOKUP(I298, 'Listado de Telas'!$B$3:$F$129, 5, FALSE), "No encontrado"), "")</f>
        <v/>
      </c>
      <c r="AA298" s="4" t="str">
        <f t="shared" ca="1" si="149"/>
        <v/>
      </c>
      <c r="AB298" s="4" t="str">
        <f t="shared" ca="1" si="124"/>
        <v/>
      </c>
      <c r="AC298" s="4" t="str">
        <f t="shared" ca="1" si="125"/>
        <v/>
      </c>
      <c r="AD298" s="4" t="str">
        <f t="shared" ca="1" si="126"/>
        <v/>
      </c>
      <c r="AE298" s="4" t="str">
        <f t="shared" si="127"/>
        <v/>
      </c>
      <c r="AF298" s="4" t="str">
        <f t="shared" ca="1" si="128"/>
        <v/>
      </c>
      <c r="AG298" s="4" t="str">
        <f t="shared" ca="1" si="129"/>
        <v/>
      </c>
      <c r="AH298" s="4" t="str">
        <f t="shared" ca="1" si="130"/>
        <v/>
      </c>
      <c r="AI298" s="4" t="str">
        <f t="shared" si="150"/>
        <v/>
      </c>
      <c r="AJ298" s="4" t="str">
        <f t="shared" ca="1" si="131"/>
        <v/>
      </c>
      <c r="AK298" s="4" t="str">
        <f t="array" ref="AK298">IF('Informacion del Cliente'!T310="SI",3,IF('Informacion del Cliente'!K310="Outside",2,IF('Informacion del Cliente'!K310="Inside",1,"")))</f>
        <v/>
      </c>
      <c r="AL298" s="140" t="str">
        <f t="shared" ca="1" si="132"/>
        <v/>
      </c>
      <c r="AM298" s="4" t="s">
        <v>132</v>
      </c>
      <c r="AN298" s="4" t="str">
        <f t="array" ref="AN298">IF(O298&lt;&gt;"",(IF(L298&lt;&gt;"",IF('Informacion del Cliente'!$F$10:$G$10="Residencial",VLOOKUP(G298,Productos!$F$19:$G$24,2,FALSE),IF('Informacion del Cliente'!$F$10:$G$10="Comercial",VLOOKUP(G298,Productos!$F$19:$G$24,3,FALSE),"")))),"")</f>
        <v/>
      </c>
      <c r="AO298" s="4" t="str">
        <f t="array" aca="1" ref="AO298" ca="1">IF(O298&lt;&gt;"",(IF(L298&lt;&gt;"",IF(VLOOKUP('Informacion del Cliente'!$F$10:$G$10,INDIRECT("'"&amp;G298&amp;"'!L5:N6"),2,FALSE)="NA","",VLOOKUP('Informacion del Cliente'!$F$10:$G$10,INDIRECT("'"&amp;G298&amp;"'!L5:N6"),2,FALSE)))),"")</f>
        <v/>
      </c>
      <c r="AP298" s="4" t="str">
        <f t="array" aca="1" ref="AP298" ca="1">IF(OR(J298="Privacy",J298="Blackout"),IF('Informacion del Cliente'!$F$10:$G$10="Residencial",IF(L298&lt;&gt;"",VLOOKUP(J298,INDIRECT("'"&amp;G298&amp;"'!L16:O18"),2,FALSE),""),IF('Informacion del Cliente'!$F$10:$G$10="Comercial",IF(L298&lt;&gt;"",VLOOKUP(J298,INDIRECT("'"&amp;G298&amp;"'!L16:O18"),3,FALSE),""))),"")</f>
        <v/>
      </c>
      <c r="AQ298" s="4" t="str">
        <f t="shared" ca="1" si="151"/>
        <v>0</v>
      </c>
      <c r="AR298" s="4" t="str">
        <f t="array" aca="1" ref="AR298" ca="1">IF('Informacion del Cliente'!$F$10:$G$10="Residencial",IF(L298&lt;&gt;"",VLOOKUP(J298,INDIRECT("'"&amp;G298&amp;"'!L16:O18"),2,FALSE),""),IF('Informacion del Cliente'!$F$10:$G$10="Comercial",IF(L298&lt;&gt;"",VLOOKUP(J298,INDIRECT("'"&amp;G298&amp;"'!L16:O18"),3,FALSE),"")))</f>
        <v/>
      </c>
      <c r="AS298" s="4" t="str">
        <f t="shared" ca="1" si="152"/>
        <v/>
      </c>
      <c r="AT298" s="4" t="str">
        <f t="shared" ca="1" si="153"/>
        <v/>
      </c>
      <c r="AU298" s="4" t="str">
        <f t="shared" ca="1" si="154"/>
        <v/>
      </c>
      <c r="AV298" s="4" t="str">
        <f t="array" aca="1" ref="AV298" ca="1">IF(G298&lt;&gt;"",(IF(OR(VLOOKUP(O298, INDIRECT("'" &amp; G298 &amp; "'!F23:N25"),3, FALSE)&lt;&gt;"",VLOOKUP(O298, INDIRECT("'" &amp; G298 &amp; "'!F23:N25"),3, FALSE)&lt;&gt;"NA"),(L298-VLOOKUP(O298, INDIRECT("'" &amp; G298 &amp; "'!F23:N25"),3, FALSE)),"")),"")</f>
        <v/>
      </c>
      <c r="AW298" s="4" t="str">
        <f t="shared" ca="1" si="133"/>
        <v/>
      </c>
      <c r="AX298" s="4" t="str">
        <f t="shared" ca="1" si="134"/>
        <v/>
      </c>
      <c r="AY298" s="4" t="str">
        <f t="shared" ca="1" si="135"/>
        <v/>
      </c>
      <c r="AZ298" s="4" t="str">
        <f t="array" aca="1" ref="AZ298" ca="1">IF(O298&lt;&gt;"",IF(VLOOKUP(O298,INDIRECT("'"&amp;G298&amp;"'!F23:K25"),5,FALSE)="NA","NA",L298-VLOOKUP(O298,INDIRECT("'"&amp;G298&amp;"'!F23:K25"),5,FALSE)),"")</f>
        <v/>
      </c>
      <c r="BA298" s="4" t="str">
        <f>IF('Informacion del Cliente'!U310&lt;&gt;"",'Informacion del Cliente'!U310,"")</f>
        <v/>
      </c>
      <c r="BB298" s="4" t="str">
        <f t="array" aca="1" ref="BB298" ca="1">IF(O298&lt;&gt;"",VLOOKUP(O298, INDIRECT("'" &amp; G298 &amp; "'!F23:K25"),6, FALSE),"")</f>
        <v/>
      </c>
      <c r="BC298" s="4" t="str">
        <f t="shared" si="136"/>
        <v/>
      </c>
      <c r="BD298" s="4" t="str">
        <f t="shared" ca="1" si="137"/>
        <v/>
      </c>
      <c r="BE298" s="4" t="str">
        <f t="shared" si="138"/>
        <v/>
      </c>
      <c r="BF298" s="4" t="str">
        <f t="shared" si="139"/>
        <v/>
      </c>
      <c r="BG298" s="4" t="str">
        <f t="shared" si="140"/>
        <v/>
      </c>
      <c r="BJ298" s="4" t="str">
        <f t="shared" ca="1" si="141"/>
        <v/>
      </c>
      <c r="BK298" s="4" t="str">
        <f t="shared" si="142"/>
        <v/>
      </c>
      <c r="BL298" s="4" t="str">
        <f t="shared" ca="1" si="143"/>
        <v/>
      </c>
      <c r="BM298" s="4" t="str">
        <f t="shared" ca="1" si="144"/>
        <v/>
      </c>
    </row>
    <row r="299" spans="1:65" x14ac:dyDescent="0.3">
      <c r="A299" s="4" t="str">
        <f>IF(L299&lt;&gt;"",'Informacion del Cliente'!D311,"")</f>
        <v/>
      </c>
      <c r="B299" s="4" t="str">
        <f>IF(O299&lt;&gt;"",'Informacion del Cliente'!$F$5,"")</f>
        <v/>
      </c>
      <c r="C299" s="4" t="str">
        <f>IF(O299&lt;&gt;"",'Informacion del Cliente'!$F$8,"")</f>
        <v/>
      </c>
      <c r="D299" s="4" t="str">
        <f>IF(O299&lt;&gt;"",'Informacion del Cliente'!$F$7,"")</f>
        <v/>
      </c>
      <c r="E299" s="4" t="str">
        <f>IF(O299&lt;&gt;"",'Informacion del Cliente'!$F$9,"")</f>
        <v/>
      </c>
      <c r="F299" s="4" t="str">
        <f>IF(G299&lt;&gt;"",'Informacion del Cliente'!$F$10:$G$10,"")</f>
        <v/>
      </c>
      <c r="G299" s="4" t="str">
        <f>IF('Informacion del Cliente'!E311&lt;&gt;"",VLOOKUP('Informacion del Cliente'!E311,Productos!$F$6:$G$11,2,FALSE),"")</f>
        <v/>
      </c>
      <c r="H299" s="4" t="str">
        <f>IF('Informacion del Cliente'!G311&lt;&gt;"",'Informacion del Cliente'!G311,"")</f>
        <v/>
      </c>
      <c r="I299" s="4" t="str">
        <f>IF('Informacion del Cliente'!F311&lt;&gt;"",'Informacion del Cliente'!F311,"")</f>
        <v/>
      </c>
      <c r="J299" s="4" t="str">
        <f>IF('Informacion del Cliente'!J311&lt;&gt;"",'Informacion del Cliente'!J311,"")</f>
        <v/>
      </c>
      <c r="K299" s="4" t="str">
        <f>IF('Informacion del Cliente'!N311&lt;&gt;"",'Informacion del Cliente'!N311,"")</f>
        <v/>
      </c>
      <c r="L299" s="4" t="str">
        <f>IF(AND(N299&lt;&gt;"",N299="Inside"),'Informacion del Cliente'!H311-VLOOKUP(N299,Productos!$F$15:$G$16,2,FALSE),IF(N299="Outside",'Informacion del Cliente'!H311,""))</f>
        <v/>
      </c>
      <c r="M299" s="4" t="str">
        <f>IF('Informacion del Cliente'!I311&lt;&gt;"",'Informacion del Cliente'!I311,"")</f>
        <v/>
      </c>
      <c r="N299" s="4" t="str">
        <f>IF('Informacion del Cliente'!K311&lt;&gt;"",'Informacion del Cliente'!K311,"")</f>
        <v/>
      </c>
      <c r="O299" s="4" t="str">
        <f>IF('Informacion del Cliente'!L311&lt;&gt;"",'Informacion del Cliente'!L311,"")</f>
        <v/>
      </c>
      <c r="P299" s="4" t="str">
        <f>IF('Informacion del Cliente'!M311&lt;&gt;"",'Informacion del Cliente'!M311,"")</f>
        <v/>
      </c>
      <c r="Q299" s="4" t="str">
        <f>IF('Informacion del Cliente'!P311&lt;&gt;"",'Informacion del Cliente'!P311,"")</f>
        <v/>
      </c>
      <c r="R299" s="4" t="str">
        <f>IF('Informacion del Cliente'!Q311&lt;&gt;"",'Informacion del Cliente'!Q311,"")</f>
        <v/>
      </c>
      <c r="S299" s="4" t="str">
        <f t="shared" ca="1" si="145"/>
        <v/>
      </c>
      <c r="U299" s="4" t="str">
        <f>IF('Informacion del Cliente'!O311&lt;&gt;"",'Informacion del Cliente'!O311,"")</f>
        <v/>
      </c>
      <c r="V299" s="4" t="str">
        <f>IF('Informacion del Cliente'!R311&lt;&gt;"",'Informacion del Cliente'!R311,"")</f>
        <v/>
      </c>
      <c r="W299" s="4" t="str">
        <f t="shared" ca="1" si="146"/>
        <v/>
      </c>
      <c r="X299" s="4" t="str">
        <f t="shared" si="147"/>
        <v/>
      </c>
      <c r="Y299" s="4" t="str">
        <f t="shared" si="148"/>
        <v/>
      </c>
      <c r="Z299" s="4" t="str">
        <f>IF(G299&lt;&gt;"", IFERROR(VLOOKUP(I299, 'Listado de Telas'!$B$3:$F$129, 5, FALSE), "No encontrado"), "")</f>
        <v/>
      </c>
      <c r="AA299" s="4" t="str">
        <f t="shared" ca="1" si="149"/>
        <v/>
      </c>
      <c r="AB299" s="4" t="str">
        <f t="shared" ca="1" si="124"/>
        <v/>
      </c>
      <c r="AC299" s="4" t="str">
        <f t="shared" ca="1" si="125"/>
        <v/>
      </c>
      <c r="AD299" s="4" t="str">
        <f t="shared" ca="1" si="126"/>
        <v/>
      </c>
      <c r="AE299" s="4" t="str">
        <f t="shared" si="127"/>
        <v/>
      </c>
      <c r="AF299" s="4" t="str">
        <f t="shared" ca="1" si="128"/>
        <v/>
      </c>
      <c r="AG299" s="4" t="str">
        <f t="shared" ca="1" si="129"/>
        <v/>
      </c>
      <c r="AH299" s="4" t="str">
        <f t="shared" ca="1" si="130"/>
        <v/>
      </c>
      <c r="AI299" s="4" t="str">
        <f t="shared" si="150"/>
        <v/>
      </c>
      <c r="AJ299" s="4" t="str">
        <f t="shared" ca="1" si="131"/>
        <v/>
      </c>
      <c r="AK299" s="4" t="str">
        <f t="array" ref="AK299">IF('Informacion del Cliente'!T311="SI",3,IF('Informacion del Cliente'!K311="Outside",2,IF('Informacion del Cliente'!K311="Inside",1,"")))</f>
        <v/>
      </c>
      <c r="AL299" s="140" t="str">
        <f t="shared" ca="1" si="132"/>
        <v/>
      </c>
      <c r="AM299" s="4" t="s">
        <v>132</v>
      </c>
      <c r="AN299" s="4" t="str">
        <f t="array" ref="AN299">IF(O299&lt;&gt;"",(IF(L299&lt;&gt;"",IF('Informacion del Cliente'!$F$10:$G$10="Residencial",VLOOKUP(G299,Productos!$F$19:$G$24,2,FALSE),IF('Informacion del Cliente'!$F$10:$G$10="Comercial",VLOOKUP(G299,Productos!$F$19:$G$24,3,FALSE),"")))),"")</f>
        <v/>
      </c>
      <c r="AO299" s="4" t="str">
        <f t="array" aca="1" ref="AO299" ca="1">IF(O299&lt;&gt;"",(IF(L299&lt;&gt;"",IF(VLOOKUP('Informacion del Cliente'!$F$10:$G$10,INDIRECT("'"&amp;G299&amp;"'!L5:N6"),2,FALSE)="NA","",VLOOKUP('Informacion del Cliente'!$F$10:$G$10,INDIRECT("'"&amp;G299&amp;"'!L5:N6"),2,FALSE)))),"")</f>
        <v/>
      </c>
      <c r="AP299" s="4" t="str">
        <f t="array" aca="1" ref="AP299" ca="1">IF(OR(J299="Privacy",J299="Blackout"),IF('Informacion del Cliente'!$F$10:$G$10="Residencial",IF(L299&lt;&gt;"",VLOOKUP(J299,INDIRECT("'"&amp;G299&amp;"'!L16:O18"),2,FALSE),""),IF('Informacion del Cliente'!$F$10:$G$10="Comercial",IF(L299&lt;&gt;"",VLOOKUP(J299,INDIRECT("'"&amp;G299&amp;"'!L16:O18"),3,FALSE),""))),"")</f>
        <v/>
      </c>
      <c r="AQ299" s="4" t="str">
        <f t="shared" ca="1" si="151"/>
        <v>0</v>
      </c>
      <c r="AR299" s="4" t="str">
        <f t="array" aca="1" ref="AR299" ca="1">IF('Informacion del Cliente'!$F$10:$G$10="Residencial",IF(L299&lt;&gt;"",VLOOKUP(J299,INDIRECT("'"&amp;G299&amp;"'!L16:O18"),2,FALSE),""),IF('Informacion del Cliente'!$F$10:$G$10="Comercial",IF(L299&lt;&gt;"",VLOOKUP(J299,INDIRECT("'"&amp;G299&amp;"'!L16:O18"),3,FALSE),"")))</f>
        <v/>
      </c>
      <c r="AS299" s="4" t="str">
        <f t="shared" ca="1" si="152"/>
        <v/>
      </c>
      <c r="AT299" s="4" t="str">
        <f t="shared" ca="1" si="153"/>
        <v/>
      </c>
      <c r="AU299" s="4" t="str">
        <f t="shared" ca="1" si="154"/>
        <v/>
      </c>
      <c r="AV299" s="4" t="str">
        <f t="array" aca="1" ref="AV299" ca="1">IF(G299&lt;&gt;"",(IF(OR(VLOOKUP(O299, INDIRECT("'" &amp; G299 &amp; "'!F23:N25"),3, FALSE)&lt;&gt;"",VLOOKUP(O299, INDIRECT("'" &amp; G299 &amp; "'!F23:N25"),3, FALSE)&lt;&gt;"NA"),(L299-VLOOKUP(O299, INDIRECT("'" &amp; G299 &amp; "'!F23:N25"),3, FALSE)),"")),"")</f>
        <v/>
      </c>
      <c r="AW299" s="4" t="str">
        <f t="shared" ca="1" si="133"/>
        <v/>
      </c>
      <c r="AX299" s="4" t="str">
        <f t="shared" ca="1" si="134"/>
        <v/>
      </c>
      <c r="AY299" s="4" t="str">
        <f t="shared" ca="1" si="135"/>
        <v/>
      </c>
      <c r="AZ299" s="4" t="str">
        <f t="array" aca="1" ref="AZ299" ca="1">IF(O299&lt;&gt;"",IF(VLOOKUP(O299,INDIRECT("'"&amp;G299&amp;"'!F23:K25"),5,FALSE)="NA","NA",L299-VLOOKUP(O299,INDIRECT("'"&amp;G299&amp;"'!F23:K25"),5,FALSE)),"")</f>
        <v/>
      </c>
      <c r="BA299" s="4" t="str">
        <f>IF('Informacion del Cliente'!U311&lt;&gt;"",'Informacion del Cliente'!U311,"")</f>
        <v/>
      </c>
      <c r="BB299" s="4" t="str">
        <f t="array" aca="1" ref="BB299" ca="1">IF(O299&lt;&gt;"",VLOOKUP(O299, INDIRECT("'" &amp; G299 &amp; "'!F23:K25"),6, FALSE),"")</f>
        <v/>
      </c>
      <c r="BC299" s="4" t="str">
        <f t="shared" si="136"/>
        <v/>
      </c>
      <c r="BD299" s="4" t="str">
        <f t="shared" ca="1" si="137"/>
        <v/>
      </c>
      <c r="BE299" s="4" t="str">
        <f t="shared" si="138"/>
        <v/>
      </c>
      <c r="BF299" s="4" t="str">
        <f t="shared" si="139"/>
        <v/>
      </c>
      <c r="BG299" s="4" t="str">
        <f t="shared" si="140"/>
        <v/>
      </c>
      <c r="BJ299" s="4" t="str">
        <f t="shared" ca="1" si="141"/>
        <v/>
      </c>
      <c r="BK299" s="4" t="str">
        <f t="shared" si="142"/>
        <v/>
      </c>
      <c r="BL299" s="4" t="str">
        <f t="shared" ca="1" si="143"/>
        <v/>
      </c>
      <c r="BM299" s="4" t="str">
        <f t="shared" ca="1" si="144"/>
        <v/>
      </c>
    </row>
    <row r="300" spans="1:65" x14ac:dyDescent="0.3">
      <c r="A300" s="4" t="str">
        <f>IF(L300&lt;&gt;"",'Informacion del Cliente'!D312,"")</f>
        <v/>
      </c>
      <c r="B300" s="4" t="str">
        <f>IF(O300&lt;&gt;"",'Informacion del Cliente'!$F$5,"")</f>
        <v/>
      </c>
      <c r="C300" s="4" t="str">
        <f>IF(O300&lt;&gt;"",'Informacion del Cliente'!$F$8,"")</f>
        <v/>
      </c>
      <c r="D300" s="4" t="str">
        <f>IF(O300&lt;&gt;"",'Informacion del Cliente'!$F$7,"")</f>
        <v/>
      </c>
      <c r="E300" s="4" t="str">
        <f>IF(O300&lt;&gt;"",'Informacion del Cliente'!$F$9,"")</f>
        <v/>
      </c>
      <c r="F300" s="4" t="str">
        <f>IF(G300&lt;&gt;"",'Informacion del Cliente'!$F$10:$G$10,"")</f>
        <v/>
      </c>
      <c r="G300" s="4" t="str">
        <f>IF('Informacion del Cliente'!E312&lt;&gt;"",VLOOKUP('Informacion del Cliente'!E312,Productos!$F$6:$G$11,2,FALSE),"")</f>
        <v/>
      </c>
      <c r="H300" s="4" t="str">
        <f>IF('Informacion del Cliente'!G312&lt;&gt;"",'Informacion del Cliente'!G312,"")</f>
        <v/>
      </c>
      <c r="I300" s="4" t="str">
        <f>IF('Informacion del Cliente'!F312&lt;&gt;"",'Informacion del Cliente'!F312,"")</f>
        <v/>
      </c>
      <c r="J300" s="4" t="str">
        <f>IF('Informacion del Cliente'!J312&lt;&gt;"",'Informacion del Cliente'!J312,"")</f>
        <v/>
      </c>
      <c r="K300" s="4" t="str">
        <f>IF('Informacion del Cliente'!N312&lt;&gt;"",'Informacion del Cliente'!N312,"")</f>
        <v/>
      </c>
      <c r="L300" s="4" t="str">
        <f>IF(AND(N300&lt;&gt;"",N300="Inside"),'Informacion del Cliente'!H312-VLOOKUP(N300,Productos!$F$15:$G$16,2,FALSE),IF(N300="Outside",'Informacion del Cliente'!H312,""))</f>
        <v/>
      </c>
      <c r="M300" s="4" t="str">
        <f>IF('Informacion del Cliente'!I312&lt;&gt;"",'Informacion del Cliente'!I312,"")</f>
        <v/>
      </c>
      <c r="N300" s="4" t="str">
        <f>IF('Informacion del Cliente'!K312&lt;&gt;"",'Informacion del Cliente'!K312,"")</f>
        <v/>
      </c>
      <c r="O300" s="4" t="str">
        <f>IF('Informacion del Cliente'!L312&lt;&gt;"",'Informacion del Cliente'!L312,"")</f>
        <v/>
      </c>
      <c r="P300" s="4" t="str">
        <f>IF('Informacion del Cliente'!M312&lt;&gt;"",'Informacion del Cliente'!M312,"")</f>
        <v/>
      </c>
      <c r="Q300" s="4" t="str">
        <f>IF('Informacion del Cliente'!P312&lt;&gt;"",'Informacion del Cliente'!P312,"")</f>
        <v/>
      </c>
      <c r="R300" s="4" t="str">
        <f>IF('Informacion del Cliente'!Q312&lt;&gt;"",'Informacion del Cliente'!Q312,"")</f>
        <v/>
      </c>
      <c r="S300" s="4" t="str">
        <f t="shared" ca="1" si="145"/>
        <v/>
      </c>
      <c r="U300" s="4" t="str">
        <f>IF('Informacion del Cliente'!O312&lt;&gt;"",'Informacion del Cliente'!O312,"")</f>
        <v/>
      </c>
      <c r="V300" s="4" t="str">
        <f>IF('Informacion del Cliente'!R312&lt;&gt;"",'Informacion del Cliente'!R312,"")</f>
        <v/>
      </c>
      <c r="W300" s="4" t="str">
        <f t="shared" ca="1" si="146"/>
        <v/>
      </c>
      <c r="X300" s="4" t="str">
        <f t="shared" si="147"/>
        <v/>
      </c>
      <c r="Y300" s="4" t="str">
        <f t="shared" si="148"/>
        <v/>
      </c>
      <c r="Z300" s="4" t="str">
        <f>IF(G300&lt;&gt;"", IFERROR(VLOOKUP(I300, 'Listado de Telas'!$B$3:$F$129, 5, FALSE), "No encontrado"), "")</f>
        <v/>
      </c>
      <c r="AA300" s="4" t="str">
        <f t="shared" ca="1" si="149"/>
        <v/>
      </c>
      <c r="AB300" s="4" t="str">
        <f t="shared" ca="1" si="124"/>
        <v/>
      </c>
      <c r="AC300" s="4" t="str">
        <f t="shared" ca="1" si="125"/>
        <v/>
      </c>
      <c r="AD300" s="4" t="str">
        <f t="shared" ca="1" si="126"/>
        <v/>
      </c>
      <c r="AE300" s="4" t="str">
        <f t="shared" si="127"/>
        <v/>
      </c>
      <c r="AF300" s="4" t="str">
        <f t="shared" ca="1" si="128"/>
        <v/>
      </c>
      <c r="AG300" s="4" t="str">
        <f t="shared" ca="1" si="129"/>
        <v/>
      </c>
      <c r="AH300" s="4" t="str">
        <f t="shared" ca="1" si="130"/>
        <v/>
      </c>
      <c r="AI300" s="4" t="str">
        <f t="shared" si="150"/>
        <v/>
      </c>
      <c r="AJ300" s="4" t="str">
        <f t="shared" ca="1" si="131"/>
        <v/>
      </c>
      <c r="AK300" s="4" t="str">
        <f t="array" ref="AK300">IF('Informacion del Cliente'!T312="SI",3,IF('Informacion del Cliente'!K312="Outside",2,IF('Informacion del Cliente'!K312="Inside",1,"")))</f>
        <v/>
      </c>
      <c r="AL300" s="140" t="str">
        <f t="shared" ca="1" si="132"/>
        <v/>
      </c>
      <c r="AM300" s="4" t="s">
        <v>132</v>
      </c>
      <c r="AN300" s="4" t="str">
        <f t="array" ref="AN300">IF(O300&lt;&gt;"",(IF(L300&lt;&gt;"",IF('Informacion del Cliente'!$F$10:$G$10="Residencial",VLOOKUP(G300,Productos!$F$19:$G$24,2,FALSE),IF('Informacion del Cliente'!$F$10:$G$10="Comercial",VLOOKUP(G300,Productos!$F$19:$G$24,3,FALSE),"")))),"")</f>
        <v/>
      </c>
      <c r="AO300" s="4" t="str">
        <f t="array" aca="1" ref="AO300" ca="1">IF(O300&lt;&gt;"",(IF(L300&lt;&gt;"",IF(VLOOKUP('Informacion del Cliente'!$F$10:$G$10,INDIRECT("'"&amp;G300&amp;"'!L5:N6"),2,FALSE)="NA","",VLOOKUP('Informacion del Cliente'!$F$10:$G$10,INDIRECT("'"&amp;G300&amp;"'!L5:N6"),2,FALSE)))),"")</f>
        <v/>
      </c>
      <c r="AP300" s="4" t="str">
        <f t="array" aca="1" ref="AP300" ca="1">IF(OR(J300="Privacy",J300="Blackout"),IF('Informacion del Cliente'!$F$10:$G$10="Residencial",IF(L300&lt;&gt;"",VLOOKUP(J300,INDIRECT("'"&amp;G300&amp;"'!L16:O18"),2,FALSE),""),IF('Informacion del Cliente'!$F$10:$G$10="Comercial",IF(L300&lt;&gt;"",VLOOKUP(J300,INDIRECT("'"&amp;G300&amp;"'!L16:O18"),3,FALSE),""))),"")</f>
        <v/>
      </c>
      <c r="AQ300" s="4" t="str">
        <f t="shared" ca="1" si="151"/>
        <v>0</v>
      </c>
      <c r="AR300" s="4" t="str">
        <f t="array" aca="1" ref="AR300" ca="1">IF('Informacion del Cliente'!$F$10:$G$10="Residencial",IF(L300&lt;&gt;"",VLOOKUP(J300,INDIRECT("'"&amp;G300&amp;"'!L16:O18"),2,FALSE),""),IF('Informacion del Cliente'!$F$10:$G$10="Comercial",IF(L300&lt;&gt;"",VLOOKUP(J300,INDIRECT("'"&amp;G300&amp;"'!L16:O18"),3,FALSE),"")))</f>
        <v/>
      </c>
      <c r="AS300" s="4" t="str">
        <f t="shared" ca="1" si="152"/>
        <v/>
      </c>
      <c r="AT300" s="4" t="str">
        <f t="shared" ca="1" si="153"/>
        <v/>
      </c>
      <c r="AU300" s="4" t="str">
        <f t="shared" ca="1" si="154"/>
        <v/>
      </c>
      <c r="AV300" s="4" t="str">
        <f t="array" aca="1" ref="AV300" ca="1">IF(G300&lt;&gt;"",(IF(OR(VLOOKUP(O300, INDIRECT("'" &amp; G300 &amp; "'!F23:N25"),3, FALSE)&lt;&gt;"",VLOOKUP(O300, INDIRECT("'" &amp; G300 &amp; "'!F23:N25"),3, FALSE)&lt;&gt;"NA"),(L300-VLOOKUP(O300, INDIRECT("'" &amp; G300 &amp; "'!F23:N25"),3, FALSE)),"")),"")</f>
        <v/>
      </c>
      <c r="AW300" s="4" t="str">
        <f t="shared" ca="1" si="133"/>
        <v/>
      </c>
      <c r="AX300" s="4" t="str">
        <f t="shared" ca="1" si="134"/>
        <v/>
      </c>
      <c r="AY300" s="4" t="str">
        <f t="shared" ca="1" si="135"/>
        <v/>
      </c>
      <c r="AZ300" s="4" t="str">
        <f t="array" aca="1" ref="AZ300" ca="1">IF(O300&lt;&gt;"",IF(VLOOKUP(O300,INDIRECT("'"&amp;G300&amp;"'!F23:K25"),5,FALSE)="NA","NA",L300-VLOOKUP(O300,INDIRECT("'"&amp;G300&amp;"'!F23:K25"),5,FALSE)),"")</f>
        <v/>
      </c>
      <c r="BA300" s="4" t="str">
        <f>IF('Informacion del Cliente'!U312&lt;&gt;"",'Informacion del Cliente'!U312,"")</f>
        <v/>
      </c>
      <c r="BB300" s="4" t="str">
        <f t="array" aca="1" ref="BB300" ca="1">IF(O300&lt;&gt;"",VLOOKUP(O300, INDIRECT("'" &amp; G300 &amp; "'!F23:K25"),6, FALSE),"")</f>
        <v/>
      </c>
      <c r="BC300" s="4" t="str">
        <f t="shared" si="136"/>
        <v/>
      </c>
      <c r="BD300" s="4" t="str">
        <f t="shared" ca="1" si="137"/>
        <v/>
      </c>
      <c r="BE300" s="4" t="str">
        <f t="shared" si="138"/>
        <v/>
      </c>
      <c r="BF300" s="4" t="str">
        <f t="shared" si="139"/>
        <v/>
      </c>
      <c r="BG300" s="4" t="str">
        <f t="shared" si="140"/>
        <v/>
      </c>
      <c r="BJ300" s="4" t="str">
        <f t="shared" ca="1" si="141"/>
        <v/>
      </c>
      <c r="BK300" s="4" t="str">
        <f t="shared" si="142"/>
        <v/>
      </c>
      <c r="BL300" s="4" t="str">
        <f t="shared" ca="1" si="143"/>
        <v/>
      </c>
      <c r="BM300" s="4" t="str">
        <f t="shared" ca="1" si="144"/>
        <v/>
      </c>
    </row>
    <row r="301" spans="1:65" x14ac:dyDescent="0.3">
      <c r="A301" s="4" t="str">
        <f>IF(L301&lt;&gt;"",'Informacion del Cliente'!D313,"")</f>
        <v/>
      </c>
      <c r="B301" s="4" t="str">
        <f>IF(O301&lt;&gt;"",'Informacion del Cliente'!$F$5,"")</f>
        <v/>
      </c>
      <c r="C301" s="4" t="str">
        <f>IF(O301&lt;&gt;"",'Informacion del Cliente'!$F$8,"")</f>
        <v/>
      </c>
      <c r="D301" s="4" t="str">
        <f>IF(O301&lt;&gt;"",'Informacion del Cliente'!$F$7,"")</f>
        <v/>
      </c>
      <c r="E301" s="4" t="str">
        <f>IF(O301&lt;&gt;"",'Informacion del Cliente'!$F$9,"")</f>
        <v/>
      </c>
      <c r="F301" s="4" t="str">
        <f>IF(G301&lt;&gt;"",'Informacion del Cliente'!$F$10:$G$10,"")</f>
        <v/>
      </c>
      <c r="G301" s="4" t="str">
        <f>IF('Informacion del Cliente'!E313&lt;&gt;"",VLOOKUP('Informacion del Cliente'!E313,Productos!$F$6:$G$11,2,FALSE),"")</f>
        <v/>
      </c>
      <c r="H301" s="4" t="str">
        <f>IF('Informacion del Cliente'!G313&lt;&gt;"",'Informacion del Cliente'!G313,"")</f>
        <v/>
      </c>
      <c r="I301" s="4" t="str">
        <f>IF('Informacion del Cliente'!F313&lt;&gt;"",'Informacion del Cliente'!F313,"")</f>
        <v/>
      </c>
      <c r="J301" s="4" t="str">
        <f>IF('Informacion del Cliente'!J313&lt;&gt;"",'Informacion del Cliente'!J313,"")</f>
        <v/>
      </c>
      <c r="K301" s="4" t="str">
        <f>IF('Informacion del Cliente'!N313&lt;&gt;"",'Informacion del Cliente'!N313,"")</f>
        <v/>
      </c>
      <c r="L301" s="4" t="str">
        <f>IF(AND(N301&lt;&gt;"",N301="Inside"),'Informacion del Cliente'!H313-VLOOKUP(N301,Productos!$F$15:$G$16,2,FALSE),IF(N301="Outside",'Informacion del Cliente'!H313,""))</f>
        <v/>
      </c>
      <c r="M301" s="4" t="str">
        <f>IF('Informacion del Cliente'!I313&lt;&gt;"",'Informacion del Cliente'!I313,"")</f>
        <v/>
      </c>
      <c r="N301" s="4" t="str">
        <f>IF('Informacion del Cliente'!K313&lt;&gt;"",'Informacion del Cliente'!K313,"")</f>
        <v/>
      </c>
      <c r="O301" s="4" t="str">
        <f>IF('Informacion del Cliente'!L313&lt;&gt;"",'Informacion del Cliente'!L313,"")</f>
        <v/>
      </c>
      <c r="P301" s="4" t="str">
        <f>IF('Informacion del Cliente'!M313&lt;&gt;"",'Informacion del Cliente'!M313,"")</f>
        <v/>
      </c>
      <c r="Q301" s="4" t="str">
        <f>IF('Informacion del Cliente'!P313&lt;&gt;"",'Informacion del Cliente'!P313,"")</f>
        <v/>
      </c>
      <c r="R301" s="4" t="str">
        <f>IF('Informacion del Cliente'!Q313&lt;&gt;"",'Informacion del Cliente'!Q313,"")</f>
        <v/>
      </c>
      <c r="S301" s="4" t="str">
        <f t="shared" ca="1" si="145"/>
        <v/>
      </c>
      <c r="U301" s="4" t="str">
        <f>IF('Informacion del Cliente'!O313&lt;&gt;"",'Informacion del Cliente'!O313,"")</f>
        <v/>
      </c>
      <c r="V301" s="4" t="str">
        <f>IF('Informacion del Cliente'!R313&lt;&gt;"",'Informacion del Cliente'!R313,"")</f>
        <v/>
      </c>
      <c r="W301" s="4" t="str">
        <f t="shared" ca="1" si="146"/>
        <v/>
      </c>
      <c r="X301" s="4" t="str">
        <f t="shared" si="147"/>
        <v/>
      </c>
      <c r="Y301" s="4" t="str">
        <f t="shared" si="148"/>
        <v/>
      </c>
      <c r="Z301" s="4" t="str">
        <f>IF(G301&lt;&gt;"", IFERROR(VLOOKUP(I301, 'Listado de Telas'!$B$3:$F$129, 5, FALSE), "No encontrado"), "")</f>
        <v/>
      </c>
      <c r="AA301" s="4" t="str">
        <f t="shared" ca="1" si="149"/>
        <v/>
      </c>
      <c r="AB301" s="4" t="str">
        <f t="shared" ca="1" si="124"/>
        <v/>
      </c>
      <c r="AC301" s="4" t="str">
        <f t="shared" ca="1" si="125"/>
        <v/>
      </c>
      <c r="AD301" s="4" t="str">
        <f t="shared" ca="1" si="126"/>
        <v/>
      </c>
      <c r="AE301" s="4" t="str">
        <f t="shared" si="127"/>
        <v/>
      </c>
      <c r="AF301" s="4" t="str">
        <f t="shared" ca="1" si="128"/>
        <v/>
      </c>
      <c r="AG301" s="4" t="str">
        <f t="shared" ca="1" si="129"/>
        <v/>
      </c>
      <c r="AH301" s="4" t="str">
        <f t="shared" ca="1" si="130"/>
        <v/>
      </c>
      <c r="AI301" s="4" t="str">
        <f t="shared" si="150"/>
        <v/>
      </c>
      <c r="AJ301" s="4" t="str">
        <f t="shared" ca="1" si="131"/>
        <v/>
      </c>
      <c r="AK301" s="4" t="str">
        <f t="array" ref="AK301">IF('Informacion del Cliente'!T313="SI",3,IF('Informacion del Cliente'!K313="Outside",2,IF('Informacion del Cliente'!K313="Inside",1,"")))</f>
        <v/>
      </c>
      <c r="AL301" s="140" t="str">
        <f t="shared" ca="1" si="132"/>
        <v/>
      </c>
      <c r="AM301" s="4" t="s">
        <v>132</v>
      </c>
      <c r="AN301" s="4" t="str">
        <f t="array" ref="AN301">IF(O301&lt;&gt;"",(IF(L301&lt;&gt;"",IF('Informacion del Cliente'!$F$10:$G$10="Residencial",VLOOKUP(G301,Productos!$F$19:$G$24,2,FALSE),IF('Informacion del Cliente'!$F$10:$G$10="Comercial",VLOOKUP(G301,Productos!$F$19:$G$24,3,FALSE),"")))),"")</f>
        <v/>
      </c>
      <c r="AO301" s="4" t="str">
        <f t="array" aca="1" ref="AO301" ca="1">IF(O301&lt;&gt;"",(IF(L301&lt;&gt;"",IF(VLOOKUP('Informacion del Cliente'!$F$10:$G$10,INDIRECT("'"&amp;G301&amp;"'!L5:N6"),2,FALSE)="NA","",VLOOKUP('Informacion del Cliente'!$F$10:$G$10,INDIRECT("'"&amp;G301&amp;"'!L5:N6"),2,FALSE)))),"")</f>
        <v/>
      </c>
      <c r="AP301" s="4" t="str">
        <f t="array" aca="1" ref="AP301" ca="1">IF(OR(J301="Privacy",J301="Blackout"),IF('Informacion del Cliente'!$F$10:$G$10="Residencial",IF(L301&lt;&gt;"",VLOOKUP(J301,INDIRECT("'"&amp;G301&amp;"'!L16:O18"),2,FALSE),""),IF('Informacion del Cliente'!$F$10:$G$10="Comercial",IF(L301&lt;&gt;"",VLOOKUP(J301,INDIRECT("'"&amp;G301&amp;"'!L16:O18"),3,FALSE),""))),"")</f>
        <v/>
      </c>
      <c r="AQ301" s="4" t="str">
        <f t="shared" ca="1" si="151"/>
        <v>0</v>
      </c>
      <c r="AR301" s="4" t="str">
        <f t="array" aca="1" ref="AR301" ca="1">IF('Informacion del Cliente'!$F$10:$G$10="Residencial",IF(L301&lt;&gt;"",VLOOKUP(J301,INDIRECT("'"&amp;G301&amp;"'!L16:O18"),2,FALSE),""),IF('Informacion del Cliente'!$F$10:$G$10="Comercial",IF(L301&lt;&gt;"",VLOOKUP(J301,INDIRECT("'"&amp;G301&amp;"'!L16:O18"),3,FALSE),"")))</f>
        <v/>
      </c>
      <c r="AS301" s="4" t="str">
        <f t="shared" ca="1" si="152"/>
        <v/>
      </c>
      <c r="AT301" s="4" t="str">
        <f t="shared" ca="1" si="153"/>
        <v/>
      </c>
      <c r="AU301" s="4" t="str">
        <f t="shared" ca="1" si="154"/>
        <v/>
      </c>
      <c r="AV301" s="4" t="str">
        <f t="array" aca="1" ref="AV301" ca="1">IF(G301&lt;&gt;"",(IF(OR(VLOOKUP(O301, INDIRECT("'" &amp; G301 &amp; "'!F23:N25"),3, FALSE)&lt;&gt;"",VLOOKUP(O301, INDIRECT("'" &amp; G301 &amp; "'!F23:N25"),3, FALSE)&lt;&gt;"NA"),(L301-VLOOKUP(O301, INDIRECT("'" &amp; G301 &amp; "'!F23:N25"),3, FALSE)),"")),"")</f>
        <v/>
      </c>
      <c r="AW301" s="4" t="str">
        <f t="shared" ca="1" si="133"/>
        <v/>
      </c>
      <c r="AX301" s="4" t="str">
        <f t="shared" ca="1" si="134"/>
        <v/>
      </c>
      <c r="AY301" s="4" t="str">
        <f t="shared" ca="1" si="135"/>
        <v/>
      </c>
      <c r="AZ301" s="4" t="str">
        <f t="array" aca="1" ref="AZ301" ca="1">IF(O301&lt;&gt;"",IF(VLOOKUP(O301,INDIRECT("'"&amp;G301&amp;"'!F23:K25"),5,FALSE)="NA","NA",L301-VLOOKUP(O301,INDIRECT("'"&amp;G301&amp;"'!F23:K25"),5,FALSE)),"")</f>
        <v/>
      </c>
      <c r="BA301" s="4" t="str">
        <f>IF('Informacion del Cliente'!U313&lt;&gt;"",'Informacion del Cliente'!U313,"")</f>
        <v/>
      </c>
      <c r="BB301" s="4" t="str">
        <f t="array" aca="1" ref="BB301" ca="1">IF(O301&lt;&gt;"",VLOOKUP(O301, INDIRECT("'" &amp; G301 &amp; "'!F23:K25"),6, FALSE),"")</f>
        <v/>
      </c>
      <c r="BC301" s="4" t="str">
        <f t="shared" si="136"/>
        <v/>
      </c>
      <c r="BD301" s="4" t="str">
        <f t="shared" ca="1" si="137"/>
        <v/>
      </c>
      <c r="BE301" s="4" t="str">
        <f t="shared" si="138"/>
        <v/>
      </c>
      <c r="BF301" s="4" t="str">
        <f t="shared" si="139"/>
        <v/>
      </c>
      <c r="BG301" s="4" t="str">
        <f t="shared" si="140"/>
        <v/>
      </c>
      <c r="BJ301" s="4" t="str">
        <f t="shared" ca="1" si="141"/>
        <v/>
      </c>
      <c r="BK301" s="4" t="str">
        <f t="shared" si="142"/>
        <v/>
      </c>
      <c r="BL301" s="4" t="str">
        <f t="shared" ca="1" si="143"/>
        <v/>
      </c>
      <c r="BM301" s="4" t="str">
        <f t="shared" ca="1" si="144"/>
        <v/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10AD5-0DC6-4423-B354-EA57D6C4134A}">
  <sheetPr codeName="Hoja4">
    <pageSetUpPr fitToPage="1"/>
  </sheetPr>
  <dimension ref="F1:AB313"/>
  <sheetViews>
    <sheetView showGridLines="0" view="pageBreakPreview" zoomScale="55" zoomScaleNormal="55" zoomScaleSheetLayoutView="55" workbookViewId="0">
      <selection activeCell="F17" sqref="F17"/>
    </sheetView>
  </sheetViews>
  <sheetFormatPr baseColWidth="10" defaultRowHeight="14.4" x14ac:dyDescent="0.3"/>
  <cols>
    <col min="4" max="4" width="7" customWidth="1"/>
    <col min="5" max="5" width="5.33203125" customWidth="1"/>
    <col min="6" max="6" width="12.44140625" style="19" customWidth="1"/>
    <col min="7" max="7" width="25.109375" style="20" customWidth="1"/>
    <col min="8" max="8" width="28.77734375" style="20" customWidth="1"/>
    <col min="9" max="9" width="21.44140625" style="20" customWidth="1"/>
    <col min="10" max="10" width="17.21875" style="19" customWidth="1"/>
    <col min="11" max="11" width="20.77734375" style="19" customWidth="1"/>
    <col min="12" max="13" width="11.5546875" style="19"/>
    <col min="14" max="14" width="15.77734375" style="19" customWidth="1"/>
    <col min="15" max="16" width="11.5546875" style="19"/>
    <col min="17" max="17" width="18.33203125" style="20" customWidth="1"/>
    <col min="18" max="18" width="15" style="19" customWidth="1"/>
    <col min="19" max="26" width="11.5546875" style="19"/>
    <col min="27" max="27" width="27.109375" style="20" customWidth="1"/>
    <col min="28" max="28" width="11.5546875" style="19"/>
  </cols>
  <sheetData>
    <row r="1" spans="6:28" ht="21.6" thickBot="1" x14ac:dyDescent="0.35">
      <c r="F1" s="289" t="s">
        <v>24</v>
      </c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</row>
    <row r="2" spans="6:28" x14ac:dyDescent="0.3">
      <c r="F2" s="305">
        <f>'Informacion del Cliente'!F5</f>
        <v>0</v>
      </c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7"/>
    </row>
    <row r="3" spans="6:28" ht="15" thickBot="1" x14ac:dyDescent="0.35">
      <c r="F3" s="308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10"/>
    </row>
    <row r="4" spans="6:28" ht="27" x14ac:dyDescent="0.3">
      <c r="F4" s="311" t="s">
        <v>47</v>
      </c>
      <c r="G4" s="312"/>
      <c r="H4" s="313"/>
      <c r="I4" s="320">
        <f>'Informacion del Cliente'!F6</f>
        <v>0</v>
      </c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2"/>
    </row>
    <row r="5" spans="6:28" ht="27" x14ac:dyDescent="0.3">
      <c r="F5" s="314" t="s">
        <v>2</v>
      </c>
      <c r="G5" s="315"/>
      <c r="H5" s="316"/>
      <c r="I5" s="283">
        <f>'Informacion del Cliente'!F8</f>
        <v>0</v>
      </c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5"/>
    </row>
    <row r="6" spans="6:28" ht="27" x14ac:dyDescent="0.3">
      <c r="F6" s="314" t="s">
        <v>48</v>
      </c>
      <c r="G6" s="315"/>
      <c r="H6" s="316"/>
      <c r="I6" s="283">
        <f>'Informacion del Cliente'!F7</f>
        <v>0</v>
      </c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284"/>
      <c r="Y6" s="284"/>
      <c r="Z6" s="284"/>
      <c r="AA6" s="284"/>
      <c r="AB6" s="285"/>
    </row>
    <row r="7" spans="6:28" ht="27.6" thickBot="1" x14ac:dyDescent="0.35">
      <c r="F7" s="317" t="s">
        <v>49</v>
      </c>
      <c r="G7" s="318"/>
      <c r="H7" s="319"/>
      <c r="I7" s="286">
        <f>'Informacion del Cliente'!F9</f>
        <v>0</v>
      </c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8"/>
    </row>
    <row r="9" spans="6:28" ht="15" thickBot="1" x14ac:dyDescent="0.35"/>
    <row r="10" spans="6:28" x14ac:dyDescent="0.3">
      <c r="F10" s="290" t="s">
        <v>25</v>
      </c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2"/>
    </row>
    <row r="11" spans="6:28" ht="15" thickBot="1" x14ac:dyDescent="0.35">
      <c r="F11" s="293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5"/>
    </row>
    <row r="12" spans="6:28" x14ac:dyDescent="0.3">
      <c r="F12" s="296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7"/>
      <c r="AA12" s="297"/>
      <c r="AB12" s="298"/>
    </row>
    <row r="13" spans="6:28" x14ac:dyDescent="0.3">
      <c r="F13" s="299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1"/>
    </row>
    <row r="14" spans="6:28" x14ac:dyDescent="0.3">
      <c r="F14" s="299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1"/>
    </row>
    <row r="15" spans="6:28" x14ac:dyDescent="0.3">
      <c r="F15" s="299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1"/>
    </row>
    <row r="16" spans="6:28" ht="15" thickBot="1" x14ac:dyDescent="0.35">
      <c r="F16" s="302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4"/>
    </row>
    <row r="17" spans="6:28" ht="15" thickBot="1" x14ac:dyDescent="0.35"/>
    <row r="18" spans="6:28" ht="24" thickBot="1" x14ac:dyDescent="0.35">
      <c r="F18" s="11"/>
      <c r="G18" s="12"/>
      <c r="H18" s="12"/>
      <c r="I18" s="12"/>
      <c r="J18" s="11"/>
      <c r="K18" s="11"/>
      <c r="L18" s="11"/>
      <c r="M18" s="11"/>
      <c r="N18" s="11"/>
      <c r="O18" s="11"/>
      <c r="P18" s="11"/>
      <c r="Q18" s="13"/>
      <c r="R18" s="11"/>
      <c r="S18" s="280" t="s">
        <v>45</v>
      </c>
      <c r="T18" s="281"/>
      <c r="U18" s="281"/>
      <c r="V18" s="282"/>
      <c r="W18" s="280" t="s">
        <v>46</v>
      </c>
      <c r="X18" s="281"/>
      <c r="Y18" s="282"/>
      <c r="Z18" s="14"/>
      <c r="AA18" s="32"/>
      <c r="AB18" s="11"/>
    </row>
    <row r="19" spans="6:28" ht="47.4" thickBot="1" x14ac:dyDescent="0.35">
      <c r="F19" s="21" t="s">
        <v>26</v>
      </c>
      <c r="G19" s="22" t="s">
        <v>27</v>
      </c>
      <c r="H19" s="22" t="s">
        <v>28</v>
      </c>
      <c r="I19" s="22" t="s">
        <v>29</v>
      </c>
      <c r="J19" s="22" t="s">
        <v>9</v>
      </c>
      <c r="K19" s="227" t="s">
        <v>30</v>
      </c>
      <c r="L19" s="22" t="s">
        <v>31</v>
      </c>
      <c r="M19" s="22" t="s">
        <v>32</v>
      </c>
      <c r="N19" s="22" t="s">
        <v>33</v>
      </c>
      <c r="O19" s="22" t="s">
        <v>11</v>
      </c>
      <c r="P19" s="22" t="s">
        <v>44</v>
      </c>
      <c r="Q19" s="22" t="s">
        <v>17</v>
      </c>
      <c r="R19" s="22" t="s">
        <v>34</v>
      </c>
      <c r="S19" s="21" t="s">
        <v>35</v>
      </c>
      <c r="T19" s="22" t="s">
        <v>36</v>
      </c>
      <c r="U19" s="22" t="s">
        <v>37</v>
      </c>
      <c r="V19" s="23" t="s">
        <v>38</v>
      </c>
      <c r="W19" s="21" t="s">
        <v>39</v>
      </c>
      <c r="X19" s="22" t="s">
        <v>40</v>
      </c>
      <c r="Y19" s="22" t="s">
        <v>37</v>
      </c>
      <c r="Z19" s="24" t="s">
        <v>41</v>
      </c>
      <c r="AA19" s="24" t="s">
        <v>42</v>
      </c>
      <c r="AB19" s="24" t="s">
        <v>43</v>
      </c>
    </row>
    <row r="20" spans="6:28" ht="28.8" x14ac:dyDescent="0.3">
      <c r="F20" s="148">
        <f>'Matriz de Datos'!A2</f>
        <v>1</v>
      </c>
      <c r="G20" s="29" t="str">
        <f>'Matriz de Datos'!G2</f>
        <v>Flat Roman Shade</v>
      </c>
      <c r="H20" s="29" t="str">
        <f>'Matriz de Datos'!H2</f>
        <v>Belgian Linen: Oyster</v>
      </c>
      <c r="I20" s="29" t="str">
        <f>'Matriz de Datos'!I2</f>
        <v>APFB-OYSTER-LIB-BL-020-M</v>
      </c>
      <c r="J20" s="29" t="str">
        <f>'Matriz de Datos'!J2</f>
        <v>Privacy</v>
      </c>
      <c r="K20" s="39" t="str">
        <f>'Matriz de Datos'!K2</f>
        <v>Living Room Side L</v>
      </c>
      <c r="L20" s="29">
        <f>'Matriz de Datos'!L2</f>
        <v>28.375</v>
      </c>
      <c r="M20" s="29">
        <f>'Matriz de Datos'!M2</f>
        <v>69.75</v>
      </c>
      <c r="N20" s="29" t="str">
        <f>'Matriz de Datos'!N2</f>
        <v>Inside</v>
      </c>
      <c r="O20" s="29" t="str">
        <f>'Matriz de Datos'!O2</f>
        <v>Cordless</v>
      </c>
      <c r="P20" s="29" t="str">
        <f>'Matriz de Datos'!P2</f>
        <v>N/A</v>
      </c>
      <c r="Q20" s="29" t="str">
        <f>'Matriz de Datos'!U2</f>
        <v/>
      </c>
      <c r="R20" s="29"/>
      <c r="S20" s="29">
        <f ca="1">'Matriz de Datos'!W2</f>
        <v>32.375</v>
      </c>
      <c r="T20" s="29">
        <f ca="1">'Matriz de Datos'!AA2</f>
        <v>87.75</v>
      </c>
      <c r="U20" s="29" t="str">
        <f ca="1">'Matriz de Datos'!AB2</f>
        <v>2" Sencila</v>
      </c>
      <c r="V20" s="29" t="str">
        <f ca="1">'Matriz de Datos'!AC2</f>
        <v xml:space="preserve">4" Sencilla </v>
      </c>
      <c r="W20" s="29">
        <f ca="1">'Matriz de Datos'!AD2</f>
        <v>31.875</v>
      </c>
      <c r="X20" s="29">
        <f ca="1">'Matriz de Datos'!AE2</f>
        <v>87.75</v>
      </c>
      <c r="Y20" s="29" t="str">
        <f ca="1">'Matriz de Datos'!AF2</f>
        <v>1 3/4" Sencilla</v>
      </c>
      <c r="Z20" s="29"/>
      <c r="AA20" s="29"/>
      <c r="AB20" s="40">
        <f ca="1">'Matriz de Datos'!AL2</f>
        <v>10</v>
      </c>
    </row>
    <row r="21" spans="6:28" ht="28.8" x14ac:dyDescent="0.3">
      <c r="F21" s="149">
        <f>'Matriz de Datos'!A3</f>
        <v>2</v>
      </c>
      <c r="G21" s="30" t="str">
        <f>'Matriz de Datos'!G3</f>
        <v>Flat Roman Shade</v>
      </c>
      <c r="H21" s="30" t="str">
        <f>'Matriz de Datos'!H3</f>
        <v>Belgian Linen: Oyster</v>
      </c>
      <c r="I21" s="30" t="str">
        <f>'Matriz de Datos'!I3</f>
        <v>APFB-OYSTER-LIB-BL-020-M</v>
      </c>
      <c r="J21" s="30" t="str">
        <f>'Matriz de Datos'!J3</f>
        <v>Privacy</v>
      </c>
      <c r="K21" s="25" t="str">
        <f>'Matriz de Datos'!K3</f>
        <v>Living Room Side R</v>
      </c>
      <c r="L21" s="30">
        <f>'Matriz de Datos'!L3</f>
        <v>28.375</v>
      </c>
      <c r="M21" s="30">
        <f>'Matriz de Datos'!M3</f>
        <v>69.75</v>
      </c>
      <c r="N21" s="30" t="str">
        <f>'Matriz de Datos'!N3</f>
        <v>Inside</v>
      </c>
      <c r="O21" s="30" t="str">
        <f>'Matriz de Datos'!O3</f>
        <v>Cordless</v>
      </c>
      <c r="P21" s="30" t="str">
        <f>'Matriz de Datos'!P3</f>
        <v>N/A</v>
      </c>
      <c r="Q21" s="30" t="str">
        <f>'Matriz de Datos'!U3</f>
        <v/>
      </c>
      <c r="R21" s="30"/>
      <c r="S21" s="30">
        <f ca="1">'Matriz de Datos'!W3</f>
        <v>32.375</v>
      </c>
      <c r="T21" s="30">
        <f ca="1">'Matriz de Datos'!AA3</f>
        <v>87.75</v>
      </c>
      <c r="U21" s="30" t="str">
        <f ca="1">'Matriz de Datos'!AB3</f>
        <v>2" Sencila</v>
      </c>
      <c r="V21" s="30" t="str">
        <f ca="1">'Matriz de Datos'!AC3</f>
        <v xml:space="preserve">4" Sencilla </v>
      </c>
      <c r="W21" s="30">
        <f ca="1">'Matriz de Datos'!AD3</f>
        <v>31.875</v>
      </c>
      <c r="X21" s="30">
        <f ca="1">'Matriz de Datos'!AE3</f>
        <v>87.75</v>
      </c>
      <c r="Y21" s="30" t="str">
        <f ca="1">'Matriz de Datos'!AF3</f>
        <v>1 3/4" Sencilla</v>
      </c>
      <c r="Z21" s="30"/>
      <c r="AA21" s="30"/>
      <c r="AB21" s="41">
        <f ca="1">'Matriz de Datos'!AL3</f>
        <v>10</v>
      </c>
    </row>
    <row r="22" spans="6:28" ht="28.8" x14ac:dyDescent="0.3">
      <c r="F22" s="149">
        <f>'Matriz de Datos'!A4</f>
        <v>3</v>
      </c>
      <c r="G22" s="30" t="str">
        <f>'Matriz de Datos'!G4</f>
        <v>Flat Roman Shade</v>
      </c>
      <c r="H22" s="30" t="str">
        <f>'Matriz de Datos'!H4</f>
        <v>Earthen: Linen</v>
      </c>
      <c r="I22" s="30" t="str">
        <f>'Matriz de Datos'!I4</f>
        <v>Alva-Crest-GEN-Shasta-Linen</v>
      </c>
      <c r="J22" s="30" t="str">
        <f>'Matriz de Datos'!J4</f>
        <v>Privacy</v>
      </c>
      <c r="K22" s="25" t="str">
        <f>'Matriz de Datos'!K4</f>
        <v>Downstairs Guest Bathroom</v>
      </c>
      <c r="L22" s="30">
        <f>'Matriz de Datos'!L4</f>
        <v>28.375</v>
      </c>
      <c r="M22" s="30">
        <f>'Matriz de Datos'!M4</f>
        <v>45.75</v>
      </c>
      <c r="N22" s="30" t="str">
        <f>'Matriz de Datos'!N4</f>
        <v>Inside</v>
      </c>
      <c r="O22" s="30" t="str">
        <f>'Matriz de Datos'!O4</f>
        <v>Cordless</v>
      </c>
      <c r="P22" s="30" t="str">
        <f>'Matriz de Datos'!P4</f>
        <v>N/A</v>
      </c>
      <c r="Q22" s="30" t="str">
        <f>'Matriz de Datos'!U4</f>
        <v/>
      </c>
      <c r="R22" s="30"/>
      <c r="S22" s="30">
        <f ca="1">'Matriz de Datos'!W4</f>
        <v>32.375</v>
      </c>
      <c r="T22" s="30">
        <f ca="1">'Matriz de Datos'!AA4</f>
        <v>63.75</v>
      </c>
      <c r="U22" s="30" t="str">
        <f ca="1">'Matriz de Datos'!AB4</f>
        <v>2" Sencila</v>
      </c>
      <c r="V22" s="30" t="str">
        <f ca="1">'Matriz de Datos'!AC4</f>
        <v xml:space="preserve">4" Sencilla </v>
      </c>
      <c r="W22" s="30">
        <f ca="1">'Matriz de Datos'!AD4</f>
        <v>31.875</v>
      </c>
      <c r="X22" s="30">
        <f ca="1">'Matriz de Datos'!AE4</f>
        <v>63.75</v>
      </c>
      <c r="Y22" s="30" t="str">
        <f ca="1">'Matriz de Datos'!AF4</f>
        <v>1 3/4" Sencilla</v>
      </c>
      <c r="Z22" s="30"/>
      <c r="AA22" s="30"/>
      <c r="AB22" s="41">
        <f ca="1">'Matriz de Datos'!AL4</f>
        <v>6</v>
      </c>
    </row>
    <row r="23" spans="6:28" ht="28.8" x14ac:dyDescent="0.3">
      <c r="F23" s="149">
        <f>'Matriz de Datos'!A5</f>
        <v>4</v>
      </c>
      <c r="G23" s="30" t="str">
        <f>'Matriz de Datos'!G5</f>
        <v>Relaxed Roman Shade</v>
      </c>
      <c r="H23" s="30" t="str">
        <f>'Matriz de Datos'!H5</f>
        <v>Earthen: Linen</v>
      </c>
      <c r="I23" s="30" t="str">
        <f>'Matriz de Datos'!I5</f>
        <v>Alva-Crest-GEN-Shasta-Linen</v>
      </c>
      <c r="J23" s="30" t="str">
        <f>'Matriz de Datos'!J5</f>
        <v>Privacy</v>
      </c>
      <c r="K23" s="25" t="str">
        <f>'Matriz de Datos'!K5</f>
        <v>Downstairs Office L</v>
      </c>
      <c r="L23" s="30">
        <f>'Matriz de Datos'!L5</f>
        <v>28.375</v>
      </c>
      <c r="M23" s="30">
        <f>'Matriz de Datos'!M5</f>
        <v>57.75</v>
      </c>
      <c r="N23" s="30" t="str">
        <f>'Matriz de Datos'!N5</f>
        <v>Inside</v>
      </c>
      <c r="O23" s="30" t="str">
        <f>'Matriz de Datos'!O5</f>
        <v>CCO</v>
      </c>
      <c r="P23" s="30" t="str">
        <f>'Matriz de Datos'!P5</f>
        <v>Left</v>
      </c>
      <c r="Q23" s="30" t="str">
        <f>'Matriz de Datos'!U5</f>
        <v/>
      </c>
      <c r="R23" s="30"/>
      <c r="S23" s="30">
        <f ca="1">'Matriz de Datos'!W5</f>
        <v>32.375</v>
      </c>
      <c r="T23" s="30">
        <f ca="1">'Matriz de Datos'!AA5</f>
        <v>94.75</v>
      </c>
      <c r="U23" s="30" t="str">
        <f ca="1">'Matriz de Datos'!AB5</f>
        <v>2" Sencila</v>
      </c>
      <c r="V23" s="30" t="str">
        <f ca="1">'Matriz de Datos'!AC5</f>
        <v>1/2" Doble</v>
      </c>
      <c r="W23" s="30">
        <f ca="1">'Matriz de Datos'!AD5</f>
        <v>31.875</v>
      </c>
      <c r="X23" s="30">
        <f ca="1">'Matriz de Datos'!AE5</f>
        <v>94.75</v>
      </c>
      <c r="Y23" s="30" t="str">
        <f ca="1">'Matriz de Datos'!AF5</f>
        <v>1 3/4" Sencilla</v>
      </c>
      <c r="Z23" s="30"/>
      <c r="AA23" s="30"/>
      <c r="AB23" s="41">
        <f ca="1">'Matriz de Datos'!AL5</f>
        <v>11</v>
      </c>
    </row>
    <row r="24" spans="6:28" ht="28.8" x14ac:dyDescent="0.3">
      <c r="F24" s="149">
        <f>'Matriz de Datos'!A6</f>
        <v>5</v>
      </c>
      <c r="G24" s="30" t="str">
        <f>'Matriz de Datos'!G6</f>
        <v>Relaxed Roman Shade</v>
      </c>
      <c r="H24" s="30" t="str">
        <f>'Matriz de Datos'!H6</f>
        <v>Earthen: Linen</v>
      </c>
      <c r="I24" s="30" t="str">
        <f>'Matriz de Datos'!I6</f>
        <v>Alva-Crest-GEN-Shasta-Linen</v>
      </c>
      <c r="J24" s="30" t="str">
        <f>'Matriz de Datos'!J6</f>
        <v>Privacy</v>
      </c>
      <c r="K24" s="25" t="str">
        <f>'Matriz de Datos'!K6</f>
        <v>Downstairs Office R</v>
      </c>
      <c r="L24" s="30">
        <f>'Matriz de Datos'!L6</f>
        <v>28.375</v>
      </c>
      <c r="M24" s="30">
        <f>'Matriz de Datos'!M6</f>
        <v>57.875</v>
      </c>
      <c r="N24" s="30" t="str">
        <f>'Matriz de Datos'!N6</f>
        <v>Inside</v>
      </c>
      <c r="O24" s="30" t="str">
        <f>'Matriz de Datos'!O6</f>
        <v>CCO</v>
      </c>
      <c r="P24" s="30" t="str">
        <f>'Matriz de Datos'!P6</f>
        <v>Right</v>
      </c>
      <c r="Q24" s="30" t="str">
        <f>'Matriz de Datos'!U6</f>
        <v/>
      </c>
      <c r="R24" s="30"/>
      <c r="S24" s="30">
        <f ca="1">'Matriz de Datos'!W6</f>
        <v>32.375</v>
      </c>
      <c r="T24" s="30">
        <f ca="1">'Matriz de Datos'!AA6</f>
        <v>94.875</v>
      </c>
      <c r="U24" s="30" t="str">
        <f ca="1">'Matriz de Datos'!AB6</f>
        <v>2" Sencila</v>
      </c>
      <c r="V24" s="30" t="str">
        <f ca="1">'Matriz de Datos'!AC6</f>
        <v>1/2" Doble</v>
      </c>
      <c r="W24" s="30">
        <f ca="1">'Matriz de Datos'!AD6</f>
        <v>31.875</v>
      </c>
      <c r="X24" s="30">
        <f ca="1">'Matriz de Datos'!AE6</f>
        <v>94.875</v>
      </c>
      <c r="Y24" s="30" t="str">
        <f ca="1">'Matriz de Datos'!AF6</f>
        <v>1 3/4" Sencilla</v>
      </c>
      <c r="Z24" s="30"/>
      <c r="AA24" s="30"/>
      <c r="AB24" s="41">
        <f ca="1">'Matriz de Datos'!AL6</f>
        <v>11</v>
      </c>
    </row>
    <row r="25" spans="6:28" ht="28.8" x14ac:dyDescent="0.3">
      <c r="F25" s="149">
        <f>'Matriz de Datos'!A7</f>
        <v>6</v>
      </c>
      <c r="G25" s="30" t="str">
        <f>'Matriz de Datos'!G7</f>
        <v>Flat Roman Shade</v>
      </c>
      <c r="H25" s="30" t="str">
        <f>'Matriz de Datos'!H7</f>
        <v>Belgian Linen: Oatmeal</v>
      </c>
      <c r="I25" s="30" t="str">
        <f>'Matriz de Datos'!I7</f>
        <v>APFB-OAT-LIB-BL-023-M</v>
      </c>
      <c r="J25" s="30" t="str">
        <f>'Matriz de Datos'!J7</f>
        <v>Privacy</v>
      </c>
      <c r="K25" s="25" t="str">
        <f>'Matriz de Datos'!K7</f>
        <v>Downstairs Bathroom</v>
      </c>
      <c r="L25" s="30">
        <f>'Matriz de Datos'!L7</f>
        <v>28.375</v>
      </c>
      <c r="M25" s="30">
        <f>'Matriz de Datos'!M7</f>
        <v>45.875</v>
      </c>
      <c r="N25" s="30" t="str">
        <f>'Matriz de Datos'!N7</f>
        <v>Inside</v>
      </c>
      <c r="O25" s="30" t="str">
        <f>'Matriz de Datos'!O7</f>
        <v>Cordless</v>
      </c>
      <c r="P25" s="30" t="str">
        <f>'Matriz de Datos'!P7</f>
        <v>N/A</v>
      </c>
      <c r="Q25" s="30" t="str">
        <f>'Matriz de Datos'!U7</f>
        <v/>
      </c>
      <c r="R25" s="30"/>
      <c r="S25" s="30">
        <f ca="1">'Matriz de Datos'!W7</f>
        <v>32.375</v>
      </c>
      <c r="T25" s="30">
        <f ca="1">'Matriz de Datos'!AA7</f>
        <v>63.875</v>
      </c>
      <c r="U25" s="30" t="str">
        <f ca="1">'Matriz de Datos'!AB7</f>
        <v>2" Sencila</v>
      </c>
      <c r="V25" s="30" t="str">
        <f ca="1">'Matriz de Datos'!AC7</f>
        <v xml:space="preserve">4" Sencilla </v>
      </c>
      <c r="W25" s="30">
        <f ca="1">'Matriz de Datos'!AD7</f>
        <v>31.875</v>
      </c>
      <c r="X25" s="30">
        <f ca="1">'Matriz de Datos'!AE7</f>
        <v>63.875</v>
      </c>
      <c r="Y25" s="30" t="str">
        <f ca="1">'Matriz de Datos'!AF7</f>
        <v>1 3/4" Sencilla</v>
      </c>
      <c r="Z25" s="30"/>
      <c r="AA25" s="30"/>
      <c r="AB25" s="41">
        <f ca="1">'Matriz de Datos'!AL7</f>
        <v>6</v>
      </c>
    </row>
    <row r="26" spans="6:28" x14ac:dyDescent="0.3">
      <c r="F26" s="149">
        <f>'Matriz de Datos'!A8</f>
        <v>7</v>
      </c>
      <c r="G26" s="30" t="str">
        <f>'Matriz de Datos'!G8</f>
        <v>Flat Roman Shade</v>
      </c>
      <c r="H26" s="30" t="str">
        <f>'Matriz de Datos'!H8</f>
        <v>Belgian Linen: Oatmeal</v>
      </c>
      <c r="I26" s="30" t="str">
        <f>'Matriz de Datos'!I8</f>
        <v>APFB-OAT-LIB-BL-023-M</v>
      </c>
      <c r="J26" s="30" t="str">
        <f>'Matriz de Datos'!J8</f>
        <v>Blackout</v>
      </c>
      <c r="K26" s="25" t="str">
        <f>'Matriz de Datos'!K8</f>
        <v>Jolie's Room R</v>
      </c>
      <c r="L26" s="30">
        <f>'Matriz de Datos'!L8</f>
        <v>28.375</v>
      </c>
      <c r="M26" s="30">
        <f>'Matriz de Datos'!M8</f>
        <v>53.875</v>
      </c>
      <c r="N26" s="30" t="str">
        <f>'Matriz de Datos'!N8</f>
        <v>Inside</v>
      </c>
      <c r="O26" s="30" t="str">
        <f>'Matriz de Datos'!O8</f>
        <v>Cordless</v>
      </c>
      <c r="P26" s="30" t="str">
        <f>'Matriz de Datos'!P8</f>
        <v>N/A</v>
      </c>
      <c r="Q26" s="30" t="str">
        <f>'Matriz de Datos'!U8</f>
        <v/>
      </c>
      <c r="R26" s="30"/>
      <c r="S26" s="30">
        <f ca="1">'Matriz de Datos'!W8</f>
        <v>32.375</v>
      </c>
      <c r="T26" s="30">
        <f ca="1">'Matriz de Datos'!AA8</f>
        <v>79.875</v>
      </c>
      <c r="U26" s="30" t="str">
        <f ca="1">'Matriz de Datos'!AB8</f>
        <v>2" Sencila</v>
      </c>
      <c r="V26" s="30" t="str">
        <f ca="1">'Matriz de Datos'!AC8</f>
        <v>4" Doble</v>
      </c>
      <c r="W26" s="30">
        <f ca="1">'Matriz de Datos'!AD8</f>
        <v>28</v>
      </c>
      <c r="X26" s="30">
        <f ca="1">'Matriz de Datos'!AE8</f>
        <v>79.875</v>
      </c>
      <c r="Y26" s="30" t="str">
        <f ca="1">'Matriz de Datos'!AF8</f>
        <v>NA</v>
      </c>
      <c r="Z26" s="30"/>
      <c r="AA26" s="30"/>
      <c r="AB26" s="41">
        <f ca="1">'Matriz de Datos'!AL8</f>
        <v>8</v>
      </c>
    </row>
    <row r="27" spans="6:28" x14ac:dyDescent="0.3">
      <c r="F27" s="149">
        <f>'Matriz de Datos'!A9</f>
        <v>8</v>
      </c>
      <c r="G27" s="30" t="str">
        <f>'Matriz de Datos'!G9</f>
        <v>Flat Roman Shade</v>
      </c>
      <c r="H27" s="30" t="str">
        <f>'Matriz de Datos'!H9</f>
        <v>Belgian Linen: Oatmeal</v>
      </c>
      <c r="I27" s="30" t="str">
        <f>'Matriz de Datos'!I9</f>
        <v>APFB-OAT-LIB-BL-023-M</v>
      </c>
      <c r="J27" s="30" t="str">
        <f>'Matriz de Datos'!J9</f>
        <v>Blackout</v>
      </c>
      <c r="K27" s="25" t="str">
        <f>'Matriz de Datos'!K9</f>
        <v>Jolie's Room L</v>
      </c>
      <c r="L27" s="30">
        <f>'Matriz de Datos'!L9</f>
        <v>28.375</v>
      </c>
      <c r="M27" s="30">
        <f>'Matriz de Datos'!M9</f>
        <v>53.875</v>
      </c>
      <c r="N27" s="30" t="str">
        <f>'Matriz de Datos'!N9</f>
        <v>Inside</v>
      </c>
      <c r="O27" s="30" t="str">
        <f>'Matriz de Datos'!O9</f>
        <v>Cordless</v>
      </c>
      <c r="P27" s="30" t="str">
        <f>'Matriz de Datos'!P9</f>
        <v>N/A</v>
      </c>
      <c r="Q27" s="30" t="str">
        <f>'Matriz de Datos'!U9</f>
        <v/>
      </c>
      <c r="R27" s="30"/>
      <c r="S27" s="30">
        <f ca="1">'Matriz de Datos'!W9</f>
        <v>32.375</v>
      </c>
      <c r="T27" s="30">
        <f ca="1">'Matriz de Datos'!AA9</f>
        <v>79.875</v>
      </c>
      <c r="U27" s="30" t="str">
        <f ca="1">'Matriz de Datos'!AB9</f>
        <v>2" Sencila</v>
      </c>
      <c r="V27" s="30" t="str">
        <f ca="1">'Matriz de Datos'!AC9</f>
        <v>4" Doble</v>
      </c>
      <c r="W27" s="30">
        <f ca="1">'Matriz de Datos'!AD9</f>
        <v>28</v>
      </c>
      <c r="X27" s="30">
        <f ca="1">'Matriz de Datos'!AE9</f>
        <v>79.875</v>
      </c>
      <c r="Y27" s="30" t="str">
        <f ca="1">'Matriz de Datos'!AF9</f>
        <v>NA</v>
      </c>
      <c r="Z27" s="30"/>
      <c r="AA27" s="30"/>
      <c r="AB27" s="41">
        <f ca="1">'Matriz de Datos'!AL9</f>
        <v>8</v>
      </c>
    </row>
    <row r="28" spans="6:28" ht="28.8" x14ac:dyDescent="0.3">
      <c r="F28" s="149">
        <f>'Matriz de Datos'!A10</f>
        <v>9</v>
      </c>
      <c r="G28" s="30" t="str">
        <f>'Matriz de Datos'!G10</f>
        <v>Flat Roman Shade</v>
      </c>
      <c r="H28" s="30" t="str">
        <f>'Matriz de Datos'!H10</f>
        <v>Belgian Linen: Oatmeal</v>
      </c>
      <c r="I28" s="30" t="str">
        <f>'Matriz de Datos'!I10</f>
        <v>APFB-OAT-LIB-BL-023-M</v>
      </c>
      <c r="J28" s="30" t="str">
        <f>'Matriz de Datos'!J10</f>
        <v>Privacy</v>
      </c>
      <c r="K28" s="25" t="str">
        <f>'Matriz de Datos'!K10</f>
        <v>Jolie's Bathroom</v>
      </c>
      <c r="L28" s="30">
        <f>'Matriz de Datos'!L10</f>
        <v>28.375</v>
      </c>
      <c r="M28" s="30">
        <f>'Matriz de Datos'!M10</f>
        <v>45.75</v>
      </c>
      <c r="N28" s="30" t="str">
        <f>'Matriz de Datos'!N10</f>
        <v>Inside</v>
      </c>
      <c r="O28" s="30" t="str">
        <f>'Matriz de Datos'!O10</f>
        <v>Cordless</v>
      </c>
      <c r="P28" s="30" t="str">
        <f>'Matriz de Datos'!P10</f>
        <v>N/A</v>
      </c>
      <c r="Q28" s="30" t="str">
        <f>'Matriz de Datos'!U10</f>
        <v/>
      </c>
      <c r="R28" s="30"/>
      <c r="S28" s="30">
        <f ca="1">'Matriz de Datos'!W10</f>
        <v>32.375</v>
      </c>
      <c r="T28" s="30">
        <f ca="1">'Matriz de Datos'!AA10</f>
        <v>63.75</v>
      </c>
      <c r="U28" s="30" t="str">
        <f ca="1">'Matriz de Datos'!AB10</f>
        <v>2" Sencila</v>
      </c>
      <c r="V28" s="30" t="str">
        <f ca="1">'Matriz de Datos'!AC10</f>
        <v xml:space="preserve">4" Sencilla </v>
      </c>
      <c r="W28" s="30">
        <f ca="1">'Matriz de Datos'!AD10</f>
        <v>31.875</v>
      </c>
      <c r="X28" s="30">
        <f ca="1">'Matriz de Datos'!AE10</f>
        <v>63.75</v>
      </c>
      <c r="Y28" s="30" t="str">
        <f ca="1">'Matriz de Datos'!AF10</f>
        <v>1 3/4" Sencilla</v>
      </c>
      <c r="Z28" s="30"/>
      <c r="AA28" s="30"/>
      <c r="AB28" s="41">
        <f ca="1">'Matriz de Datos'!AL10</f>
        <v>6</v>
      </c>
    </row>
    <row r="29" spans="6:28" x14ac:dyDescent="0.3">
      <c r="F29" s="149">
        <f>'Matriz de Datos'!A11</f>
        <v>10</v>
      </c>
      <c r="G29" s="30" t="str">
        <f>'Matriz de Datos'!G11</f>
        <v>Flat Roman Shade</v>
      </c>
      <c r="H29" s="30" t="str">
        <f>'Matriz de Datos'!H11</f>
        <v>Belgian Linen: Oatmeal</v>
      </c>
      <c r="I29" s="30" t="str">
        <f>'Matriz de Datos'!I11</f>
        <v>APFB-OAT-LIB-BL-023-M</v>
      </c>
      <c r="J29" s="30" t="str">
        <f>'Matriz de Datos'!J11</f>
        <v>Blackout</v>
      </c>
      <c r="K29" s="25" t="str">
        <f>'Matriz de Datos'!K11</f>
        <v>Andi's Room L</v>
      </c>
      <c r="L29" s="30">
        <f>'Matriz de Datos'!L11</f>
        <v>28.375</v>
      </c>
      <c r="M29" s="30">
        <f>'Matriz de Datos'!M11</f>
        <v>53.875</v>
      </c>
      <c r="N29" s="30" t="str">
        <f>'Matriz de Datos'!N11</f>
        <v>Inside</v>
      </c>
      <c r="O29" s="30" t="str">
        <f>'Matriz de Datos'!O11</f>
        <v>Cordless</v>
      </c>
      <c r="P29" s="30" t="str">
        <f>'Matriz de Datos'!P11</f>
        <v>N/A</v>
      </c>
      <c r="Q29" s="30" t="str">
        <f>'Matriz de Datos'!U11</f>
        <v/>
      </c>
      <c r="R29" s="30"/>
      <c r="S29" s="30">
        <f ca="1">'Matriz de Datos'!W11</f>
        <v>32.375</v>
      </c>
      <c r="T29" s="30">
        <f ca="1">'Matriz de Datos'!AA11</f>
        <v>79.875</v>
      </c>
      <c r="U29" s="30" t="str">
        <f ca="1">'Matriz de Datos'!AB11</f>
        <v>2" Sencila</v>
      </c>
      <c r="V29" s="30" t="str">
        <f ca="1">'Matriz de Datos'!AC11</f>
        <v>4" Doble</v>
      </c>
      <c r="W29" s="30">
        <f ca="1">'Matriz de Datos'!AD11</f>
        <v>28</v>
      </c>
      <c r="X29" s="30">
        <f ca="1">'Matriz de Datos'!AE11</f>
        <v>79.875</v>
      </c>
      <c r="Y29" s="30" t="str">
        <f ca="1">'Matriz de Datos'!AF11</f>
        <v>NA</v>
      </c>
      <c r="Z29" s="30"/>
      <c r="AA29" s="30"/>
      <c r="AB29" s="41">
        <f ca="1">'Matriz de Datos'!AL11</f>
        <v>8</v>
      </c>
    </row>
    <row r="30" spans="6:28" x14ac:dyDescent="0.3">
      <c r="F30" s="149">
        <f>'Matriz de Datos'!A12</f>
        <v>11</v>
      </c>
      <c r="G30" s="30" t="str">
        <f>'Matriz de Datos'!G12</f>
        <v>Flat Roman Shade</v>
      </c>
      <c r="H30" s="30" t="str">
        <f>'Matriz de Datos'!H12</f>
        <v>Belgian Linen: Oatmeal</v>
      </c>
      <c r="I30" s="30" t="str">
        <f>'Matriz de Datos'!I12</f>
        <v>APFB-OAT-LIB-BL-023-M</v>
      </c>
      <c r="J30" s="30" t="str">
        <f>'Matriz de Datos'!J12</f>
        <v>Blackout</v>
      </c>
      <c r="K30" s="25" t="str">
        <f>'Matriz de Datos'!K12</f>
        <v>Andi's Room R</v>
      </c>
      <c r="L30" s="30">
        <f>'Matriz de Datos'!L12</f>
        <v>28.625</v>
      </c>
      <c r="M30" s="30">
        <f>'Matriz de Datos'!M12</f>
        <v>53.75</v>
      </c>
      <c r="N30" s="30" t="str">
        <f>'Matriz de Datos'!N12</f>
        <v>Inside</v>
      </c>
      <c r="O30" s="30" t="str">
        <f>'Matriz de Datos'!O12</f>
        <v>Cordless</v>
      </c>
      <c r="P30" s="30" t="str">
        <f>'Matriz de Datos'!P12</f>
        <v>N/A</v>
      </c>
      <c r="Q30" s="30" t="str">
        <f>'Matriz de Datos'!U12</f>
        <v/>
      </c>
      <c r="R30" s="30"/>
      <c r="S30" s="30">
        <f ca="1">'Matriz de Datos'!W12</f>
        <v>32.625</v>
      </c>
      <c r="T30" s="30">
        <f ca="1">'Matriz de Datos'!AA12</f>
        <v>79.75</v>
      </c>
      <c r="U30" s="30" t="str">
        <f ca="1">'Matriz de Datos'!AB12</f>
        <v>2" Sencila</v>
      </c>
      <c r="V30" s="30" t="str">
        <f ca="1">'Matriz de Datos'!AC12</f>
        <v>4" Doble</v>
      </c>
      <c r="W30" s="30">
        <f ca="1">'Matriz de Datos'!AD12</f>
        <v>28.25</v>
      </c>
      <c r="X30" s="30">
        <f ca="1">'Matriz de Datos'!AE12</f>
        <v>79.75</v>
      </c>
      <c r="Y30" s="30" t="str">
        <f ca="1">'Matriz de Datos'!AF12</f>
        <v>NA</v>
      </c>
      <c r="Z30" s="30"/>
      <c r="AA30" s="30"/>
      <c r="AB30" s="41">
        <f ca="1">'Matriz de Datos'!AL12</f>
        <v>8</v>
      </c>
    </row>
    <row r="31" spans="6:28" ht="28.8" x14ac:dyDescent="0.3">
      <c r="F31" s="149">
        <f>'Matriz de Datos'!A13</f>
        <v>12</v>
      </c>
      <c r="G31" s="30" t="str">
        <f>'Matriz de Datos'!G13</f>
        <v>Flat Roman Shade</v>
      </c>
      <c r="H31" s="30" t="str">
        <f>'Matriz de Datos'!H13</f>
        <v>Belgian Linen: Oatmeal</v>
      </c>
      <c r="I31" s="30" t="str">
        <f>'Matriz de Datos'!I13</f>
        <v>APFB-OAT-LIB-BL-023-M</v>
      </c>
      <c r="J31" s="30" t="str">
        <f>'Matriz de Datos'!J13</f>
        <v>Privacy</v>
      </c>
      <c r="K31" s="25" t="str">
        <f>'Matriz de Datos'!K13</f>
        <v>Andi's Bathroom</v>
      </c>
      <c r="L31" s="30">
        <f>'Matriz de Datos'!L13</f>
        <v>28.5</v>
      </c>
      <c r="M31" s="30">
        <f>'Matriz de Datos'!M13</f>
        <v>53.75</v>
      </c>
      <c r="N31" s="30" t="str">
        <f>'Matriz de Datos'!N13</f>
        <v>Inside</v>
      </c>
      <c r="O31" s="30" t="str">
        <f>'Matriz de Datos'!O13</f>
        <v>Cordless</v>
      </c>
      <c r="P31" s="30" t="str">
        <f>'Matriz de Datos'!P13</f>
        <v>N/A</v>
      </c>
      <c r="Q31" s="30" t="str">
        <f>'Matriz de Datos'!U13</f>
        <v/>
      </c>
      <c r="R31" s="30"/>
      <c r="S31" s="30">
        <f ca="1">'Matriz de Datos'!W13</f>
        <v>32.5</v>
      </c>
      <c r="T31" s="30">
        <f ca="1">'Matriz de Datos'!AA13</f>
        <v>71.75</v>
      </c>
      <c r="U31" s="30" t="str">
        <f ca="1">'Matriz de Datos'!AB13</f>
        <v>2" Sencila</v>
      </c>
      <c r="V31" s="30" t="str">
        <f ca="1">'Matriz de Datos'!AC13</f>
        <v xml:space="preserve">4" Sencilla </v>
      </c>
      <c r="W31" s="30">
        <f ca="1">'Matriz de Datos'!AD13</f>
        <v>32</v>
      </c>
      <c r="X31" s="30">
        <f ca="1">'Matriz de Datos'!AE13</f>
        <v>71.75</v>
      </c>
      <c r="Y31" s="30" t="str">
        <f ca="1">'Matriz de Datos'!AF13</f>
        <v>1 3/4" Sencilla</v>
      </c>
      <c r="Z31" s="30"/>
      <c r="AA31" s="30"/>
      <c r="AB31" s="41">
        <f ca="1">'Matriz de Datos'!AL13</f>
        <v>8</v>
      </c>
    </row>
    <row r="32" spans="6:28" x14ac:dyDescent="0.3">
      <c r="F32" s="149">
        <f>'Matriz de Datos'!A14</f>
        <v>13</v>
      </c>
      <c r="G32" s="30" t="str">
        <f>'Matriz de Datos'!G14</f>
        <v>Flat Roman Shade</v>
      </c>
      <c r="H32" s="30" t="str">
        <f>'Matriz de Datos'!H14</f>
        <v>Belgian Linen: Oatmeal</v>
      </c>
      <c r="I32" s="30" t="str">
        <f>'Matriz de Datos'!I14</f>
        <v>APFB-OAT-LIB-BL-023-M</v>
      </c>
      <c r="J32" s="30" t="str">
        <f>'Matriz de Datos'!J14</f>
        <v>Blackout</v>
      </c>
      <c r="K32" s="25" t="str">
        <f>'Matriz de Datos'!K14</f>
        <v>Solomon's Room L</v>
      </c>
      <c r="L32" s="30">
        <f>'Matriz de Datos'!L14</f>
        <v>28.375</v>
      </c>
      <c r="M32" s="30">
        <f>'Matriz de Datos'!M14</f>
        <v>53.75</v>
      </c>
      <c r="N32" s="30" t="str">
        <f>'Matriz de Datos'!N14</f>
        <v>Inside</v>
      </c>
      <c r="O32" s="30" t="str">
        <f>'Matriz de Datos'!O14</f>
        <v>Cordless</v>
      </c>
      <c r="P32" s="30" t="str">
        <f>'Matriz de Datos'!P14</f>
        <v>N/A</v>
      </c>
      <c r="Q32" s="30" t="str">
        <f>'Matriz de Datos'!U14</f>
        <v/>
      </c>
      <c r="R32" s="30"/>
      <c r="S32" s="30">
        <f ca="1">'Matriz de Datos'!W14</f>
        <v>32.375</v>
      </c>
      <c r="T32" s="30">
        <f ca="1">'Matriz de Datos'!AA14</f>
        <v>79.75</v>
      </c>
      <c r="U32" s="30" t="str">
        <f ca="1">'Matriz de Datos'!AB14</f>
        <v>2" Sencila</v>
      </c>
      <c r="V32" s="30" t="str">
        <f ca="1">'Matriz de Datos'!AC14</f>
        <v>4" Doble</v>
      </c>
      <c r="W32" s="30">
        <f ca="1">'Matriz de Datos'!AD14</f>
        <v>28</v>
      </c>
      <c r="X32" s="30">
        <f ca="1">'Matriz de Datos'!AE14</f>
        <v>79.75</v>
      </c>
      <c r="Y32" s="30" t="str">
        <f ca="1">'Matriz de Datos'!AF14</f>
        <v>NA</v>
      </c>
      <c r="Z32" s="30"/>
      <c r="AA32" s="30"/>
      <c r="AB32" s="41">
        <f ca="1">'Matriz de Datos'!AL14</f>
        <v>8</v>
      </c>
    </row>
    <row r="33" spans="6:28" x14ac:dyDescent="0.3">
      <c r="F33" s="149">
        <f>'Matriz de Datos'!A15</f>
        <v>14</v>
      </c>
      <c r="G33" s="30" t="str">
        <f>'Matriz de Datos'!G15</f>
        <v>Flat Roman Shade</v>
      </c>
      <c r="H33" s="30" t="str">
        <f>'Matriz de Datos'!H15</f>
        <v>Belgian Linen: Oatmeal</v>
      </c>
      <c r="I33" s="30" t="str">
        <f>'Matriz de Datos'!I15</f>
        <v>APFB-OAT-LIB-BL-023-M</v>
      </c>
      <c r="J33" s="30" t="str">
        <f>'Matriz de Datos'!J15</f>
        <v>Blackout</v>
      </c>
      <c r="K33" s="25" t="str">
        <f>'Matriz de Datos'!K15</f>
        <v>Solomon's Room R</v>
      </c>
      <c r="L33" s="30">
        <f>'Matriz de Datos'!L15</f>
        <v>28.375</v>
      </c>
      <c r="M33" s="30">
        <f>'Matriz de Datos'!M15</f>
        <v>53.75</v>
      </c>
      <c r="N33" s="30" t="str">
        <f>'Matriz de Datos'!N15</f>
        <v>Inside</v>
      </c>
      <c r="O33" s="30" t="str">
        <f>'Matriz de Datos'!O15</f>
        <v>Cordless</v>
      </c>
      <c r="P33" s="30" t="str">
        <f>'Matriz de Datos'!P15</f>
        <v>N/A</v>
      </c>
      <c r="Q33" s="30" t="str">
        <f>'Matriz de Datos'!U15</f>
        <v/>
      </c>
      <c r="R33" s="30"/>
      <c r="S33" s="30">
        <f ca="1">'Matriz de Datos'!W15</f>
        <v>32.375</v>
      </c>
      <c r="T33" s="30">
        <f ca="1">'Matriz de Datos'!AA15</f>
        <v>79.75</v>
      </c>
      <c r="U33" s="30" t="str">
        <f ca="1">'Matriz de Datos'!AB15</f>
        <v>2" Sencila</v>
      </c>
      <c r="V33" s="30" t="str">
        <f ca="1">'Matriz de Datos'!AC15</f>
        <v>4" Doble</v>
      </c>
      <c r="W33" s="30">
        <f ca="1">'Matriz de Datos'!AD15</f>
        <v>28</v>
      </c>
      <c r="X33" s="30">
        <f ca="1">'Matriz de Datos'!AE15</f>
        <v>79.75</v>
      </c>
      <c r="Y33" s="30" t="str">
        <f ca="1">'Matriz de Datos'!AF15</f>
        <v>NA</v>
      </c>
      <c r="Z33" s="30"/>
      <c r="AA33" s="30"/>
      <c r="AB33" s="41">
        <f ca="1">'Matriz de Datos'!AL15</f>
        <v>8</v>
      </c>
    </row>
    <row r="34" spans="6:28" ht="28.8" x14ac:dyDescent="0.3">
      <c r="F34" s="149">
        <f>'Matriz de Datos'!A16</f>
        <v>15</v>
      </c>
      <c r="G34" s="30" t="str">
        <f>'Matriz de Datos'!G16</f>
        <v>Flat Roman Shade</v>
      </c>
      <c r="H34" s="30" t="str">
        <f>'Matriz de Datos'!H16</f>
        <v>Belgian Linen: Oatmeal</v>
      </c>
      <c r="I34" s="30" t="str">
        <f>'Matriz de Datos'!I16</f>
        <v>APFB-OAT-LIB-BL-023-M</v>
      </c>
      <c r="J34" s="30" t="str">
        <f>'Matriz de Datos'!J16</f>
        <v>Privacy</v>
      </c>
      <c r="K34" s="25" t="str">
        <f>'Matriz de Datos'!K16</f>
        <v>Solomon's Bathroom</v>
      </c>
      <c r="L34" s="30">
        <f>'Matriz de Datos'!L16</f>
        <v>28.375</v>
      </c>
      <c r="M34" s="30">
        <f>'Matriz de Datos'!M16</f>
        <v>45.75</v>
      </c>
      <c r="N34" s="30" t="str">
        <f>'Matriz de Datos'!N16</f>
        <v>Inside</v>
      </c>
      <c r="O34" s="30" t="str">
        <f>'Matriz de Datos'!O16</f>
        <v>Cordless</v>
      </c>
      <c r="P34" s="30" t="str">
        <f>'Matriz de Datos'!P16</f>
        <v>N/A</v>
      </c>
      <c r="Q34" s="30" t="str">
        <f>'Matriz de Datos'!U16</f>
        <v/>
      </c>
      <c r="R34" s="30"/>
      <c r="S34" s="30">
        <f ca="1">'Matriz de Datos'!W16</f>
        <v>32.375</v>
      </c>
      <c r="T34" s="30">
        <f ca="1">'Matriz de Datos'!AA16</f>
        <v>63.75</v>
      </c>
      <c r="U34" s="30" t="str">
        <f ca="1">'Matriz de Datos'!AB16</f>
        <v>2" Sencila</v>
      </c>
      <c r="V34" s="30" t="str">
        <f ca="1">'Matriz de Datos'!AC16</f>
        <v xml:space="preserve">4" Sencilla </v>
      </c>
      <c r="W34" s="30">
        <f ca="1">'Matriz de Datos'!AD16</f>
        <v>31.875</v>
      </c>
      <c r="X34" s="30">
        <f ca="1">'Matriz de Datos'!AE16</f>
        <v>63.75</v>
      </c>
      <c r="Y34" s="30" t="str">
        <f ca="1">'Matriz de Datos'!AF16</f>
        <v>1 3/4" Sencilla</v>
      </c>
      <c r="Z34" s="30"/>
      <c r="AA34" s="30"/>
      <c r="AB34" s="41">
        <f ca="1">'Matriz de Datos'!AL16</f>
        <v>6</v>
      </c>
    </row>
    <row r="35" spans="6:28" ht="28.8" x14ac:dyDescent="0.3">
      <c r="F35" s="149">
        <f>'Matriz de Datos'!A17</f>
        <v>16</v>
      </c>
      <c r="G35" s="30" t="str">
        <f>'Matriz de Datos'!G17</f>
        <v>Flat Roman Shade</v>
      </c>
      <c r="H35" s="30" t="str">
        <f>'Matriz de Datos'!H17</f>
        <v>Belgian Linen: Oyster</v>
      </c>
      <c r="I35" s="30" t="str">
        <f>'Matriz de Datos'!I17</f>
        <v>APFB-OYSTER-LIB-BL-020-M</v>
      </c>
      <c r="J35" s="30" t="str">
        <f>'Matriz de Datos'!J17</f>
        <v>Blackout</v>
      </c>
      <c r="K35" s="25" t="str">
        <f>'Matriz de Datos'!K17</f>
        <v>Master Bedroom R</v>
      </c>
      <c r="L35" s="30">
        <f>'Matriz de Datos'!L17</f>
        <v>28.375</v>
      </c>
      <c r="M35" s="30">
        <f>'Matriz de Datos'!M17</f>
        <v>53.75</v>
      </c>
      <c r="N35" s="30" t="str">
        <f>'Matriz de Datos'!N17</f>
        <v>Inside</v>
      </c>
      <c r="O35" s="30" t="str">
        <f>'Matriz de Datos'!O17</f>
        <v>Cordless</v>
      </c>
      <c r="P35" s="30" t="str">
        <f>'Matriz de Datos'!P17</f>
        <v>N/A</v>
      </c>
      <c r="Q35" s="30" t="str">
        <f>'Matriz de Datos'!U17</f>
        <v/>
      </c>
      <c r="R35" s="30"/>
      <c r="S35" s="30">
        <f ca="1">'Matriz de Datos'!W17</f>
        <v>32.375</v>
      </c>
      <c r="T35" s="30">
        <f ca="1">'Matriz de Datos'!AA17</f>
        <v>79.75</v>
      </c>
      <c r="U35" s="30" t="str">
        <f ca="1">'Matriz de Datos'!AB17</f>
        <v>2" Sencila</v>
      </c>
      <c r="V35" s="30" t="str">
        <f ca="1">'Matriz de Datos'!AC17</f>
        <v>4" Doble</v>
      </c>
      <c r="W35" s="30">
        <f ca="1">'Matriz de Datos'!AD17</f>
        <v>28</v>
      </c>
      <c r="X35" s="30">
        <f ca="1">'Matriz de Datos'!AE17</f>
        <v>79.75</v>
      </c>
      <c r="Y35" s="30" t="str">
        <f ca="1">'Matriz de Datos'!AF17</f>
        <v>NA</v>
      </c>
      <c r="Z35" s="30"/>
      <c r="AA35" s="30"/>
      <c r="AB35" s="41">
        <f ca="1">'Matriz de Datos'!AL17</f>
        <v>8</v>
      </c>
    </row>
    <row r="36" spans="6:28" ht="28.8" x14ac:dyDescent="0.3">
      <c r="F36" s="149">
        <f>'Matriz de Datos'!A18</f>
        <v>17</v>
      </c>
      <c r="G36" s="30" t="str">
        <f>'Matriz de Datos'!G18</f>
        <v>Flat Roman Shade</v>
      </c>
      <c r="H36" s="30" t="str">
        <f>'Matriz de Datos'!H18</f>
        <v>Belgian Linen: Oyster</v>
      </c>
      <c r="I36" s="30" t="str">
        <f>'Matriz de Datos'!I18</f>
        <v>APFB-OYSTER-LIB-BL-020-M</v>
      </c>
      <c r="J36" s="30" t="str">
        <f>'Matriz de Datos'!J18</f>
        <v>Blackout</v>
      </c>
      <c r="K36" s="25" t="str">
        <f>'Matriz de Datos'!K18</f>
        <v>Master Bedroom L</v>
      </c>
      <c r="L36" s="30">
        <f>'Matriz de Datos'!L18</f>
        <v>28.375</v>
      </c>
      <c r="M36" s="30">
        <f>'Matriz de Datos'!M18</f>
        <v>53.75</v>
      </c>
      <c r="N36" s="30" t="str">
        <f>'Matriz de Datos'!N18</f>
        <v>Inside</v>
      </c>
      <c r="O36" s="30" t="str">
        <f>'Matriz de Datos'!O18</f>
        <v>Cordless</v>
      </c>
      <c r="P36" s="30" t="str">
        <f>'Matriz de Datos'!P18</f>
        <v>N/A</v>
      </c>
      <c r="Q36" s="30" t="str">
        <f>'Matriz de Datos'!U18</f>
        <v/>
      </c>
      <c r="R36" s="30"/>
      <c r="S36" s="30">
        <f ca="1">'Matriz de Datos'!W18</f>
        <v>32.375</v>
      </c>
      <c r="T36" s="30">
        <f ca="1">'Matriz de Datos'!AA18</f>
        <v>79.75</v>
      </c>
      <c r="U36" s="30" t="str">
        <f ca="1">'Matriz de Datos'!AB18</f>
        <v>2" Sencila</v>
      </c>
      <c r="V36" s="30" t="str">
        <f ca="1">'Matriz de Datos'!AC18</f>
        <v>4" Doble</v>
      </c>
      <c r="W36" s="30">
        <f ca="1">'Matriz de Datos'!AD18</f>
        <v>28</v>
      </c>
      <c r="X36" s="30">
        <f ca="1">'Matriz de Datos'!AE18</f>
        <v>79.75</v>
      </c>
      <c r="Y36" s="30" t="str">
        <f ca="1">'Matriz de Datos'!AF18</f>
        <v>NA</v>
      </c>
      <c r="Z36" s="30"/>
      <c r="AA36" s="30"/>
      <c r="AB36" s="41">
        <f ca="1">'Matriz de Datos'!AL18</f>
        <v>8</v>
      </c>
    </row>
    <row r="37" spans="6:28" ht="28.8" x14ac:dyDescent="0.3">
      <c r="F37" s="149">
        <f>'Matriz de Datos'!A19</f>
        <v>18</v>
      </c>
      <c r="G37" s="30" t="str">
        <f>'Matriz de Datos'!G19</f>
        <v>Relaxed Roman Shade</v>
      </c>
      <c r="H37" s="30" t="str">
        <f>'Matriz de Datos'!H19</f>
        <v>Earthen: Linen</v>
      </c>
      <c r="I37" s="30" t="str">
        <f>'Matriz de Datos'!I19</f>
        <v>Alva-Crest-GEN-Shasta-Linen</v>
      </c>
      <c r="J37" s="30" t="str">
        <f>'Matriz de Datos'!J19</f>
        <v>Privacy</v>
      </c>
      <c r="K37" s="25" t="str">
        <f>'Matriz de Datos'!K19</f>
        <v>Master Tub</v>
      </c>
      <c r="L37" s="30">
        <f>'Matriz de Datos'!L19</f>
        <v>54.375</v>
      </c>
      <c r="M37" s="30">
        <f>'Matriz de Datos'!M19</f>
        <v>53.75</v>
      </c>
      <c r="N37" s="30" t="str">
        <f>'Matriz de Datos'!N19</f>
        <v>Inside</v>
      </c>
      <c r="O37" s="30" t="str">
        <f>'Matriz de Datos'!O19</f>
        <v>CCO</v>
      </c>
      <c r="P37" s="30" t="str">
        <f>'Matriz de Datos'!P19</f>
        <v>Right</v>
      </c>
      <c r="Q37" s="30" t="str">
        <f>'Matriz de Datos'!U19</f>
        <v/>
      </c>
      <c r="R37" s="30"/>
      <c r="S37" s="30">
        <f ca="1">'Matriz de Datos'!W19</f>
        <v>58.375</v>
      </c>
      <c r="T37" s="30">
        <f ca="1">'Matriz de Datos'!AA19</f>
        <v>90.75</v>
      </c>
      <c r="U37" s="30" t="str">
        <f ca="1">'Matriz de Datos'!AB19</f>
        <v>2" Sencila</v>
      </c>
      <c r="V37" s="30" t="str">
        <f ca="1">'Matriz de Datos'!AC19</f>
        <v>1/2" Doble</v>
      </c>
      <c r="W37" s="30">
        <f ca="1">'Matriz de Datos'!AD19</f>
        <v>57.875</v>
      </c>
      <c r="X37" s="30">
        <f ca="1">'Matriz de Datos'!AE19</f>
        <v>90.75</v>
      </c>
      <c r="Y37" s="30" t="str">
        <f ca="1">'Matriz de Datos'!AF19</f>
        <v>1 3/4" Sencilla</v>
      </c>
      <c r="Z37" s="30"/>
      <c r="AA37" s="30"/>
      <c r="AB37" s="41">
        <f ca="1">'Matriz de Datos'!AL19</f>
        <v>11</v>
      </c>
    </row>
    <row r="38" spans="6:28" ht="28.8" x14ac:dyDescent="0.3">
      <c r="F38" s="149">
        <f>'Matriz de Datos'!A20</f>
        <v>19</v>
      </c>
      <c r="G38" s="30" t="str">
        <f>'Matriz de Datos'!G20</f>
        <v>Flat Roman Shade</v>
      </c>
      <c r="H38" s="30" t="str">
        <f>'Matriz de Datos'!H20</f>
        <v>Belgian Linen: Oatmeal</v>
      </c>
      <c r="I38" s="30" t="str">
        <f>'Matriz de Datos'!I20</f>
        <v>APFB-OAT-LIB-BL-023-M</v>
      </c>
      <c r="J38" s="30" t="str">
        <f>'Matriz de Datos'!J20</f>
        <v>Privacy</v>
      </c>
      <c r="K38" s="25" t="str">
        <f>'Matriz de Datos'!K20</f>
        <v>Basement</v>
      </c>
      <c r="L38" s="30">
        <f>'Matriz de Datos'!L20</f>
        <v>27.375</v>
      </c>
      <c r="M38" s="30">
        <f>'Matriz de Datos'!M20</f>
        <v>50.75</v>
      </c>
      <c r="N38" s="30" t="str">
        <f>'Matriz de Datos'!N20</f>
        <v>Inside</v>
      </c>
      <c r="O38" s="30" t="str">
        <f>'Matriz de Datos'!O20</f>
        <v>Cordless</v>
      </c>
      <c r="P38" s="30" t="str">
        <f>'Matriz de Datos'!P20</f>
        <v>N/A</v>
      </c>
      <c r="Q38" s="30" t="str">
        <f>'Matriz de Datos'!U20</f>
        <v/>
      </c>
      <c r="R38" s="30"/>
      <c r="S38" s="30">
        <f ca="1">'Matriz de Datos'!W20</f>
        <v>31.375</v>
      </c>
      <c r="T38" s="30">
        <f ca="1">'Matriz de Datos'!AA20</f>
        <v>68.75</v>
      </c>
      <c r="U38" s="30" t="str">
        <f ca="1">'Matriz de Datos'!AB20</f>
        <v>2" Sencila</v>
      </c>
      <c r="V38" s="30" t="str">
        <f ca="1">'Matriz de Datos'!AC20</f>
        <v xml:space="preserve">4" Sencilla </v>
      </c>
      <c r="W38" s="30">
        <f ca="1">'Matriz de Datos'!AD20</f>
        <v>30.875</v>
      </c>
      <c r="X38" s="30">
        <f ca="1">'Matriz de Datos'!AE20</f>
        <v>68.75</v>
      </c>
      <c r="Y38" s="30" t="str">
        <f ca="1">'Matriz de Datos'!AF20</f>
        <v>1 3/4" Sencilla</v>
      </c>
      <c r="Z38" s="30"/>
      <c r="AA38" s="30"/>
      <c r="AB38" s="41">
        <f ca="1">'Matriz de Datos'!AL20</f>
        <v>7</v>
      </c>
    </row>
    <row r="39" spans="6:28" x14ac:dyDescent="0.3">
      <c r="F39" s="149" t="str">
        <f>'Matriz de Datos'!A21</f>
        <v/>
      </c>
      <c r="G39" s="30" t="str">
        <f>'Matriz de Datos'!G21</f>
        <v/>
      </c>
      <c r="H39" s="30" t="str">
        <f>'Matriz de Datos'!H21</f>
        <v/>
      </c>
      <c r="I39" s="30" t="str">
        <f>'Matriz de Datos'!I21</f>
        <v/>
      </c>
      <c r="J39" s="30" t="str">
        <f>'Matriz de Datos'!J21</f>
        <v/>
      </c>
      <c r="K39" s="25" t="str">
        <f>'Matriz de Datos'!K21</f>
        <v/>
      </c>
      <c r="L39" s="30" t="str">
        <f>'Matriz de Datos'!L21</f>
        <v/>
      </c>
      <c r="M39" s="30" t="str">
        <f>'Matriz de Datos'!M21</f>
        <v/>
      </c>
      <c r="N39" s="30" t="str">
        <f>'Matriz de Datos'!N21</f>
        <v/>
      </c>
      <c r="O39" s="30" t="str">
        <f>'Matriz de Datos'!O21</f>
        <v/>
      </c>
      <c r="P39" s="30" t="str">
        <f>'Matriz de Datos'!P21</f>
        <v/>
      </c>
      <c r="Q39" s="30" t="str">
        <f>'Matriz de Datos'!U21</f>
        <v/>
      </c>
      <c r="R39" s="30"/>
      <c r="S39" s="30" t="str">
        <f ca="1">'Matriz de Datos'!W21</f>
        <v/>
      </c>
      <c r="T39" s="30" t="str">
        <f ca="1">'Matriz de Datos'!AA21</f>
        <v/>
      </c>
      <c r="U39" s="30" t="str">
        <f ca="1">'Matriz de Datos'!AB21</f>
        <v/>
      </c>
      <c r="V39" s="30" t="str">
        <f ca="1">'Matriz de Datos'!AC21</f>
        <v/>
      </c>
      <c r="W39" s="30" t="str">
        <f ca="1">'Matriz de Datos'!AD21</f>
        <v/>
      </c>
      <c r="X39" s="30" t="str">
        <f>'Matriz de Datos'!AE21</f>
        <v/>
      </c>
      <c r="Y39" s="30" t="str">
        <f ca="1">'Matriz de Datos'!AF21</f>
        <v/>
      </c>
      <c r="Z39" s="30"/>
      <c r="AA39" s="30"/>
      <c r="AB39" s="41" t="str">
        <f ca="1">'Matriz de Datos'!AL21</f>
        <v/>
      </c>
    </row>
    <row r="40" spans="6:28" x14ac:dyDescent="0.3">
      <c r="F40" s="149" t="str">
        <f>'Matriz de Datos'!A22</f>
        <v/>
      </c>
      <c r="G40" s="30" t="str">
        <f>'Matriz de Datos'!G22</f>
        <v/>
      </c>
      <c r="H40" s="30" t="str">
        <f>'Matriz de Datos'!H22</f>
        <v/>
      </c>
      <c r="I40" s="30" t="str">
        <f>'Matriz de Datos'!I22</f>
        <v/>
      </c>
      <c r="J40" s="30" t="str">
        <f>'Matriz de Datos'!J22</f>
        <v/>
      </c>
      <c r="K40" s="25" t="str">
        <f>'Matriz de Datos'!K22</f>
        <v/>
      </c>
      <c r="L40" s="30" t="str">
        <f>'Matriz de Datos'!L22</f>
        <v/>
      </c>
      <c r="M40" s="30" t="str">
        <f>'Matriz de Datos'!M22</f>
        <v/>
      </c>
      <c r="N40" s="30" t="str">
        <f>'Matriz de Datos'!N22</f>
        <v/>
      </c>
      <c r="O40" s="30" t="str">
        <f>'Matriz de Datos'!O22</f>
        <v/>
      </c>
      <c r="P40" s="30" t="str">
        <f>'Matriz de Datos'!P22</f>
        <v/>
      </c>
      <c r="Q40" s="30" t="str">
        <f>'Matriz de Datos'!U22</f>
        <v/>
      </c>
      <c r="R40" s="30"/>
      <c r="S40" s="30" t="str">
        <f ca="1">'Matriz de Datos'!W22</f>
        <v/>
      </c>
      <c r="T40" s="30" t="str">
        <f ca="1">'Matriz de Datos'!AA22</f>
        <v/>
      </c>
      <c r="U40" s="30" t="str">
        <f ca="1">'Matriz de Datos'!AB22</f>
        <v/>
      </c>
      <c r="V40" s="30" t="str">
        <f ca="1">'Matriz de Datos'!AC22</f>
        <v/>
      </c>
      <c r="W40" s="30" t="str">
        <f ca="1">'Matriz de Datos'!AD22</f>
        <v/>
      </c>
      <c r="X40" s="30" t="str">
        <f>'Matriz de Datos'!AE22</f>
        <v/>
      </c>
      <c r="Y40" s="30" t="str">
        <f ca="1">'Matriz de Datos'!AF22</f>
        <v/>
      </c>
      <c r="Z40" s="30"/>
      <c r="AA40" s="30"/>
      <c r="AB40" s="41" t="str">
        <f ca="1">'Matriz de Datos'!AL22</f>
        <v/>
      </c>
    </row>
    <row r="41" spans="6:28" x14ac:dyDescent="0.3">
      <c r="F41" s="149" t="str">
        <f>'Matriz de Datos'!A23</f>
        <v/>
      </c>
      <c r="G41" s="30" t="str">
        <f>'Matriz de Datos'!G23</f>
        <v/>
      </c>
      <c r="H41" s="30" t="str">
        <f>'Matriz de Datos'!H23</f>
        <v/>
      </c>
      <c r="I41" s="30" t="str">
        <f>'Matriz de Datos'!I23</f>
        <v/>
      </c>
      <c r="J41" s="30" t="str">
        <f>'Matriz de Datos'!J23</f>
        <v/>
      </c>
      <c r="K41" s="25" t="str">
        <f>'Matriz de Datos'!K23</f>
        <v/>
      </c>
      <c r="L41" s="30" t="str">
        <f>'Matriz de Datos'!L23</f>
        <v/>
      </c>
      <c r="M41" s="30" t="str">
        <f>'Matriz de Datos'!M23</f>
        <v/>
      </c>
      <c r="N41" s="30" t="str">
        <f>'Matriz de Datos'!N23</f>
        <v/>
      </c>
      <c r="O41" s="30" t="str">
        <f>'Matriz de Datos'!O23</f>
        <v/>
      </c>
      <c r="P41" s="30" t="str">
        <f>'Matriz de Datos'!P23</f>
        <v/>
      </c>
      <c r="Q41" s="30" t="str">
        <f>'Matriz de Datos'!U23</f>
        <v/>
      </c>
      <c r="R41" s="30"/>
      <c r="S41" s="30" t="str">
        <f ca="1">'Matriz de Datos'!W23</f>
        <v/>
      </c>
      <c r="T41" s="30" t="str">
        <f ca="1">'Matriz de Datos'!AA23</f>
        <v/>
      </c>
      <c r="U41" s="30" t="str">
        <f ca="1">'Matriz de Datos'!AB23</f>
        <v/>
      </c>
      <c r="V41" s="30" t="str">
        <f ca="1">'Matriz de Datos'!AC23</f>
        <v/>
      </c>
      <c r="W41" s="30" t="str">
        <f ca="1">'Matriz de Datos'!AD23</f>
        <v/>
      </c>
      <c r="X41" s="30" t="str">
        <f>'Matriz de Datos'!AE23</f>
        <v/>
      </c>
      <c r="Y41" s="30" t="str">
        <f ca="1">'Matriz de Datos'!AF23</f>
        <v/>
      </c>
      <c r="Z41" s="30"/>
      <c r="AA41" s="30"/>
      <c r="AB41" s="41" t="str">
        <f ca="1">'Matriz de Datos'!AL23</f>
        <v/>
      </c>
    </row>
    <row r="42" spans="6:28" x14ac:dyDescent="0.3">
      <c r="F42" s="149" t="str">
        <f>'Matriz de Datos'!A24</f>
        <v/>
      </c>
      <c r="G42" s="30" t="str">
        <f>'Matriz de Datos'!G24</f>
        <v/>
      </c>
      <c r="H42" s="30" t="str">
        <f>'Matriz de Datos'!H24</f>
        <v/>
      </c>
      <c r="I42" s="30" t="str">
        <f>'Matriz de Datos'!I24</f>
        <v/>
      </c>
      <c r="J42" s="30" t="str">
        <f>'Matriz de Datos'!J24</f>
        <v/>
      </c>
      <c r="K42" s="25" t="str">
        <f>'Matriz de Datos'!K24</f>
        <v/>
      </c>
      <c r="L42" s="30" t="str">
        <f>'Matriz de Datos'!L24</f>
        <v/>
      </c>
      <c r="M42" s="30" t="str">
        <f>'Matriz de Datos'!M24</f>
        <v/>
      </c>
      <c r="N42" s="30" t="str">
        <f>'Matriz de Datos'!N24</f>
        <v/>
      </c>
      <c r="O42" s="30" t="str">
        <f>'Matriz de Datos'!O24</f>
        <v/>
      </c>
      <c r="P42" s="30" t="str">
        <f>'Matriz de Datos'!P24</f>
        <v/>
      </c>
      <c r="Q42" s="30" t="str">
        <f>'Matriz de Datos'!U24</f>
        <v/>
      </c>
      <c r="R42" s="30"/>
      <c r="S42" s="30" t="str">
        <f ca="1">'Matriz de Datos'!W24</f>
        <v/>
      </c>
      <c r="T42" s="30" t="str">
        <f ca="1">'Matriz de Datos'!AA24</f>
        <v/>
      </c>
      <c r="U42" s="30" t="str">
        <f ca="1">'Matriz de Datos'!AB24</f>
        <v/>
      </c>
      <c r="V42" s="30" t="str">
        <f ca="1">'Matriz de Datos'!AC24</f>
        <v/>
      </c>
      <c r="W42" s="30" t="str">
        <f ca="1">'Matriz de Datos'!AD24</f>
        <v/>
      </c>
      <c r="X42" s="30" t="str">
        <f>'Matriz de Datos'!AE24</f>
        <v/>
      </c>
      <c r="Y42" s="30" t="str">
        <f ca="1">'Matriz de Datos'!AF24</f>
        <v/>
      </c>
      <c r="Z42" s="30"/>
      <c r="AA42" s="30"/>
      <c r="AB42" s="41" t="str">
        <f ca="1">'Matriz de Datos'!AL24</f>
        <v/>
      </c>
    </row>
    <row r="43" spans="6:28" x14ac:dyDescent="0.3">
      <c r="F43" s="149" t="str">
        <f>'Matriz de Datos'!A25</f>
        <v/>
      </c>
      <c r="G43" s="30" t="str">
        <f>'Matriz de Datos'!G25</f>
        <v/>
      </c>
      <c r="H43" s="30" t="str">
        <f>'Matriz de Datos'!H25</f>
        <v/>
      </c>
      <c r="I43" s="30" t="str">
        <f>'Matriz de Datos'!I25</f>
        <v/>
      </c>
      <c r="J43" s="30" t="str">
        <f>'Matriz de Datos'!J25</f>
        <v/>
      </c>
      <c r="K43" s="25" t="str">
        <f>'Matriz de Datos'!K25</f>
        <v/>
      </c>
      <c r="L43" s="30" t="str">
        <f>'Matriz de Datos'!L25</f>
        <v/>
      </c>
      <c r="M43" s="30" t="str">
        <f>'Matriz de Datos'!M25</f>
        <v/>
      </c>
      <c r="N43" s="30" t="str">
        <f>'Matriz de Datos'!N25</f>
        <v/>
      </c>
      <c r="O43" s="30" t="str">
        <f>'Matriz de Datos'!O25</f>
        <v/>
      </c>
      <c r="P43" s="30" t="str">
        <f>'Matriz de Datos'!P25</f>
        <v/>
      </c>
      <c r="Q43" s="30" t="str">
        <f>'Matriz de Datos'!U25</f>
        <v/>
      </c>
      <c r="R43" s="30"/>
      <c r="S43" s="30" t="str">
        <f ca="1">'Matriz de Datos'!W25</f>
        <v/>
      </c>
      <c r="T43" s="30" t="str">
        <f ca="1">'Matriz de Datos'!AA25</f>
        <v/>
      </c>
      <c r="U43" s="30" t="str">
        <f ca="1">'Matriz de Datos'!AB25</f>
        <v/>
      </c>
      <c r="V43" s="30" t="str">
        <f ca="1">'Matriz de Datos'!AC25</f>
        <v/>
      </c>
      <c r="W43" s="30" t="str">
        <f ca="1">'Matriz de Datos'!AD25</f>
        <v/>
      </c>
      <c r="X43" s="30" t="str">
        <f>'Matriz de Datos'!AE25</f>
        <v/>
      </c>
      <c r="Y43" s="30" t="str">
        <f ca="1">'Matriz de Datos'!AF25</f>
        <v/>
      </c>
      <c r="Z43" s="30"/>
      <c r="AA43" s="30"/>
      <c r="AB43" s="41" t="str">
        <f ca="1">'Matriz de Datos'!AL25</f>
        <v/>
      </c>
    </row>
    <row r="44" spans="6:28" x14ac:dyDescent="0.3">
      <c r="F44" s="149" t="str">
        <f>'Matriz de Datos'!A26</f>
        <v/>
      </c>
      <c r="G44" s="30" t="str">
        <f>'Matriz de Datos'!G26</f>
        <v/>
      </c>
      <c r="H44" s="30" t="str">
        <f>'Matriz de Datos'!H26</f>
        <v/>
      </c>
      <c r="I44" s="30" t="str">
        <f>'Matriz de Datos'!I26</f>
        <v/>
      </c>
      <c r="J44" s="30" t="str">
        <f>'Matriz de Datos'!J26</f>
        <v/>
      </c>
      <c r="K44" s="25" t="str">
        <f>'Matriz de Datos'!K26</f>
        <v/>
      </c>
      <c r="L44" s="30" t="str">
        <f>'Matriz de Datos'!L26</f>
        <v/>
      </c>
      <c r="M44" s="30" t="str">
        <f>'Matriz de Datos'!M26</f>
        <v/>
      </c>
      <c r="N44" s="30" t="str">
        <f>'Matriz de Datos'!N26</f>
        <v/>
      </c>
      <c r="O44" s="30" t="str">
        <f>'Matriz de Datos'!O26</f>
        <v/>
      </c>
      <c r="P44" s="30" t="str">
        <f>'Matriz de Datos'!P26</f>
        <v/>
      </c>
      <c r="Q44" s="30" t="str">
        <f>'Matriz de Datos'!U26</f>
        <v/>
      </c>
      <c r="R44" s="30"/>
      <c r="S44" s="30" t="str">
        <f ca="1">'Matriz de Datos'!W26</f>
        <v/>
      </c>
      <c r="T44" s="30" t="str">
        <f ca="1">'Matriz de Datos'!AA26</f>
        <v/>
      </c>
      <c r="U44" s="30" t="str">
        <f ca="1">'Matriz de Datos'!AB26</f>
        <v/>
      </c>
      <c r="V44" s="30" t="str">
        <f ca="1">'Matriz de Datos'!AC26</f>
        <v/>
      </c>
      <c r="W44" s="30" t="str">
        <f ca="1">'Matriz de Datos'!AD26</f>
        <v/>
      </c>
      <c r="X44" s="30" t="str">
        <f>'Matriz de Datos'!AE26</f>
        <v/>
      </c>
      <c r="Y44" s="30" t="str">
        <f ca="1">'Matriz de Datos'!AF26</f>
        <v/>
      </c>
      <c r="Z44" s="30"/>
      <c r="AA44" s="30"/>
      <c r="AB44" s="41" t="str">
        <f ca="1">'Matriz de Datos'!AL26</f>
        <v/>
      </c>
    </row>
    <row r="45" spans="6:28" x14ac:dyDescent="0.3">
      <c r="F45" s="149" t="str">
        <f>'Matriz de Datos'!A27</f>
        <v/>
      </c>
      <c r="G45" s="30" t="str">
        <f>'Matriz de Datos'!G27</f>
        <v/>
      </c>
      <c r="H45" s="30" t="str">
        <f>'Matriz de Datos'!H27</f>
        <v/>
      </c>
      <c r="I45" s="30" t="str">
        <f>'Matriz de Datos'!I27</f>
        <v/>
      </c>
      <c r="J45" s="30" t="str">
        <f>'Matriz de Datos'!J27</f>
        <v/>
      </c>
      <c r="K45" s="25" t="str">
        <f>'Matriz de Datos'!K27</f>
        <v/>
      </c>
      <c r="L45" s="30" t="str">
        <f>'Matriz de Datos'!L27</f>
        <v/>
      </c>
      <c r="M45" s="30" t="str">
        <f>'Matriz de Datos'!M27</f>
        <v/>
      </c>
      <c r="N45" s="30" t="str">
        <f>'Matriz de Datos'!N27</f>
        <v/>
      </c>
      <c r="O45" s="30" t="str">
        <f>'Matriz de Datos'!O27</f>
        <v/>
      </c>
      <c r="P45" s="30" t="str">
        <f>'Matriz de Datos'!P27</f>
        <v/>
      </c>
      <c r="Q45" s="30" t="str">
        <f>'Matriz de Datos'!U27</f>
        <v/>
      </c>
      <c r="R45" s="30"/>
      <c r="S45" s="30" t="str">
        <f ca="1">'Matriz de Datos'!W27</f>
        <v/>
      </c>
      <c r="T45" s="30" t="str">
        <f ca="1">'Matriz de Datos'!AA27</f>
        <v/>
      </c>
      <c r="U45" s="30" t="str">
        <f ca="1">'Matriz de Datos'!AB27</f>
        <v/>
      </c>
      <c r="V45" s="30" t="str">
        <f ca="1">'Matriz de Datos'!AC27</f>
        <v/>
      </c>
      <c r="W45" s="30" t="str">
        <f ca="1">'Matriz de Datos'!AD27</f>
        <v/>
      </c>
      <c r="X45" s="30" t="str">
        <f>'Matriz de Datos'!AE27</f>
        <v/>
      </c>
      <c r="Y45" s="30" t="str">
        <f ca="1">'Matriz de Datos'!AF27</f>
        <v/>
      </c>
      <c r="Z45" s="30"/>
      <c r="AA45" s="30"/>
      <c r="AB45" s="41" t="str">
        <f ca="1">'Matriz de Datos'!AL27</f>
        <v/>
      </c>
    </row>
    <row r="46" spans="6:28" x14ac:dyDescent="0.3">
      <c r="F46" s="149" t="str">
        <f>'Matriz de Datos'!A28</f>
        <v/>
      </c>
      <c r="G46" s="30" t="str">
        <f>'Matriz de Datos'!G28</f>
        <v/>
      </c>
      <c r="H46" s="30" t="str">
        <f>'Matriz de Datos'!H28</f>
        <v/>
      </c>
      <c r="I46" s="30" t="str">
        <f>'Matriz de Datos'!I28</f>
        <v/>
      </c>
      <c r="J46" s="30" t="str">
        <f>'Matriz de Datos'!J28</f>
        <v/>
      </c>
      <c r="K46" s="25" t="str">
        <f>'Matriz de Datos'!K28</f>
        <v/>
      </c>
      <c r="L46" s="30" t="str">
        <f>'Matriz de Datos'!L28</f>
        <v/>
      </c>
      <c r="M46" s="30" t="str">
        <f>'Matriz de Datos'!M28</f>
        <v/>
      </c>
      <c r="N46" s="30" t="str">
        <f>'Matriz de Datos'!N28</f>
        <v/>
      </c>
      <c r="O46" s="30" t="str">
        <f>'Matriz de Datos'!O28</f>
        <v/>
      </c>
      <c r="P46" s="30" t="str">
        <f>'Matriz de Datos'!P28</f>
        <v/>
      </c>
      <c r="Q46" s="30" t="str">
        <f>'Matriz de Datos'!U28</f>
        <v/>
      </c>
      <c r="R46" s="30"/>
      <c r="S46" s="30" t="str">
        <f ca="1">'Matriz de Datos'!W28</f>
        <v/>
      </c>
      <c r="T46" s="30" t="str">
        <f ca="1">'Matriz de Datos'!AA28</f>
        <v/>
      </c>
      <c r="U46" s="30" t="str">
        <f ca="1">'Matriz de Datos'!AB28</f>
        <v/>
      </c>
      <c r="V46" s="30" t="str">
        <f ca="1">'Matriz de Datos'!AC28</f>
        <v/>
      </c>
      <c r="W46" s="30" t="str">
        <f ca="1">'Matriz de Datos'!AD28</f>
        <v/>
      </c>
      <c r="X46" s="30" t="str">
        <f>'Matriz de Datos'!AE28</f>
        <v/>
      </c>
      <c r="Y46" s="30" t="str">
        <f ca="1">'Matriz de Datos'!AF28</f>
        <v/>
      </c>
      <c r="Z46" s="30"/>
      <c r="AA46" s="30"/>
      <c r="AB46" s="41" t="str">
        <f ca="1">'Matriz de Datos'!AL28</f>
        <v/>
      </c>
    </row>
    <row r="47" spans="6:28" x14ac:dyDescent="0.3">
      <c r="F47" s="149" t="str">
        <f>'Matriz de Datos'!A29</f>
        <v/>
      </c>
      <c r="G47" s="30" t="str">
        <f>'Matriz de Datos'!G29</f>
        <v/>
      </c>
      <c r="H47" s="30" t="str">
        <f>'Matriz de Datos'!H29</f>
        <v/>
      </c>
      <c r="I47" s="30" t="str">
        <f>'Matriz de Datos'!I29</f>
        <v/>
      </c>
      <c r="J47" s="30" t="str">
        <f>'Matriz de Datos'!J29</f>
        <v/>
      </c>
      <c r="K47" s="25" t="str">
        <f>'Matriz de Datos'!K29</f>
        <v/>
      </c>
      <c r="L47" s="30" t="str">
        <f>'Matriz de Datos'!L29</f>
        <v/>
      </c>
      <c r="M47" s="30" t="str">
        <f>'Matriz de Datos'!M29</f>
        <v/>
      </c>
      <c r="N47" s="30" t="str">
        <f>'Matriz de Datos'!N29</f>
        <v/>
      </c>
      <c r="O47" s="30" t="str">
        <f>'Matriz de Datos'!O29</f>
        <v/>
      </c>
      <c r="P47" s="30" t="str">
        <f>'Matriz de Datos'!P29</f>
        <v/>
      </c>
      <c r="Q47" s="30" t="str">
        <f>'Matriz de Datos'!U29</f>
        <v/>
      </c>
      <c r="R47" s="30"/>
      <c r="S47" s="30" t="str">
        <f ca="1">'Matriz de Datos'!W29</f>
        <v/>
      </c>
      <c r="T47" s="30" t="str">
        <f ca="1">'Matriz de Datos'!AA29</f>
        <v/>
      </c>
      <c r="U47" s="30" t="str">
        <f ca="1">'Matriz de Datos'!AB29</f>
        <v/>
      </c>
      <c r="V47" s="30" t="str">
        <f ca="1">'Matriz de Datos'!AC29</f>
        <v/>
      </c>
      <c r="W47" s="30" t="str">
        <f ca="1">'Matriz de Datos'!AD29</f>
        <v/>
      </c>
      <c r="X47" s="30" t="str">
        <f>'Matriz de Datos'!AE29</f>
        <v/>
      </c>
      <c r="Y47" s="30" t="str">
        <f ca="1">'Matriz de Datos'!AF29</f>
        <v/>
      </c>
      <c r="Z47" s="30"/>
      <c r="AA47" s="30"/>
      <c r="AB47" s="41" t="str">
        <f ca="1">'Matriz de Datos'!AL29</f>
        <v/>
      </c>
    </row>
    <row r="48" spans="6:28" x14ac:dyDescent="0.3">
      <c r="F48" s="149" t="str">
        <f>'Matriz de Datos'!A30</f>
        <v/>
      </c>
      <c r="G48" s="30" t="str">
        <f>'Matriz de Datos'!G30</f>
        <v/>
      </c>
      <c r="H48" s="30" t="str">
        <f>'Matriz de Datos'!H30</f>
        <v/>
      </c>
      <c r="I48" s="30" t="str">
        <f>'Matriz de Datos'!I30</f>
        <v/>
      </c>
      <c r="J48" s="30" t="str">
        <f>'Matriz de Datos'!J30</f>
        <v/>
      </c>
      <c r="K48" s="25" t="str">
        <f>'Matriz de Datos'!K30</f>
        <v/>
      </c>
      <c r="L48" s="30" t="str">
        <f>'Matriz de Datos'!L30</f>
        <v/>
      </c>
      <c r="M48" s="30" t="str">
        <f>'Matriz de Datos'!M30</f>
        <v/>
      </c>
      <c r="N48" s="30" t="str">
        <f>'Matriz de Datos'!N30</f>
        <v/>
      </c>
      <c r="O48" s="30" t="str">
        <f>'Matriz de Datos'!O30</f>
        <v/>
      </c>
      <c r="P48" s="30" t="str">
        <f>'Matriz de Datos'!P30</f>
        <v/>
      </c>
      <c r="Q48" s="30" t="str">
        <f>'Matriz de Datos'!U30</f>
        <v/>
      </c>
      <c r="R48" s="30"/>
      <c r="S48" s="30" t="str">
        <f ca="1">'Matriz de Datos'!W30</f>
        <v/>
      </c>
      <c r="T48" s="30" t="str">
        <f ca="1">'Matriz de Datos'!AA30</f>
        <v/>
      </c>
      <c r="U48" s="30" t="str">
        <f ca="1">'Matriz de Datos'!AB30</f>
        <v/>
      </c>
      <c r="V48" s="30" t="str">
        <f ca="1">'Matriz de Datos'!AC30</f>
        <v/>
      </c>
      <c r="W48" s="30" t="str">
        <f ca="1">'Matriz de Datos'!AD30</f>
        <v/>
      </c>
      <c r="X48" s="30" t="str">
        <f>'Matriz de Datos'!AE30</f>
        <v/>
      </c>
      <c r="Y48" s="30" t="str">
        <f ca="1">'Matriz de Datos'!AF30</f>
        <v/>
      </c>
      <c r="Z48" s="30"/>
      <c r="AA48" s="30"/>
      <c r="AB48" s="41" t="str">
        <f ca="1">'Matriz de Datos'!AL30</f>
        <v/>
      </c>
    </row>
    <row r="49" spans="6:28" x14ac:dyDescent="0.3">
      <c r="F49" s="149" t="str">
        <f>'Matriz de Datos'!A31</f>
        <v/>
      </c>
      <c r="G49" s="30" t="str">
        <f>'Matriz de Datos'!G31</f>
        <v/>
      </c>
      <c r="H49" s="30" t="str">
        <f>'Matriz de Datos'!H31</f>
        <v/>
      </c>
      <c r="I49" s="30" t="str">
        <f>'Matriz de Datos'!I31</f>
        <v/>
      </c>
      <c r="J49" s="30" t="str">
        <f>'Matriz de Datos'!J31</f>
        <v/>
      </c>
      <c r="K49" s="25" t="str">
        <f>'Matriz de Datos'!K31</f>
        <v/>
      </c>
      <c r="L49" s="30" t="str">
        <f>'Matriz de Datos'!L31</f>
        <v/>
      </c>
      <c r="M49" s="30" t="str">
        <f>'Matriz de Datos'!M31</f>
        <v/>
      </c>
      <c r="N49" s="30" t="str">
        <f>'Matriz de Datos'!N31</f>
        <v/>
      </c>
      <c r="O49" s="30" t="str">
        <f>'Matriz de Datos'!O31</f>
        <v/>
      </c>
      <c r="P49" s="30" t="str">
        <f>'Matriz de Datos'!P31</f>
        <v/>
      </c>
      <c r="Q49" s="30" t="str">
        <f>'Matriz de Datos'!U31</f>
        <v/>
      </c>
      <c r="R49" s="30"/>
      <c r="S49" s="30" t="str">
        <f ca="1">'Matriz de Datos'!W31</f>
        <v/>
      </c>
      <c r="T49" s="30" t="str">
        <f ca="1">'Matriz de Datos'!AA31</f>
        <v/>
      </c>
      <c r="U49" s="30" t="str">
        <f ca="1">'Matriz de Datos'!AB31</f>
        <v/>
      </c>
      <c r="V49" s="30" t="str">
        <f ca="1">'Matriz de Datos'!AC31</f>
        <v/>
      </c>
      <c r="W49" s="30" t="str">
        <f ca="1">'Matriz de Datos'!AD31</f>
        <v/>
      </c>
      <c r="X49" s="30" t="str">
        <f>'Matriz de Datos'!AE31</f>
        <v/>
      </c>
      <c r="Y49" s="30" t="str">
        <f ca="1">'Matriz de Datos'!AF31</f>
        <v/>
      </c>
      <c r="Z49" s="30"/>
      <c r="AA49" s="30"/>
      <c r="AB49" s="41" t="str">
        <f ca="1">'Matriz de Datos'!AL31</f>
        <v/>
      </c>
    </row>
    <row r="50" spans="6:28" x14ac:dyDescent="0.3">
      <c r="F50" s="149" t="str">
        <f>'Matriz de Datos'!A32</f>
        <v/>
      </c>
      <c r="G50" s="30" t="str">
        <f>'Matriz de Datos'!G32</f>
        <v/>
      </c>
      <c r="H50" s="30" t="str">
        <f>'Matriz de Datos'!H32</f>
        <v/>
      </c>
      <c r="I50" s="30" t="str">
        <f>'Matriz de Datos'!I32</f>
        <v/>
      </c>
      <c r="J50" s="30" t="str">
        <f>'Matriz de Datos'!J32</f>
        <v/>
      </c>
      <c r="K50" s="25" t="str">
        <f>'Matriz de Datos'!K32</f>
        <v/>
      </c>
      <c r="L50" s="30" t="str">
        <f>'Matriz de Datos'!L32</f>
        <v/>
      </c>
      <c r="M50" s="30" t="str">
        <f>'Matriz de Datos'!M32</f>
        <v/>
      </c>
      <c r="N50" s="30" t="str">
        <f>'Matriz de Datos'!N32</f>
        <v/>
      </c>
      <c r="O50" s="30" t="str">
        <f>'Matriz de Datos'!O32</f>
        <v/>
      </c>
      <c r="P50" s="30" t="str">
        <f>'Matriz de Datos'!P32</f>
        <v/>
      </c>
      <c r="Q50" s="30" t="str">
        <f>'Matriz de Datos'!U32</f>
        <v/>
      </c>
      <c r="R50" s="30"/>
      <c r="S50" s="30" t="str">
        <f ca="1">'Matriz de Datos'!W32</f>
        <v/>
      </c>
      <c r="T50" s="30" t="str">
        <f ca="1">'Matriz de Datos'!AA32</f>
        <v/>
      </c>
      <c r="U50" s="30" t="str">
        <f ca="1">'Matriz de Datos'!AB32</f>
        <v/>
      </c>
      <c r="V50" s="30" t="str">
        <f ca="1">'Matriz de Datos'!AC32</f>
        <v/>
      </c>
      <c r="W50" s="30" t="str">
        <f ca="1">'Matriz de Datos'!AD32</f>
        <v/>
      </c>
      <c r="X50" s="30" t="str">
        <f>'Matriz de Datos'!AE32</f>
        <v/>
      </c>
      <c r="Y50" s="30" t="str">
        <f ca="1">'Matriz de Datos'!AF32</f>
        <v/>
      </c>
      <c r="Z50" s="30"/>
      <c r="AA50" s="30"/>
      <c r="AB50" s="41" t="str">
        <f ca="1">'Matriz de Datos'!AL32</f>
        <v/>
      </c>
    </row>
    <row r="51" spans="6:28" x14ac:dyDescent="0.3">
      <c r="F51" s="149" t="str">
        <f>'Matriz de Datos'!A33</f>
        <v/>
      </c>
      <c r="G51" s="30" t="str">
        <f>'Matriz de Datos'!G33</f>
        <v/>
      </c>
      <c r="H51" s="30" t="str">
        <f>'Matriz de Datos'!H33</f>
        <v/>
      </c>
      <c r="I51" s="30" t="str">
        <f>'Matriz de Datos'!I33</f>
        <v/>
      </c>
      <c r="J51" s="30" t="str">
        <f>'Matriz de Datos'!J33</f>
        <v/>
      </c>
      <c r="K51" s="25" t="str">
        <f>'Matriz de Datos'!K33</f>
        <v/>
      </c>
      <c r="L51" s="30" t="str">
        <f>'Matriz de Datos'!L33</f>
        <v/>
      </c>
      <c r="M51" s="30" t="str">
        <f>'Matriz de Datos'!M33</f>
        <v/>
      </c>
      <c r="N51" s="30" t="str">
        <f>'Matriz de Datos'!N33</f>
        <v/>
      </c>
      <c r="O51" s="30" t="str">
        <f>'Matriz de Datos'!O33</f>
        <v/>
      </c>
      <c r="P51" s="30" t="str">
        <f>'Matriz de Datos'!P33</f>
        <v/>
      </c>
      <c r="Q51" s="30" t="str">
        <f>'Matriz de Datos'!U33</f>
        <v/>
      </c>
      <c r="R51" s="30"/>
      <c r="S51" s="30" t="str">
        <f ca="1">'Matriz de Datos'!W33</f>
        <v/>
      </c>
      <c r="T51" s="30" t="str">
        <f ca="1">'Matriz de Datos'!AA33</f>
        <v/>
      </c>
      <c r="U51" s="30" t="str">
        <f ca="1">'Matriz de Datos'!AB33</f>
        <v/>
      </c>
      <c r="V51" s="30" t="str">
        <f ca="1">'Matriz de Datos'!AC33</f>
        <v/>
      </c>
      <c r="W51" s="30" t="str">
        <f ca="1">'Matriz de Datos'!AD33</f>
        <v/>
      </c>
      <c r="X51" s="30" t="str">
        <f>'Matriz de Datos'!AE33</f>
        <v/>
      </c>
      <c r="Y51" s="30" t="str">
        <f ca="1">'Matriz de Datos'!AF33</f>
        <v/>
      </c>
      <c r="Z51" s="30"/>
      <c r="AA51" s="30"/>
      <c r="AB51" s="41" t="str">
        <f ca="1">'Matriz de Datos'!AL33</f>
        <v/>
      </c>
    </row>
    <row r="52" spans="6:28" x14ac:dyDescent="0.3">
      <c r="F52" s="149" t="str">
        <f>'Matriz de Datos'!A34</f>
        <v/>
      </c>
      <c r="G52" s="30" t="str">
        <f>'Matriz de Datos'!G34</f>
        <v/>
      </c>
      <c r="H52" s="30" t="str">
        <f>'Matriz de Datos'!H34</f>
        <v/>
      </c>
      <c r="I52" s="30" t="str">
        <f>'Matriz de Datos'!I34</f>
        <v/>
      </c>
      <c r="J52" s="30" t="str">
        <f>'Matriz de Datos'!J34</f>
        <v/>
      </c>
      <c r="K52" s="25" t="str">
        <f>'Matriz de Datos'!K34</f>
        <v/>
      </c>
      <c r="L52" s="30" t="str">
        <f>'Matriz de Datos'!L34</f>
        <v/>
      </c>
      <c r="M52" s="30" t="str">
        <f>'Matriz de Datos'!M34</f>
        <v/>
      </c>
      <c r="N52" s="30" t="str">
        <f>'Matriz de Datos'!N34</f>
        <v/>
      </c>
      <c r="O52" s="30" t="str">
        <f>'Matriz de Datos'!O34</f>
        <v/>
      </c>
      <c r="P52" s="30" t="str">
        <f>'Matriz de Datos'!P34</f>
        <v/>
      </c>
      <c r="Q52" s="30" t="str">
        <f>'Matriz de Datos'!U34</f>
        <v/>
      </c>
      <c r="R52" s="30"/>
      <c r="S52" s="30" t="str">
        <f ca="1">'Matriz de Datos'!W34</f>
        <v/>
      </c>
      <c r="T52" s="30" t="str">
        <f ca="1">'Matriz de Datos'!AA34</f>
        <v/>
      </c>
      <c r="U52" s="30" t="str">
        <f ca="1">'Matriz de Datos'!AB34</f>
        <v/>
      </c>
      <c r="V52" s="30" t="str">
        <f ca="1">'Matriz de Datos'!AC34</f>
        <v/>
      </c>
      <c r="W52" s="30" t="str">
        <f ca="1">'Matriz de Datos'!AD34</f>
        <v/>
      </c>
      <c r="X52" s="30" t="str">
        <f>'Matriz de Datos'!AE34</f>
        <v/>
      </c>
      <c r="Y52" s="30" t="str">
        <f ca="1">'Matriz de Datos'!AF34</f>
        <v/>
      </c>
      <c r="Z52" s="30"/>
      <c r="AA52" s="30"/>
      <c r="AB52" s="41" t="str">
        <f ca="1">'Matriz de Datos'!AL34</f>
        <v/>
      </c>
    </row>
    <row r="53" spans="6:28" x14ac:dyDescent="0.3">
      <c r="F53" s="149" t="str">
        <f>'Matriz de Datos'!A35</f>
        <v/>
      </c>
      <c r="G53" s="30" t="str">
        <f>'Matriz de Datos'!G35</f>
        <v/>
      </c>
      <c r="H53" s="30" t="str">
        <f>'Matriz de Datos'!H35</f>
        <v/>
      </c>
      <c r="I53" s="30" t="str">
        <f>'Matriz de Datos'!I35</f>
        <v/>
      </c>
      <c r="J53" s="30" t="str">
        <f>'Matriz de Datos'!J35</f>
        <v/>
      </c>
      <c r="K53" s="25" t="str">
        <f>'Matriz de Datos'!K35</f>
        <v/>
      </c>
      <c r="L53" s="30" t="str">
        <f>'Matriz de Datos'!L35</f>
        <v/>
      </c>
      <c r="M53" s="30" t="str">
        <f>'Matriz de Datos'!M35</f>
        <v/>
      </c>
      <c r="N53" s="30" t="str">
        <f>'Matriz de Datos'!N35</f>
        <v/>
      </c>
      <c r="O53" s="30" t="str">
        <f>'Matriz de Datos'!O35</f>
        <v/>
      </c>
      <c r="P53" s="30" t="str">
        <f>'Matriz de Datos'!P35</f>
        <v/>
      </c>
      <c r="Q53" s="30" t="str">
        <f>'Matriz de Datos'!U35</f>
        <v/>
      </c>
      <c r="R53" s="30"/>
      <c r="S53" s="30" t="str">
        <f ca="1">'Matriz de Datos'!W35</f>
        <v/>
      </c>
      <c r="T53" s="30" t="str">
        <f ca="1">'Matriz de Datos'!AA35</f>
        <v/>
      </c>
      <c r="U53" s="30" t="str">
        <f ca="1">'Matriz de Datos'!AB35</f>
        <v/>
      </c>
      <c r="V53" s="30" t="str">
        <f ca="1">'Matriz de Datos'!AC35</f>
        <v/>
      </c>
      <c r="W53" s="30" t="str">
        <f ca="1">'Matriz de Datos'!AD35</f>
        <v/>
      </c>
      <c r="X53" s="30" t="str">
        <f>'Matriz de Datos'!AE35</f>
        <v/>
      </c>
      <c r="Y53" s="30" t="str">
        <f ca="1">'Matriz de Datos'!AF35</f>
        <v/>
      </c>
      <c r="Z53" s="30"/>
      <c r="AA53" s="30"/>
      <c r="AB53" s="41" t="str">
        <f ca="1">'Matriz de Datos'!AL35</f>
        <v/>
      </c>
    </row>
    <row r="54" spans="6:28" x14ac:dyDescent="0.3">
      <c r="F54" s="149" t="str">
        <f>'Matriz de Datos'!A36</f>
        <v/>
      </c>
      <c r="G54" s="30" t="str">
        <f>'Matriz de Datos'!G36</f>
        <v/>
      </c>
      <c r="H54" s="30" t="str">
        <f>'Matriz de Datos'!H36</f>
        <v/>
      </c>
      <c r="I54" s="30" t="str">
        <f>'Matriz de Datos'!I36</f>
        <v/>
      </c>
      <c r="J54" s="30" t="str">
        <f>'Matriz de Datos'!J36</f>
        <v/>
      </c>
      <c r="K54" s="25" t="str">
        <f>'Matriz de Datos'!K36</f>
        <v/>
      </c>
      <c r="L54" s="30" t="str">
        <f>'Matriz de Datos'!L36</f>
        <v/>
      </c>
      <c r="M54" s="30" t="str">
        <f>'Matriz de Datos'!M36</f>
        <v/>
      </c>
      <c r="N54" s="30" t="str">
        <f>'Matriz de Datos'!N36</f>
        <v/>
      </c>
      <c r="O54" s="30" t="str">
        <f>'Matriz de Datos'!O36</f>
        <v/>
      </c>
      <c r="P54" s="30" t="str">
        <f>'Matriz de Datos'!P36</f>
        <v/>
      </c>
      <c r="Q54" s="30" t="str">
        <f>'Matriz de Datos'!U36</f>
        <v/>
      </c>
      <c r="R54" s="30"/>
      <c r="S54" s="30" t="str">
        <f ca="1">'Matriz de Datos'!W36</f>
        <v/>
      </c>
      <c r="T54" s="30" t="str">
        <f ca="1">'Matriz de Datos'!AA36</f>
        <v/>
      </c>
      <c r="U54" s="30" t="str">
        <f ca="1">'Matriz de Datos'!AB36</f>
        <v/>
      </c>
      <c r="V54" s="30" t="str">
        <f ca="1">'Matriz de Datos'!AC36</f>
        <v/>
      </c>
      <c r="W54" s="30" t="str">
        <f ca="1">'Matriz de Datos'!AD36</f>
        <v/>
      </c>
      <c r="X54" s="30" t="str">
        <f>'Matriz de Datos'!AE36</f>
        <v/>
      </c>
      <c r="Y54" s="30" t="str">
        <f ca="1">'Matriz de Datos'!AF36</f>
        <v/>
      </c>
      <c r="Z54" s="30"/>
      <c r="AA54" s="30"/>
      <c r="AB54" s="41" t="str">
        <f ca="1">'Matriz de Datos'!AL36</f>
        <v/>
      </c>
    </row>
    <row r="55" spans="6:28" x14ac:dyDescent="0.3">
      <c r="F55" s="149" t="str">
        <f>'Matriz de Datos'!A37</f>
        <v/>
      </c>
      <c r="G55" s="30" t="str">
        <f>'Matriz de Datos'!G37</f>
        <v/>
      </c>
      <c r="H55" s="30" t="str">
        <f>'Matriz de Datos'!H37</f>
        <v/>
      </c>
      <c r="I55" s="30" t="str">
        <f>'Matriz de Datos'!I37</f>
        <v/>
      </c>
      <c r="J55" s="30" t="str">
        <f>'Matriz de Datos'!J37</f>
        <v/>
      </c>
      <c r="K55" s="25" t="str">
        <f>'Matriz de Datos'!K37</f>
        <v/>
      </c>
      <c r="L55" s="30" t="str">
        <f>'Matriz de Datos'!L37</f>
        <v/>
      </c>
      <c r="M55" s="30" t="str">
        <f>'Matriz de Datos'!M37</f>
        <v/>
      </c>
      <c r="N55" s="30" t="str">
        <f>'Matriz de Datos'!N37</f>
        <v/>
      </c>
      <c r="O55" s="30" t="str">
        <f>'Matriz de Datos'!O37</f>
        <v/>
      </c>
      <c r="P55" s="30" t="str">
        <f>'Matriz de Datos'!P37</f>
        <v/>
      </c>
      <c r="Q55" s="30" t="str">
        <f>'Matriz de Datos'!U37</f>
        <v/>
      </c>
      <c r="R55" s="30"/>
      <c r="S55" s="30" t="str">
        <f ca="1">'Matriz de Datos'!W37</f>
        <v/>
      </c>
      <c r="T55" s="30" t="str">
        <f ca="1">'Matriz de Datos'!AA37</f>
        <v/>
      </c>
      <c r="U55" s="30" t="str">
        <f ca="1">'Matriz de Datos'!AB37</f>
        <v/>
      </c>
      <c r="V55" s="30" t="str">
        <f ca="1">'Matriz de Datos'!AC37</f>
        <v/>
      </c>
      <c r="W55" s="30" t="str">
        <f ca="1">'Matriz de Datos'!AD37</f>
        <v/>
      </c>
      <c r="X55" s="30" t="str">
        <f>'Matriz de Datos'!AE37</f>
        <v/>
      </c>
      <c r="Y55" s="30" t="str">
        <f ca="1">'Matriz de Datos'!AF37</f>
        <v/>
      </c>
      <c r="Z55" s="30"/>
      <c r="AA55" s="30"/>
      <c r="AB55" s="41" t="str">
        <f ca="1">'Matriz de Datos'!AL37</f>
        <v/>
      </c>
    </row>
    <row r="56" spans="6:28" x14ac:dyDescent="0.3">
      <c r="F56" s="149" t="str">
        <f>'Matriz de Datos'!A38</f>
        <v/>
      </c>
      <c r="G56" s="30" t="str">
        <f>'Matriz de Datos'!G38</f>
        <v/>
      </c>
      <c r="H56" s="30" t="str">
        <f>'Matriz de Datos'!H38</f>
        <v/>
      </c>
      <c r="I56" s="30" t="str">
        <f>'Matriz de Datos'!I38</f>
        <v/>
      </c>
      <c r="J56" s="30" t="str">
        <f>'Matriz de Datos'!J38</f>
        <v/>
      </c>
      <c r="K56" s="25" t="str">
        <f>'Matriz de Datos'!K38</f>
        <v/>
      </c>
      <c r="L56" s="30" t="str">
        <f>'Matriz de Datos'!L38</f>
        <v/>
      </c>
      <c r="M56" s="30" t="str">
        <f>'Matriz de Datos'!M38</f>
        <v/>
      </c>
      <c r="N56" s="30" t="str">
        <f>'Matriz de Datos'!N38</f>
        <v/>
      </c>
      <c r="O56" s="30" t="str">
        <f>'Matriz de Datos'!O38</f>
        <v/>
      </c>
      <c r="P56" s="30" t="str">
        <f>'Matriz de Datos'!P38</f>
        <v/>
      </c>
      <c r="Q56" s="30" t="str">
        <f>'Matriz de Datos'!U38</f>
        <v/>
      </c>
      <c r="R56" s="30"/>
      <c r="S56" s="30" t="str">
        <f ca="1">'Matriz de Datos'!W38</f>
        <v/>
      </c>
      <c r="T56" s="30" t="str">
        <f ca="1">'Matriz de Datos'!AA38</f>
        <v/>
      </c>
      <c r="U56" s="30" t="str">
        <f ca="1">'Matriz de Datos'!AB38</f>
        <v/>
      </c>
      <c r="V56" s="30" t="str">
        <f ca="1">'Matriz de Datos'!AC38</f>
        <v/>
      </c>
      <c r="W56" s="30" t="str">
        <f ca="1">'Matriz de Datos'!AD38</f>
        <v/>
      </c>
      <c r="X56" s="30" t="str">
        <f>'Matriz de Datos'!AE38</f>
        <v/>
      </c>
      <c r="Y56" s="30" t="str">
        <f ca="1">'Matriz de Datos'!AF38</f>
        <v/>
      </c>
      <c r="Z56" s="30"/>
      <c r="AA56" s="30"/>
      <c r="AB56" s="41" t="str">
        <f ca="1">'Matriz de Datos'!AL38</f>
        <v/>
      </c>
    </row>
    <row r="57" spans="6:28" x14ac:dyDescent="0.3">
      <c r="F57" s="149" t="str">
        <f>'Matriz de Datos'!A39</f>
        <v/>
      </c>
      <c r="G57" s="30" t="str">
        <f>'Matriz de Datos'!G39</f>
        <v/>
      </c>
      <c r="H57" s="30" t="str">
        <f>'Matriz de Datos'!H39</f>
        <v/>
      </c>
      <c r="I57" s="30" t="str">
        <f>'Matriz de Datos'!I39</f>
        <v/>
      </c>
      <c r="J57" s="30" t="str">
        <f>'Matriz de Datos'!J39</f>
        <v/>
      </c>
      <c r="K57" s="25" t="str">
        <f>'Matriz de Datos'!K39</f>
        <v/>
      </c>
      <c r="L57" s="30" t="str">
        <f>'Matriz de Datos'!L39</f>
        <v/>
      </c>
      <c r="M57" s="30" t="str">
        <f>'Matriz de Datos'!M39</f>
        <v/>
      </c>
      <c r="N57" s="30" t="str">
        <f>'Matriz de Datos'!N39</f>
        <v/>
      </c>
      <c r="O57" s="30" t="str">
        <f>'Matriz de Datos'!O39</f>
        <v/>
      </c>
      <c r="P57" s="30" t="str">
        <f>'Matriz de Datos'!P39</f>
        <v/>
      </c>
      <c r="Q57" s="30" t="str">
        <f>'Matriz de Datos'!U39</f>
        <v/>
      </c>
      <c r="R57" s="30"/>
      <c r="S57" s="30" t="str">
        <f ca="1">'Matriz de Datos'!W39</f>
        <v/>
      </c>
      <c r="T57" s="30" t="str">
        <f ca="1">'Matriz de Datos'!AA39</f>
        <v/>
      </c>
      <c r="U57" s="30" t="str">
        <f ca="1">'Matriz de Datos'!AB39</f>
        <v/>
      </c>
      <c r="V57" s="30" t="str">
        <f ca="1">'Matriz de Datos'!AC39</f>
        <v/>
      </c>
      <c r="W57" s="30" t="str">
        <f ca="1">'Matriz de Datos'!AD39</f>
        <v/>
      </c>
      <c r="X57" s="30" t="str">
        <f>'Matriz de Datos'!AE39</f>
        <v/>
      </c>
      <c r="Y57" s="30" t="str">
        <f ca="1">'Matriz de Datos'!AF39</f>
        <v/>
      </c>
      <c r="Z57" s="30"/>
      <c r="AA57" s="30"/>
      <c r="AB57" s="41" t="str">
        <f ca="1">'Matriz de Datos'!AL39</f>
        <v/>
      </c>
    </row>
    <row r="58" spans="6:28" x14ac:dyDescent="0.3">
      <c r="F58" s="149" t="str">
        <f>'Matriz de Datos'!A40</f>
        <v/>
      </c>
      <c r="G58" s="30" t="str">
        <f>'Matriz de Datos'!G40</f>
        <v/>
      </c>
      <c r="H58" s="30" t="str">
        <f>'Matriz de Datos'!H40</f>
        <v/>
      </c>
      <c r="I58" s="30" t="str">
        <f>'Matriz de Datos'!I40</f>
        <v/>
      </c>
      <c r="J58" s="30" t="str">
        <f>'Matriz de Datos'!J40</f>
        <v/>
      </c>
      <c r="K58" s="25" t="str">
        <f>'Matriz de Datos'!K40</f>
        <v/>
      </c>
      <c r="L58" s="30" t="str">
        <f>'Matriz de Datos'!L40</f>
        <v/>
      </c>
      <c r="M58" s="30" t="str">
        <f>'Matriz de Datos'!M40</f>
        <v/>
      </c>
      <c r="N58" s="30" t="str">
        <f>'Matriz de Datos'!N40</f>
        <v/>
      </c>
      <c r="O58" s="30" t="str">
        <f>'Matriz de Datos'!O40</f>
        <v/>
      </c>
      <c r="P58" s="30" t="str">
        <f>'Matriz de Datos'!P40</f>
        <v/>
      </c>
      <c r="Q58" s="30" t="str">
        <f>'Matriz de Datos'!U40</f>
        <v/>
      </c>
      <c r="R58" s="30"/>
      <c r="S58" s="30" t="str">
        <f ca="1">'Matriz de Datos'!W40</f>
        <v/>
      </c>
      <c r="T58" s="30" t="str">
        <f ca="1">'Matriz de Datos'!AA40</f>
        <v/>
      </c>
      <c r="U58" s="30" t="str">
        <f ca="1">'Matriz de Datos'!AB40</f>
        <v/>
      </c>
      <c r="V58" s="30" t="str">
        <f ca="1">'Matriz de Datos'!AC40</f>
        <v/>
      </c>
      <c r="W58" s="30" t="str">
        <f ca="1">'Matriz de Datos'!AD40</f>
        <v/>
      </c>
      <c r="X58" s="30" t="str">
        <f>'Matriz de Datos'!AE40</f>
        <v/>
      </c>
      <c r="Y58" s="30" t="str">
        <f ca="1">'Matriz de Datos'!AF40</f>
        <v/>
      </c>
      <c r="Z58" s="30"/>
      <c r="AA58" s="30"/>
      <c r="AB58" s="41" t="str">
        <f ca="1">'Matriz de Datos'!AL40</f>
        <v/>
      </c>
    </row>
    <row r="59" spans="6:28" x14ac:dyDescent="0.3">
      <c r="F59" s="149" t="str">
        <f>'Matriz de Datos'!A41</f>
        <v/>
      </c>
      <c r="G59" s="30" t="str">
        <f>'Matriz de Datos'!G41</f>
        <v/>
      </c>
      <c r="H59" s="30" t="str">
        <f>'Matriz de Datos'!H41</f>
        <v/>
      </c>
      <c r="I59" s="30" t="str">
        <f>'Matriz de Datos'!I41</f>
        <v/>
      </c>
      <c r="J59" s="30" t="str">
        <f>'Matriz de Datos'!J41</f>
        <v/>
      </c>
      <c r="K59" s="25" t="str">
        <f>'Matriz de Datos'!K41</f>
        <v/>
      </c>
      <c r="L59" s="30" t="str">
        <f>'Matriz de Datos'!L41</f>
        <v/>
      </c>
      <c r="M59" s="30" t="str">
        <f>'Matriz de Datos'!M41</f>
        <v/>
      </c>
      <c r="N59" s="30" t="str">
        <f>'Matriz de Datos'!N41</f>
        <v/>
      </c>
      <c r="O59" s="30" t="str">
        <f>'Matriz de Datos'!O41</f>
        <v/>
      </c>
      <c r="P59" s="30" t="str">
        <f>'Matriz de Datos'!P41</f>
        <v/>
      </c>
      <c r="Q59" s="30" t="str">
        <f>'Matriz de Datos'!U41</f>
        <v/>
      </c>
      <c r="R59" s="30"/>
      <c r="S59" s="30" t="str">
        <f ca="1">'Matriz de Datos'!W41</f>
        <v/>
      </c>
      <c r="T59" s="30" t="str">
        <f ca="1">'Matriz de Datos'!AA41</f>
        <v/>
      </c>
      <c r="U59" s="30" t="str">
        <f ca="1">'Matriz de Datos'!AB41</f>
        <v/>
      </c>
      <c r="V59" s="30" t="str">
        <f ca="1">'Matriz de Datos'!AC41</f>
        <v/>
      </c>
      <c r="W59" s="30" t="str">
        <f ca="1">'Matriz de Datos'!AD41</f>
        <v/>
      </c>
      <c r="X59" s="30" t="str">
        <f>'Matriz de Datos'!AE41</f>
        <v/>
      </c>
      <c r="Y59" s="30" t="str">
        <f ca="1">'Matriz de Datos'!AF41</f>
        <v/>
      </c>
      <c r="Z59" s="30"/>
      <c r="AA59" s="30"/>
      <c r="AB59" s="41" t="str">
        <f ca="1">'Matriz de Datos'!AL41</f>
        <v/>
      </c>
    </row>
    <row r="60" spans="6:28" x14ac:dyDescent="0.3">
      <c r="F60" s="149" t="str">
        <f>'Matriz de Datos'!A42</f>
        <v/>
      </c>
      <c r="G60" s="30" t="str">
        <f>'Matriz de Datos'!G42</f>
        <v/>
      </c>
      <c r="H60" s="30" t="str">
        <f>'Matriz de Datos'!H42</f>
        <v/>
      </c>
      <c r="I60" s="30" t="str">
        <f>'Matriz de Datos'!I42</f>
        <v/>
      </c>
      <c r="J60" s="30" t="str">
        <f>'Matriz de Datos'!J42</f>
        <v/>
      </c>
      <c r="K60" s="25" t="str">
        <f>'Matriz de Datos'!K42</f>
        <v/>
      </c>
      <c r="L60" s="30" t="str">
        <f>'Matriz de Datos'!L42</f>
        <v/>
      </c>
      <c r="M60" s="30" t="str">
        <f>'Matriz de Datos'!M42</f>
        <v/>
      </c>
      <c r="N60" s="30" t="str">
        <f>'Matriz de Datos'!N42</f>
        <v/>
      </c>
      <c r="O60" s="30" t="str">
        <f>'Matriz de Datos'!O42</f>
        <v/>
      </c>
      <c r="P60" s="30" t="str">
        <f>'Matriz de Datos'!P42</f>
        <v/>
      </c>
      <c r="Q60" s="30" t="str">
        <f>'Matriz de Datos'!U42</f>
        <v/>
      </c>
      <c r="R60" s="30"/>
      <c r="S60" s="30" t="str">
        <f ca="1">'Matriz de Datos'!W42</f>
        <v/>
      </c>
      <c r="T60" s="30" t="str">
        <f ca="1">'Matriz de Datos'!AA42</f>
        <v/>
      </c>
      <c r="U60" s="30" t="str">
        <f ca="1">'Matriz de Datos'!AB42</f>
        <v/>
      </c>
      <c r="V60" s="30" t="str">
        <f ca="1">'Matriz de Datos'!AC42</f>
        <v/>
      </c>
      <c r="W60" s="30" t="str">
        <f ca="1">'Matriz de Datos'!AD42</f>
        <v/>
      </c>
      <c r="X60" s="30" t="str">
        <f>'Matriz de Datos'!AE42</f>
        <v/>
      </c>
      <c r="Y60" s="30" t="str">
        <f ca="1">'Matriz de Datos'!AF42</f>
        <v/>
      </c>
      <c r="Z60" s="30"/>
      <c r="AA60" s="30"/>
      <c r="AB60" s="41" t="str">
        <f ca="1">'Matriz de Datos'!AL42</f>
        <v/>
      </c>
    </row>
    <row r="61" spans="6:28" x14ac:dyDescent="0.3">
      <c r="F61" s="149" t="str">
        <f>'Matriz de Datos'!A43</f>
        <v/>
      </c>
      <c r="G61" s="30" t="str">
        <f>'Matriz de Datos'!G43</f>
        <v/>
      </c>
      <c r="H61" s="30" t="str">
        <f>'Matriz de Datos'!H43</f>
        <v/>
      </c>
      <c r="I61" s="30" t="str">
        <f>'Matriz de Datos'!I43</f>
        <v/>
      </c>
      <c r="J61" s="30" t="str">
        <f>'Matriz de Datos'!J43</f>
        <v/>
      </c>
      <c r="K61" s="25" t="str">
        <f>'Matriz de Datos'!K43</f>
        <v/>
      </c>
      <c r="L61" s="30" t="str">
        <f>'Matriz de Datos'!L43</f>
        <v/>
      </c>
      <c r="M61" s="30" t="str">
        <f>'Matriz de Datos'!M43</f>
        <v/>
      </c>
      <c r="N61" s="30" t="str">
        <f>'Matriz de Datos'!N43</f>
        <v/>
      </c>
      <c r="O61" s="30" t="str">
        <f>'Matriz de Datos'!O43</f>
        <v/>
      </c>
      <c r="P61" s="30" t="str">
        <f>'Matriz de Datos'!P43</f>
        <v/>
      </c>
      <c r="Q61" s="30" t="str">
        <f>'Matriz de Datos'!U43</f>
        <v/>
      </c>
      <c r="R61" s="30"/>
      <c r="S61" s="30" t="str">
        <f ca="1">'Matriz de Datos'!W43</f>
        <v/>
      </c>
      <c r="T61" s="30" t="str">
        <f ca="1">'Matriz de Datos'!AA43</f>
        <v/>
      </c>
      <c r="U61" s="30" t="str">
        <f ca="1">'Matriz de Datos'!AB43</f>
        <v/>
      </c>
      <c r="V61" s="30" t="str">
        <f ca="1">'Matriz de Datos'!AC43</f>
        <v/>
      </c>
      <c r="W61" s="30" t="str">
        <f ca="1">'Matriz de Datos'!AD43</f>
        <v/>
      </c>
      <c r="X61" s="30" t="str">
        <f>'Matriz de Datos'!AE43</f>
        <v/>
      </c>
      <c r="Y61" s="30" t="str">
        <f ca="1">'Matriz de Datos'!AF43</f>
        <v/>
      </c>
      <c r="Z61" s="30"/>
      <c r="AA61" s="30"/>
      <c r="AB61" s="41" t="str">
        <f ca="1">'Matriz de Datos'!AL43</f>
        <v/>
      </c>
    </row>
    <row r="62" spans="6:28" x14ac:dyDescent="0.3">
      <c r="F62" s="149" t="str">
        <f>'Matriz de Datos'!A44</f>
        <v/>
      </c>
      <c r="G62" s="30" t="str">
        <f>'Matriz de Datos'!G44</f>
        <v/>
      </c>
      <c r="H62" s="30" t="str">
        <f>'Matriz de Datos'!H44</f>
        <v/>
      </c>
      <c r="I62" s="30" t="str">
        <f>'Matriz de Datos'!I44</f>
        <v/>
      </c>
      <c r="J62" s="30" t="str">
        <f>'Matriz de Datos'!J44</f>
        <v/>
      </c>
      <c r="K62" s="25" t="str">
        <f>'Matriz de Datos'!K44</f>
        <v/>
      </c>
      <c r="L62" s="30" t="str">
        <f>'Matriz de Datos'!L44</f>
        <v/>
      </c>
      <c r="M62" s="30" t="str">
        <f>'Matriz de Datos'!M44</f>
        <v/>
      </c>
      <c r="N62" s="30" t="str">
        <f>'Matriz de Datos'!N44</f>
        <v/>
      </c>
      <c r="O62" s="30" t="str">
        <f>'Matriz de Datos'!O44</f>
        <v/>
      </c>
      <c r="P62" s="30" t="str">
        <f>'Matriz de Datos'!P44</f>
        <v/>
      </c>
      <c r="Q62" s="30" t="str">
        <f>'Matriz de Datos'!U44</f>
        <v/>
      </c>
      <c r="R62" s="30"/>
      <c r="S62" s="30" t="str">
        <f ca="1">'Matriz de Datos'!W44</f>
        <v/>
      </c>
      <c r="T62" s="30" t="str">
        <f ca="1">'Matriz de Datos'!AA44</f>
        <v/>
      </c>
      <c r="U62" s="30" t="str">
        <f ca="1">'Matriz de Datos'!AB44</f>
        <v/>
      </c>
      <c r="V62" s="30" t="str">
        <f ca="1">'Matriz de Datos'!AC44</f>
        <v/>
      </c>
      <c r="W62" s="30" t="str">
        <f ca="1">'Matriz de Datos'!AD44</f>
        <v/>
      </c>
      <c r="X62" s="30" t="str">
        <f>'Matriz de Datos'!AE44</f>
        <v/>
      </c>
      <c r="Y62" s="30" t="str">
        <f ca="1">'Matriz de Datos'!AF44</f>
        <v/>
      </c>
      <c r="Z62" s="30"/>
      <c r="AA62" s="30"/>
      <c r="AB62" s="41" t="str">
        <f ca="1">'Matriz de Datos'!AL44</f>
        <v/>
      </c>
    </row>
    <row r="63" spans="6:28" x14ac:dyDescent="0.3">
      <c r="F63" s="149" t="str">
        <f>'Matriz de Datos'!A45</f>
        <v/>
      </c>
      <c r="G63" s="30" t="str">
        <f>'Matriz de Datos'!G45</f>
        <v/>
      </c>
      <c r="H63" s="30" t="str">
        <f>'Matriz de Datos'!H45</f>
        <v/>
      </c>
      <c r="I63" s="30" t="str">
        <f>'Matriz de Datos'!I45</f>
        <v/>
      </c>
      <c r="J63" s="30" t="str">
        <f>'Matriz de Datos'!J45</f>
        <v/>
      </c>
      <c r="K63" s="25" t="str">
        <f>'Matriz de Datos'!K45</f>
        <v/>
      </c>
      <c r="L63" s="30" t="str">
        <f>'Matriz de Datos'!L45</f>
        <v/>
      </c>
      <c r="M63" s="30" t="str">
        <f>'Matriz de Datos'!M45</f>
        <v/>
      </c>
      <c r="N63" s="30" t="str">
        <f>'Matriz de Datos'!N45</f>
        <v/>
      </c>
      <c r="O63" s="30" t="str">
        <f>'Matriz de Datos'!O45</f>
        <v/>
      </c>
      <c r="P63" s="30" t="str">
        <f>'Matriz de Datos'!P45</f>
        <v/>
      </c>
      <c r="Q63" s="30" t="str">
        <f>'Matriz de Datos'!U45</f>
        <v/>
      </c>
      <c r="R63" s="30"/>
      <c r="S63" s="30" t="str">
        <f ca="1">'Matriz de Datos'!W45</f>
        <v/>
      </c>
      <c r="T63" s="30" t="str">
        <f ca="1">'Matriz de Datos'!AA45</f>
        <v/>
      </c>
      <c r="U63" s="30" t="str">
        <f ca="1">'Matriz de Datos'!AB45</f>
        <v/>
      </c>
      <c r="V63" s="30" t="str">
        <f ca="1">'Matriz de Datos'!AC45</f>
        <v/>
      </c>
      <c r="W63" s="30" t="str">
        <f ca="1">'Matriz de Datos'!AD45</f>
        <v/>
      </c>
      <c r="X63" s="30" t="str">
        <f>'Matriz de Datos'!AE45</f>
        <v/>
      </c>
      <c r="Y63" s="30" t="str">
        <f ca="1">'Matriz de Datos'!AF45</f>
        <v/>
      </c>
      <c r="Z63" s="30"/>
      <c r="AA63" s="30"/>
      <c r="AB63" s="41" t="str">
        <f ca="1">'Matriz de Datos'!AL45</f>
        <v/>
      </c>
    </row>
    <row r="64" spans="6:28" x14ac:dyDescent="0.3">
      <c r="F64" s="149" t="str">
        <f>'Matriz de Datos'!A46</f>
        <v/>
      </c>
      <c r="G64" s="30" t="str">
        <f>'Matriz de Datos'!G46</f>
        <v/>
      </c>
      <c r="H64" s="30" t="str">
        <f>'Matriz de Datos'!H46</f>
        <v/>
      </c>
      <c r="I64" s="30" t="str">
        <f>'Matriz de Datos'!I46</f>
        <v/>
      </c>
      <c r="J64" s="30" t="str">
        <f>'Matriz de Datos'!J46</f>
        <v/>
      </c>
      <c r="K64" s="25" t="str">
        <f>'Matriz de Datos'!K46</f>
        <v/>
      </c>
      <c r="L64" s="30" t="str">
        <f>'Matriz de Datos'!L46</f>
        <v/>
      </c>
      <c r="M64" s="30" t="str">
        <f>'Matriz de Datos'!M46</f>
        <v/>
      </c>
      <c r="N64" s="30" t="str">
        <f>'Matriz de Datos'!N46</f>
        <v/>
      </c>
      <c r="O64" s="30" t="str">
        <f>'Matriz de Datos'!O46</f>
        <v/>
      </c>
      <c r="P64" s="30" t="str">
        <f>'Matriz de Datos'!P46</f>
        <v/>
      </c>
      <c r="Q64" s="30" t="str">
        <f>'Matriz de Datos'!U46</f>
        <v/>
      </c>
      <c r="R64" s="30"/>
      <c r="S64" s="30" t="str">
        <f ca="1">'Matriz de Datos'!W46</f>
        <v/>
      </c>
      <c r="T64" s="30" t="str">
        <f ca="1">'Matriz de Datos'!AA46</f>
        <v/>
      </c>
      <c r="U64" s="30" t="str">
        <f ca="1">'Matriz de Datos'!AB46</f>
        <v/>
      </c>
      <c r="V64" s="30" t="str">
        <f ca="1">'Matriz de Datos'!AC46</f>
        <v/>
      </c>
      <c r="W64" s="30" t="str">
        <f ca="1">'Matriz de Datos'!AD46</f>
        <v/>
      </c>
      <c r="X64" s="30" t="str">
        <f>'Matriz de Datos'!AE46</f>
        <v/>
      </c>
      <c r="Y64" s="30" t="str">
        <f ca="1">'Matriz de Datos'!AF46</f>
        <v/>
      </c>
      <c r="Z64" s="30"/>
      <c r="AA64" s="30"/>
      <c r="AB64" s="41" t="str">
        <f ca="1">'Matriz de Datos'!AL46</f>
        <v/>
      </c>
    </row>
    <row r="65" spans="6:28" x14ac:dyDescent="0.3">
      <c r="F65" s="149" t="str">
        <f>'Matriz de Datos'!A47</f>
        <v/>
      </c>
      <c r="G65" s="30" t="str">
        <f>'Matriz de Datos'!G47</f>
        <v/>
      </c>
      <c r="H65" s="30" t="str">
        <f>'Matriz de Datos'!H47</f>
        <v/>
      </c>
      <c r="I65" s="30" t="str">
        <f>'Matriz de Datos'!I47</f>
        <v/>
      </c>
      <c r="J65" s="30" t="str">
        <f>'Matriz de Datos'!J47</f>
        <v/>
      </c>
      <c r="K65" s="25" t="str">
        <f>'Matriz de Datos'!K47</f>
        <v/>
      </c>
      <c r="L65" s="30" t="str">
        <f>'Matriz de Datos'!L47</f>
        <v/>
      </c>
      <c r="M65" s="30" t="str">
        <f>'Matriz de Datos'!M47</f>
        <v/>
      </c>
      <c r="N65" s="30" t="str">
        <f>'Matriz de Datos'!N47</f>
        <v/>
      </c>
      <c r="O65" s="30" t="str">
        <f>'Matriz de Datos'!O47</f>
        <v/>
      </c>
      <c r="P65" s="30" t="str">
        <f>'Matriz de Datos'!P47</f>
        <v/>
      </c>
      <c r="Q65" s="30" t="str">
        <f>'Matriz de Datos'!U47</f>
        <v/>
      </c>
      <c r="R65" s="30"/>
      <c r="S65" s="30" t="str">
        <f ca="1">'Matriz de Datos'!W47</f>
        <v/>
      </c>
      <c r="T65" s="30" t="str">
        <f ca="1">'Matriz de Datos'!AA47</f>
        <v/>
      </c>
      <c r="U65" s="30" t="str">
        <f ca="1">'Matriz de Datos'!AB47</f>
        <v/>
      </c>
      <c r="V65" s="30" t="str">
        <f ca="1">'Matriz de Datos'!AC47</f>
        <v/>
      </c>
      <c r="W65" s="30" t="str">
        <f ca="1">'Matriz de Datos'!AD47</f>
        <v/>
      </c>
      <c r="X65" s="30" t="str">
        <f>'Matriz de Datos'!AE47</f>
        <v/>
      </c>
      <c r="Y65" s="30" t="str">
        <f ca="1">'Matriz de Datos'!AF47</f>
        <v/>
      </c>
      <c r="Z65" s="30"/>
      <c r="AA65" s="30"/>
      <c r="AB65" s="41" t="str">
        <f ca="1">'Matriz de Datos'!AL47</f>
        <v/>
      </c>
    </row>
    <row r="66" spans="6:28" x14ac:dyDescent="0.3">
      <c r="F66" s="149" t="str">
        <f>'Matriz de Datos'!A48</f>
        <v/>
      </c>
      <c r="G66" s="30" t="str">
        <f>'Matriz de Datos'!G48</f>
        <v/>
      </c>
      <c r="H66" s="30" t="str">
        <f>'Matriz de Datos'!H48</f>
        <v/>
      </c>
      <c r="I66" s="30" t="str">
        <f>'Matriz de Datos'!I48</f>
        <v/>
      </c>
      <c r="J66" s="30" t="str">
        <f>'Matriz de Datos'!J48</f>
        <v/>
      </c>
      <c r="K66" s="25" t="str">
        <f>'Matriz de Datos'!K48</f>
        <v/>
      </c>
      <c r="L66" s="30" t="str">
        <f>'Matriz de Datos'!L48</f>
        <v/>
      </c>
      <c r="M66" s="30" t="str">
        <f>'Matriz de Datos'!M48</f>
        <v/>
      </c>
      <c r="N66" s="30" t="str">
        <f>'Matriz de Datos'!N48</f>
        <v/>
      </c>
      <c r="O66" s="30" t="str">
        <f>'Matriz de Datos'!O48</f>
        <v/>
      </c>
      <c r="P66" s="30" t="str">
        <f>'Matriz de Datos'!P48</f>
        <v/>
      </c>
      <c r="Q66" s="30" t="str">
        <f>'Matriz de Datos'!U48</f>
        <v/>
      </c>
      <c r="R66" s="30"/>
      <c r="S66" s="30" t="str">
        <f ca="1">'Matriz de Datos'!W48</f>
        <v/>
      </c>
      <c r="T66" s="30" t="str">
        <f ca="1">'Matriz de Datos'!AA48</f>
        <v/>
      </c>
      <c r="U66" s="30" t="str">
        <f ca="1">'Matriz de Datos'!AB48</f>
        <v/>
      </c>
      <c r="V66" s="30" t="str">
        <f ca="1">'Matriz de Datos'!AC48</f>
        <v/>
      </c>
      <c r="W66" s="30" t="str">
        <f ca="1">'Matriz de Datos'!AD48</f>
        <v/>
      </c>
      <c r="X66" s="30" t="str">
        <f>'Matriz de Datos'!AE48</f>
        <v/>
      </c>
      <c r="Y66" s="30" t="str">
        <f ca="1">'Matriz de Datos'!AF48</f>
        <v/>
      </c>
      <c r="Z66" s="30"/>
      <c r="AA66" s="30"/>
      <c r="AB66" s="41" t="str">
        <f ca="1">'Matriz de Datos'!AL48</f>
        <v/>
      </c>
    </row>
    <row r="67" spans="6:28" x14ac:dyDescent="0.3">
      <c r="F67" s="149" t="str">
        <f>'Matriz de Datos'!A49</f>
        <v/>
      </c>
      <c r="G67" s="30" t="str">
        <f>'Matriz de Datos'!G49</f>
        <v/>
      </c>
      <c r="H67" s="30" t="str">
        <f>'Matriz de Datos'!H49</f>
        <v/>
      </c>
      <c r="I67" s="30" t="str">
        <f>'Matriz de Datos'!I49</f>
        <v/>
      </c>
      <c r="J67" s="30" t="str">
        <f>'Matriz de Datos'!J49</f>
        <v/>
      </c>
      <c r="K67" s="25" t="str">
        <f>'Matriz de Datos'!K49</f>
        <v/>
      </c>
      <c r="L67" s="30" t="str">
        <f>'Matriz de Datos'!L49</f>
        <v/>
      </c>
      <c r="M67" s="30" t="str">
        <f>'Matriz de Datos'!M49</f>
        <v/>
      </c>
      <c r="N67" s="30" t="str">
        <f>'Matriz de Datos'!N49</f>
        <v/>
      </c>
      <c r="O67" s="30" t="str">
        <f>'Matriz de Datos'!O49</f>
        <v/>
      </c>
      <c r="P67" s="30" t="str">
        <f>'Matriz de Datos'!P49</f>
        <v/>
      </c>
      <c r="Q67" s="30" t="str">
        <f>'Matriz de Datos'!U49</f>
        <v/>
      </c>
      <c r="R67" s="30"/>
      <c r="S67" s="30" t="str">
        <f ca="1">'Matriz de Datos'!W49</f>
        <v/>
      </c>
      <c r="T67" s="30" t="str">
        <f ca="1">'Matriz de Datos'!AA49</f>
        <v/>
      </c>
      <c r="U67" s="30" t="str">
        <f ca="1">'Matriz de Datos'!AB49</f>
        <v/>
      </c>
      <c r="V67" s="30" t="str">
        <f ca="1">'Matriz de Datos'!AC49</f>
        <v/>
      </c>
      <c r="W67" s="30" t="str">
        <f ca="1">'Matriz de Datos'!AD49</f>
        <v/>
      </c>
      <c r="X67" s="30" t="str">
        <f>'Matriz de Datos'!AE49</f>
        <v/>
      </c>
      <c r="Y67" s="30" t="str">
        <f ca="1">'Matriz de Datos'!AF49</f>
        <v/>
      </c>
      <c r="Z67" s="30"/>
      <c r="AA67" s="30"/>
      <c r="AB67" s="41" t="str">
        <f ca="1">'Matriz de Datos'!AL49</f>
        <v/>
      </c>
    </row>
    <row r="68" spans="6:28" x14ac:dyDescent="0.3">
      <c r="F68" s="149" t="str">
        <f>'Matriz de Datos'!A50</f>
        <v/>
      </c>
      <c r="G68" s="30" t="str">
        <f>'Matriz de Datos'!G50</f>
        <v/>
      </c>
      <c r="H68" s="30" t="str">
        <f>'Matriz de Datos'!H50</f>
        <v/>
      </c>
      <c r="I68" s="30" t="str">
        <f>'Matriz de Datos'!I50</f>
        <v/>
      </c>
      <c r="J68" s="30" t="str">
        <f>'Matriz de Datos'!J50</f>
        <v/>
      </c>
      <c r="K68" s="25" t="str">
        <f>'Matriz de Datos'!K50</f>
        <v/>
      </c>
      <c r="L68" s="30" t="str">
        <f>'Matriz de Datos'!L50</f>
        <v/>
      </c>
      <c r="M68" s="30" t="str">
        <f>'Matriz de Datos'!M50</f>
        <v/>
      </c>
      <c r="N68" s="30" t="str">
        <f>'Matriz de Datos'!N50</f>
        <v/>
      </c>
      <c r="O68" s="30" t="str">
        <f>'Matriz de Datos'!O50</f>
        <v/>
      </c>
      <c r="P68" s="30" t="str">
        <f>'Matriz de Datos'!P50</f>
        <v/>
      </c>
      <c r="Q68" s="30" t="str">
        <f>'Matriz de Datos'!U50</f>
        <v/>
      </c>
      <c r="R68" s="30"/>
      <c r="S68" s="30" t="str">
        <f ca="1">'Matriz de Datos'!W50</f>
        <v/>
      </c>
      <c r="T68" s="30" t="str">
        <f ca="1">'Matriz de Datos'!AA50</f>
        <v/>
      </c>
      <c r="U68" s="30" t="str">
        <f ca="1">'Matriz de Datos'!AB50</f>
        <v/>
      </c>
      <c r="V68" s="30" t="str">
        <f ca="1">'Matriz de Datos'!AC50</f>
        <v/>
      </c>
      <c r="W68" s="30" t="str">
        <f ca="1">'Matriz de Datos'!AD50</f>
        <v/>
      </c>
      <c r="X68" s="30" t="str">
        <f>'Matriz de Datos'!AE50</f>
        <v/>
      </c>
      <c r="Y68" s="30" t="str">
        <f ca="1">'Matriz de Datos'!AF50</f>
        <v/>
      </c>
      <c r="Z68" s="30"/>
      <c r="AA68" s="30"/>
      <c r="AB68" s="41" t="str">
        <f ca="1">'Matriz de Datos'!AL50</f>
        <v/>
      </c>
    </row>
    <row r="69" spans="6:28" x14ac:dyDescent="0.3">
      <c r="F69" s="149" t="str">
        <f>'Matriz de Datos'!A51</f>
        <v/>
      </c>
      <c r="G69" s="30" t="str">
        <f>'Matriz de Datos'!G51</f>
        <v/>
      </c>
      <c r="H69" s="30" t="str">
        <f>'Matriz de Datos'!H51</f>
        <v/>
      </c>
      <c r="I69" s="30" t="str">
        <f>'Matriz de Datos'!I51</f>
        <v/>
      </c>
      <c r="J69" s="30" t="str">
        <f>'Matriz de Datos'!J51</f>
        <v/>
      </c>
      <c r="K69" s="25" t="str">
        <f>'Matriz de Datos'!K51</f>
        <v/>
      </c>
      <c r="L69" s="30" t="str">
        <f>'Matriz de Datos'!L51</f>
        <v/>
      </c>
      <c r="M69" s="30" t="str">
        <f>'Matriz de Datos'!M51</f>
        <v/>
      </c>
      <c r="N69" s="30" t="str">
        <f>'Matriz de Datos'!N51</f>
        <v/>
      </c>
      <c r="O69" s="30" t="str">
        <f>'Matriz de Datos'!O51</f>
        <v/>
      </c>
      <c r="P69" s="30" t="str">
        <f>'Matriz de Datos'!P51</f>
        <v/>
      </c>
      <c r="Q69" s="30" t="str">
        <f>'Matriz de Datos'!U51</f>
        <v/>
      </c>
      <c r="R69" s="30"/>
      <c r="S69" s="30" t="str">
        <f ca="1">'Matriz de Datos'!W51</f>
        <v/>
      </c>
      <c r="T69" s="30" t="str">
        <f ca="1">'Matriz de Datos'!AA51</f>
        <v/>
      </c>
      <c r="U69" s="30" t="str">
        <f ca="1">'Matriz de Datos'!AB51</f>
        <v/>
      </c>
      <c r="V69" s="30" t="str">
        <f ca="1">'Matriz de Datos'!AC51</f>
        <v/>
      </c>
      <c r="W69" s="30" t="str">
        <f ca="1">'Matriz de Datos'!AD51</f>
        <v/>
      </c>
      <c r="X69" s="30" t="str">
        <f>'Matriz de Datos'!AE51</f>
        <v/>
      </c>
      <c r="Y69" s="30" t="str">
        <f ca="1">'Matriz de Datos'!AF51</f>
        <v/>
      </c>
      <c r="Z69" s="30"/>
      <c r="AA69" s="30"/>
      <c r="AB69" s="41" t="str">
        <f ca="1">'Matriz de Datos'!AL51</f>
        <v/>
      </c>
    </row>
    <row r="70" spans="6:28" x14ac:dyDescent="0.3">
      <c r="F70" s="149" t="str">
        <f>'Matriz de Datos'!A52</f>
        <v/>
      </c>
      <c r="G70" s="30" t="str">
        <f>'Matriz de Datos'!G52</f>
        <v/>
      </c>
      <c r="H70" s="30" t="str">
        <f>'Matriz de Datos'!H52</f>
        <v/>
      </c>
      <c r="I70" s="30" t="str">
        <f>'Matriz de Datos'!I52</f>
        <v/>
      </c>
      <c r="J70" s="30" t="str">
        <f>'Matriz de Datos'!J52</f>
        <v/>
      </c>
      <c r="K70" s="25" t="str">
        <f>'Matriz de Datos'!K52</f>
        <v/>
      </c>
      <c r="L70" s="30" t="str">
        <f>'Matriz de Datos'!L52</f>
        <v/>
      </c>
      <c r="M70" s="30" t="str">
        <f>'Matriz de Datos'!M52</f>
        <v/>
      </c>
      <c r="N70" s="30" t="str">
        <f>'Matriz de Datos'!N52</f>
        <v/>
      </c>
      <c r="O70" s="30" t="str">
        <f>'Matriz de Datos'!O52</f>
        <v/>
      </c>
      <c r="P70" s="30" t="str">
        <f>'Matriz de Datos'!P52</f>
        <v/>
      </c>
      <c r="Q70" s="30" t="str">
        <f>'Matriz de Datos'!U52</f>
        <v/>
      </c>
      <c r="R70" s="30"/>
      <c r="S70" s="30" t="str">
        <f ca="1">'Matriz de Datos'!W52</f>
        <v/>
      </c>
      <c r="T70" s="30" t="str">
        <f ca="1">'Matriz de Datos'!AA52</f>
        <v/>
      </c>
      <c r="U70" s="30" t="str">
        <f ca="1">'Matriz de Datos'!AB52</f>
        <v/>
      </c>
      <c r="V70" s="30" t="str">
        <f ca="1">'Matriz de Datos'!AC52</f>
        <v/>
      </c>
      <c r="W70" s="30" t="str">
        <f ca="1">'Matriz de Datos'!AD52</f>
        <v/>
      </c>
      <c r="X70" s="30" t="str">
        <f>'Matriz de Datos'!AE52</f>
        <v/>
      </c>
      <c r="Y70" s="30" t="str">
        <f ca="1">'Matriz de Datos'!AF52</f>
        <v/>
      </c>
      <c r="Z70" s="30"/>
      <c r="AA70" s="30"/>
      <c r="AB70" s="41" t="str">
        <f ca="1">'Matriz de Datos'!AL52</f>
        <v/>
      </c>
    </row>
    <row r="71" spans="6:28" x14ac:dyDescent="0.3">
      <c r="F71" s="149" t="str">
        <f>'Matriz de Datos'!A53</f>
        <v/>
      </c>
      <c r="G71" s="30" t="str">
        <f>'Matriz de Datos'!G53</f>
        <v/>
      </c>
      <c r="H71" s="30" t="str">
        <f>'Matriz de Datos'!H53</f>
        <v/>
      </c>
      <c r="I71" s="30" t="str">
        <f>'Matriz de Datos'!I53</f>
        <v/>
      </c>
      <c r="J71" s="30" t="str">
        <f>'Matriz de Datos'!J53</f>
        <v/>
      </c>
      <c r="K71" s="25" t="str">
        <f>'Matriz de Datos'!K53</f>
        <v/>
      </c>
      <c r="L71" s="30" t="str">
        <f>'Matriz de Datos'!L53</f>
        <v/>
      </c>
      <c r="M71" s="30" t="str">
        <f>'Matriz de Datos'!M53</f>
        <v/>
      </c>
      <c r="N71" s="30" t="str">
        <f>'Matriz de Datos'!N53</f>
        <v/>
      </c>
      <c r="O71" s="30" t="str">
        <f>'Matriz de Datos'!O53</f>
        <v/>
      </c>
      <c r="P71" s="30" t="str">
        <f>'Matriz de Datos'!P53</f>
        <v/>
      </c>
      <c r="Q71" s="30" t="str">
        <f>'Matriz de Datos'!U53</f>
        <v/>
      </c>
      <c r="R71" s="30"/>
      <c r="S71" s="30" t="str">
        <f ca="1">'Matriz de Datos'!W53</f>
        <v/>
      </c>
      <c r="T71" s="30" t="str">
        <f ca="1">'Matriz de Datos'!AA53</f>
        <v/>
      </c>
      <c r="U71" s="30" t="str">
        <f ca="1">'Matriz de Datos'!AB53</f>
        <v/>
      </c>
      <c r="V71" s="30" t="str">
        <f ca="1">'Matriz de Datos'!AC53</f>
        <v/>
      </c>
      <c r="W71" s="30" t="str">
        <f ca="1">'Matriz de Datos'!AD53</f>
        <v/>
      </c>
      <c r="X71" s="30" t="str">
        <f>'Matriz de Datos'!AE53</f>
        <v/>
      </c>
      <c r="Y71" s="30" t="str">
        <f ca="1">'Matriz de Datos'!AF53</f>
        <v/>
      </c>
      <c r="Z71" s="30"/>
      <c r="AA71" s="30"/>
      <c r="AB71" s="41" t="str">
        <f ca="1">'Matriz de Datos'!AL53</f>
        <v/>
      </c>
    </row>
    <row r="72" spans="6:28" x14ac:dyDescent="0.3">
      <c r="F72" s="149" t="str">
        <f>'Matriz de Datos'!A54</f>
        <v/>
      </c>
      <c r="G72" s="30" t="str">
        <f>'Matriz de Datos'!G54</f>
        <v/>
      </c>
      <c r="H72" s="30" t="str">
        <f>'Matriz de Datos'!H54</f>
        <v/>
      </c>
      <c r="I72" s="30" t="str">
        <f>'Matriz de Datos'!I54</f>
        <v/>
      </c>
      <c r="J72" s="30" t="str">
        <f>'Matriz de Datos'!J54</f>
        <v/>
      </c>
      <c r="K72" s="25" t="str">
        <f>'Matriz de Datos'!K54</f>
        <v/>
      </c>
      <c r="L72" s="30" t="str">
        <f>'Matriz de Datos'!L54</f>
        <v/>
      </c>
      <c r="M72" s="30" t="str">
        <f>'Matriz de Datos'!M54</f>
        <v/>
      </c>
      <c r="N72" s="30" t="str">
        <f>'Matriz de Datos'!N54</f>
        <v/>
      </c>
      <c r="O72" s="30" t="str">
        <f>'Matriz de Datos'!O54</f>
        <v/>
      </c>
      <c r="P72" s="30" t="str">
        <f>'Matriz de Datos'!P54</f>
        <v/>
      </c>
      <c r="Q72" s="30" t="str">
        <f>'Matriz de Datos'!U54</f>
        <v/>
      </c>
      <c r="R72" s="30"/>
      <c r="S72" s="30" t="str">
        <f ca="1">'Matriz de Datos'!W54</f>
        <v/>
      </c>
      <c r="T72" s="30" t="str">
        <f ca="1">'Matriz de Datos'!AA54</f>
        <v/>
      </c>
      <c r="U72" s="30" t="str">
        <f ca="1">'Matriz de Datos'!AB54</f>
        <v/>
      </c>
      <c r="V72" s="30" t="str">
        <f ca="1">'Matriz de Datos'!AC54</f>
        <v/>
      </c>
      <c r="W72" s="30" t="str">
        <f ca="1">'Matriz de Datos'!AD54</f>
        <v/>
      </c>
      <c r="X72" s="30" t="str">
        <f>'Matriz de Datos'!AE54</f>
        <v/>
      </c>
      <c r="Y72" s="30" t="str">
        <f ca="1">'Matriz de Datos'!AF54</f>
        <v/>
      </c>
      <c r="Z72" s="30"/>
      <c r="AA72" s="30"/>
      <c r="AB72" s="41" t="str">
        <f ca="1">'Matriz de Datos'!AL54</f>
        <v/>
      </c>
    </row>
    <row r="73" spans="6:28" x14ac:dyDescent="0.3">
      <c r="F73" s="149" t="str">
        <f>'Matriz de Datos'!A55</f>
        <v/>
      </c>
      <c r="G73" s="30" t="str">
        <f>'Matriz de Datos'!G55</f>
        <v/>
      </c>
      <c r="H73" s="30" t="str">
        <f>'Matriz de Datos'!H55</f>
        <v/>
      </c>
      <c r="I73" s="30" t="str">
        <f>'Matriz de Datos'!I55</f>
        <v/>
      </c>
      <c r="J73" s="30" t="str">
        <f>'Matriz de Datos'!J55</f>
        <v/>
      </c>
      <c r="K73" s="25" t="str">
        <f>'Matriz de Datos'!K55</f>
        <v/>
      </c>
      <c r="L73" s="30" t="str">
        <f>'Matriz de Datos'!L55</f>
        <v/>
      </c>
      <c r="M73" s="30" t="str">
        <f>'Matriz de Datos'!M55</f>
        <v/>
      </c>
      <c r="N73" s="30" t="str">
        <f>'Matriz de Datos'!N55</f>
        <v/>
      </c>
      <c r="O73" s="30" t="str">
        <f>'Matriz de Datos'!O55</f>
        <v/>
      </c>
      <c r="P73" s="30" t="str">
        <f>'Matriz de Datos'!P55</f>
        <v/>
      </c>
      <c r="Q73" s="30" t="str">
        <f>'Matriz de Datos'!U55</f>
        <v/>
      </c>
      <c r="R73" s="30"/>
      <c r="S73" s="30" t="str">
        <f ca="1">'Matriz de Datos'!W55</f>
        <v/>
      </c>
      <c r="T73" s="30" t="str">
        <f ca="1">'Matriz de Datos'!AA55</f>
        <v/>
      </c>
      <c r="U73" s="30" t="str">
        <f ca="1">'Matriz de Datos'!AB55</f>
        <v/>
      </c>
      <c r="V73" s="30" t="str">
        <f ca="1">'Matriz de Datos'!AC55</f>
        <v/>
      </c>
      <c r="W73" s="30" t="str">
        <f ca="1">'Matriz de Datos'!AD55</f>
        <v/>
      </c>
      <c r="X73" s="30" t="str">
        <f>'Matriz de Datos'!AE55</f>
        <v/>
      </c>
      <c r="Y73" s="30" t="str">
        <f ca="1">'Matriz de Datos'!AF55</f>
        <v/>
      </c>
      <c r="Z73" s="30"/>
      <c r="AA73" s="30"/>
      <c r="AB73" s="41" t="str">
        <f ca="1">'Matriz de Datos'!AL55</f>
        <v/>
      </c>
    </row>
    <row r="74" spans="6:28" x14ac:dyDescent="0.3">
      <c r="F74" s="149" t="str">
        <f>'Matriz de Datos'!A56</f>
        <v/>
      </c>
      <c r="G74" s="30" t="str">
        <f>'Matriz de Datos'!G56</f>
        <v/>
      </c>
      <c r="H74" s="30" t="str">
        <f>'Matriz de Datos'!H56</f>
        <v/>
      </c>
      <c r="I74" s="30" t="str">
        <f>'Matriz de Datos'!I56</f>
        <v/>
      </c>
      <c r="J74" s="30" t="str">
        <f>'Matriz de Datos'!J56</f>
        <v/>
      </c>
      <c r="K74" s="25" t="str">
        <f>'Matriz de Datos'!K56</f>
        <v/>
      </c>
      <c r="L74" s="30" t="str">
        <f>'Matriz de Datos'!L56</f>
        <v/>
      </c>
      <c r="M74" s="30" t="str">
        <f>'Matriz de Datos'!M56</f>
        <v/>
      </c>
      <c r="N74" s="30" t="str">
        <f>'Matriz de Datos'!N56</f>
        <v/>
      </c>
      <c r="O74" s="30" t="str">
        <f>'Matriz de Datos'!O56</f>
        <v/>
      </c>
      <c r="P74" s="30" t="str">
        <f>'Matriz de Datos'!P56</f>
        <v/>
      </c>
      <c r="Q74" s="30" t="str">
        <f>'Matriz de Datos'!U56</f>
        <v/>
      </c>
      <c r="R74" s="30"/>
      <c r="S74" s="30" t="str">
        <f ca="1">'Matriz de Datos'!W56</f>
        <v/>
      </c>
      <c r="T74" s="30" t="str">
        <f ca="1">'Matriz de Datos'!AA56</f>
        <v/>
      </c>
      <c r="U74" s="30" t="str">
        <f ca="1">'Matriz de Datos'!AB56</f>
        <v/>
      </c>
      <c r="V74" s="30" t="str">
        <f ca="1">'Matriz de Datos'!AC56</f>
        <v/>
      </c>
      <c r="W74" s="30" t="str">
        <f ca="1">'Matriz de Datos'!AD56</f>
        <v/>
      </c>
      <c r="X74" s="30" t="str">
        <f>'Matriz de Datos'!AE56</f>
        <v/>
      </c>
      <c r="Y74" s="30" t="str">
        <f ca="1">'Matriz de Datos'!AF56</f>
        <v/>
      </c>
      <c r="Z74" s="30"/>
      <c r="AA74" s="30"/>
      <c r="AB74" s="41" t="str">
        <f ca="1">'Matriz de Datos'!AL56</f>
        <v/>
      </c>
    </row>
    <row r="75" spans="6:28" x14ac:dyDescent="0.3">
      <c r="F75" s="149" t="str">
        <f>'Matriz de Datos'!A57</f>
        <v/>
      </c>
      <c r="G75" s="30" t="str">
        <f>'Matriz de Datos'!G57</f>
        <v/>
      </c>
      <c r="H75" s="30" t="str">
        <f>'Matriz de Datos'!H57</f>
        <v/>
      </c>
      <c r="I75" s="30" t="str">
        <f>'Matriz de Datos'!I57</f>
        <v/>
      </c>
      <c r="J75" s="30" t="str">
        <f>'Matriz de Datos'!J57</f>
        <v/>
      </c>
      <c r="K75" s="25" t="str">
        <f>'Matriz de Datos'!K57</f>
        <v/>
      </c>
      <c r="L75" s="30" t="str">
        <f>'Matriz de Datos'!L57</f>
        <v/>
      </c>
      <c r="M75" s="30" t="str">
        <f>'Matriz de Datos'!M57</f>
        <v/>
      </c>
      <c r="N75" s="30" t="str">
        <f>'Matriz de Datos'!N57</f>
        <v/>
      </c>
      <c r="O75" s="30" t="str">
        <f>'Matriz de Datos'!O57</f>
        <v/>
      </c>
      <c r="P75" s="30" t="str">
        <f>'Matriz de Datos'!P57</f>
        <v/>
      </c>
      <c r="Q75" s="30" t="str">
        <f>'Matriz de Datos'!U57</f>
        <v/>
      </c>
      <c r="R75" s="30"/>
      <c r="S75" s="30" t="str">
        <f ca="1">'Matriz de Datos'!W57</f>
        <v/>
      </c>
      <c r="T75" s="30" t="str">
        <f ca="1">'Matriz de Datos'!AA57</f>
        <v/>
      </c>
      <c r="U75" s="30" t="str">
        <f ca="1">'Matriz de Datos'!AB57</f>
        <v/>
      </c>
      <c r="V75" s="30" t="str">
        <f ca="1">'Matriz de Datos'!AC57</f>
        <v/>
      </c>
      <c r="W75" s="30" t="str">
        <f ca="1">'Matriz de Datos'!AD57</f>
        <v/>
      </c>
      <c r="X75" s="30" t="str">
        <f>'Matriz de Datos'!AE57</f>
        <v/>
      </c>
      <c r="Y75" s="30" t="str">
        <f ca="1">'Matriz de Datos'!AF57</f>
        <v/>
      </c>
      <c r="Z75" s="30"/>
      <c r="AA75" s="30"/>
      <c r="AB75" s="41" t="str">
        <f ca="1">'Matriz de Datos'!AL57</f>
        <v/>
      </c>
    </row>
    <row r="76" spans="6:28" x14ac:dyDescent="0.3">
      <c r="F76" s="149" t="str">
        <f>'Matriz de Datos'!A58</f>
        <v/>
      </c>
      <c r="G76" s="30" t="str">
        <f>'Matriz de Datos'!G58</f>
        <v/>
      </c>
      <c r="H76" s="30" t="str">
        <f>'Matriz de Datos'!H58</f>
        <v/>
      </c>
      <c r="I76" s="30" t="str">
        <f>'Matriz de Datos'!I58</f>
        <v/>
      </c>
      <c r="J76" s="30" t="str">
        <f>'Matriz de Datos'!J58</f>
        <v/>
      </c>
      <c r="K76" s="25" t="str">
        <f>'Matriz de Datos'!K58</f>
        <v/>
      </c>
      <c r="L76" s="30" t="str">
        <f>'Matriz de Datos'!L58</f>
        <v/>
      </c>
      <c r="M76" s="30" t="str">
        <f>'Matriz de Datos'!M58</f>
        <v/>
      </c>
      <c r="N76" s="30" t="str">
        <f>'Matriz de Datos'!N58</f>
        <v/>
      </c>
      <c r="O76" s="30" t="str">
        <f>'Matriz de Datos'!O58</f>
        <v/>
      </c>
      <c r="P76" s="30" t="str">
        <f>'Matriz de Datos'!P58</f>
        <v/>
      </c>
      <c r="Q76" s="30" t="str">
        <f>'Matriz de Datos'!U58</f>
        <v/>
      </c>
      <c r="R76" s="30"/>
      <c r="S76" s="30" t="str">
        <f ca="1">'Matriz de Datos'!W58</f>
        <v/>
      </c>
      <c r="T76" s="30" t="str">
        <f ca="1">'Matriz de Datos'!AA58</f>
        <v/>
      </c>
      <c r="U76" s="30" t="str">
        <f ca="1">'Matriz de Datos'!AB58</f>
        <v/>
      </c>
      <c r="V76" s="30" t="str">
        <f ca="1">'Matriz de Datos'!AC58</f>
        <v/>
      </c>
      <c r="W76" s="30" t="str">
        <f ca="1">'Matriz de Datos'!AD58</f>
        <v/>
      </c>
      <c r="X76" s="30" t="str">
        <f>'Matriz de Datos'!AE58</f>
        <v/>
      </c>
      <c r="Y76" s="30" t="str">
        <f ca="1">'Matriz de Datos'!AF58</f>
        <v/>
      </c>
      <c r="Z76" s="30"/>
      <c r="AA76" s="30"/>
      <c r="AB76" s="41" t="str">
        <f ca="1">'Matriz de Datos'!AL58</f>
        <v/>
      </c>
    </row>
    <row r="77" spans="6:28" x14ac:dyDescent="0.3">
      <c r="F77" s="149" t="str">
        <f>'Matriz de Datos'!A59</f>
        <v/>
      </c>
      <c r="G77" s="30" t="str">
        <f>'Matriz de Datos'!G59</f>
        <v/>
      </c>
      <c r="H77" s="30" t="str">
        <f>'Matriz de Datos'!H59</f>
        <v/>
      </c>
      <c r="I77" s="30" t="str">
        <f>'Matriz de Datos'!I59</f>
        <v/>
      </c>
      <c r="J77" s="30" t="str">
        <f>'Matriz de Datos'!J59</f>
        <v/>
      </c>
      <c r="K77" s="25" t="str">
        <f>'Matriz de Datos'!K59</f>
        <v/>
      </c>
      <c r="L77" s="30" t="str">
        <f>'Matriz de Datos'!L59</f>
        <v/>
      </c>
      <c r="M77" s="30" t="str">
        <f>'Matriz de Datos'!M59</f>
        <v/>
      </c>
      <c r="N77" s="30" t="str">
        <f>'Matriz de Datos'!N59</f>
        <v/>
      </c>
      <c r="O77" s="30" t="str">
        <f>'Matriz de Datos'!O59</f>
        <v/>
      </c>
      <c r="P77" s="30" t="str">
        <f>'Matriz de Datos'!P59</f>
        <v/>
      </c>
      <c r="Q77" s="30" t="str">
        <f>'Matriz de Datos'!U59</f>
        <v/>
      </c>
      <c r="R77" s="30"/>
      <c r="S77" s="30" t="str">
        <f ca="1">'Matriz de Datos'!W59</f>
        <v/>
      </c>
      <c r="T77" s="30" t="str">
        <f ca="1">'Matriz de Datos'!AA59</f>
        <v/>
      </c>
      <c r="U77" s="30" t="str">
        <f ca="1">'Matriz de Datos'!AB59</f>
        <v/>
      </c>
      <c r="V77" s="30" t="str">
        <f ca="1">'Matriz de Datos'!AC59</f>
        <v/>
      </c>
      <c r="W77" s="30" t="str">
        <f ca="1">'Matriz de Datos'!AD59</f>
        <v/>
      </c>
      <c r="X77" s="30" t="str">
        <f>'Matriz de Datos'!AE59</f>
        <v/>
      </c>
      <c r="Y77" s="30" t="str">
        <f ca="1">'Matriz de Datos'!AF59</f>
        <v/>
      </c>
      <c r="Z77" s="30"/>
      <c r="AA77" s="30"/>
      <c r="AB77" s="41" t="str">
        <f ca="1">'Matriz de Datos'!AL59</f>
        <v/>
      </c>
    </row>
    <row r="78" spans="6:28" x14ac:dyDescent="0.3">
      <c r="F78" s="149" t="str">
        <f>'Matriz de Datos'!A60</f>
        <v/>
      </c>
      <c r="G78" s="30" t="str">
        <f>'Matriz de Datos'!G60</f>
        <v/>
      </c>
      <c r="H78" s="30" t="str">
        <f>'Matriz de Datos'!H60</f>
        <v/>
      </c>
      <c r="I78" s="30" t="str">
        <f>'Matriz de Datos'!I60</f>
        <v/>
      </c>
      <c r="J78" s="30" t="str">
        <f>'Matriz de Datos'!J60</f>
        <v/>
      </c>
      <c r="K78" s="25" t="str">
        <f>'Matriz de Datos'!K60</f>
        <v/>
      </c>
      <c r="L78" s="30" t="str">
        <f>'Matriz de Datos'!L60</f>
        <v/>
      </c>
      <c r="M78" s="30" t="str">
        <f>'Matriz de Datos'!M60</f>
        <v/>
      </c>
      <c r="N78" s="30" t="str">
        <f>'Matriz de Datos'!N60</f>
        <v/>
      </c>
      <c r="O78" s="30" t="str">
        <f>'Matriz de Datos'!O60</f>
        <v/>
      </c>
      <c r="P78" s="30" t="str">
        <f>'Matriz de Datos'!P60</f>
        <v/>
      </c>
      <c r="Q78" s="30" t="str">
        <f>'Matriz de Datos'!U60</f>
        <v/>
      </c>
      <c r="R78" s="30"/>
      <c r="S78" s="30" t="str">
        <f ca="1">'Matriz de Datos'!W60</f>
        <v/>
      </c>
      <c r="T78" s="30" t="str">
        <f ca="1">'Matriz de Datos'!AA60</f>
        <v/>
      </c>
      <c r="U78" s="30" t="str">
        <f ca="1">'Matriz de Datos'!AB60</f>
        <v/>
      </c>
      <c r="V78" s="30" t="str">
        <f ca="1">'Matriz de Datos'!AC60</f>
        <v/>
      </c>
      <c r="W78" s="30" t="str">
        <f ca="1">'Matriz de Datos'!AD60</f>
        <v/>
      </c>
      <c r="X78" s="30" t="str">
        <f>'Matriz de Datos'!AE60</f>
        <v/>
      </c>
      <c r="Y78" s="30" t="str">
        <f ca="1">'Matriz de Datos'!AF60</f>
        <v/>
      </c>
      <c r="Z78" s="30"/>
      <c r="AA78" s="30"/>
      <c r="AB78" s="41" t="str">
        <f ca="1">'Matriz de Datos'!AL60</f>
        <v/>
      </c>
    </row>
    <row r="79" spans="6:28" x14ac:dyDescent="0.3">
      <c r="F79" s="149" t="str">
        <f>'Matriz de Datos'!A61</f>
        <v/>
      </c>
      <c r="G79" s="30" t="str">
        <f>'Matriz de Datos'!G61</f>
        <v/>
      </c>
      <c r="H79" s="30" t="str">
        <f>'Matriz de Datos'!H61</f>
        <v/>
      </c>
      <c r="I79" s="30" t="str">
        <f>'Matriz de Datos'!I61</f>
        <v/>
      </c>
      <c r="J79" s="30" t="str">
        <f>'Matriz de Datos'!J61</f>
        <v/>
      </c>
      <c r="K79" s="25" t="str">
        <f>'Matriz de Datos'!K61</f>
        <v/>
      </c>
      <c r="L79" s="30" t="str">
        <f>'Matriz de Datos'!L61</f>
        <v/>
      </c>
      <c r="M79" s="30" t="str">
        <f>'Matriz de Datos'!M61</f>
        <v/>
      </c>
      <c r="N79" s="30" t="str">
        <f>'Matriz de Datos'!N61</f>
        <v/>
      </c>
      <c r="O79" s="30" t="str">
        <f>'Matriz de Datos'!O61</f>
        <v/>
      </c>
      <c r="P79" s="30" t="str">
        <f>'Matriz de Datos'!P61</f>
        <v/>
      </c>
      <c r="Q79" s="30" t="str">
        <f>'Matriz de Datos'!U61</f>
        <v/>
      </c>
      <c r="R79" s="30"/>
      <c r="S79" s="30" t="str">
        <f ca="1">'Matriz de Datos'!W61</f>
        <v/>
      </c>
      <c r="T79" s="30" t="str">
        <f ca="1">'Matriz de Datos'!AA61</f>
        <v/>
      </c>
      <c r="U79" s="30" t="str">
        <f ca="1">'Matriz de Datos'!AB61</f>
        <v/>
      </c>
      <c r="V79" s="30" t="str">
        <f ca="1">'Matriz de Datos'!AC61</f>
        <v/>
      </c>
      <c r="W79" s="30" t="str">
        <f ca="1">'Matriz de Datos'!AD61</f>
        <v/>
      </c>
      <c r="X79" s="30" t="str">
        <f>'Matriz de Datos'!AE61</f>
        <v/>
      </c>
      <c r="Y79" s="30" t="str">
        <f ca="1">'Matriz de Datos'!AF61</f>
        <v/>
      </c>
      <c r="Z79" s="30"/>
      <c r="AA79" s="30"/>
      <c r="AB79" s="41" t="str">
        <f ca="1">'Matriz de Datos'!AL61</f>
        <v/>
      </c>
    </row>
    <row r="80" spans="6:28" x14ac:dyDescent="0.3">
      <c r="F80" s="149" t="str">
        <f>'Matriz de Datos'!A62</f>
        <v/>
      </c>
      <c r="G80" s="30" t="str">
        <f>'Matriz de Datos'!G62</f>
        <v/>
      </c>
      <c r="H80" s="30" t="str">
        <f>'Matriz de Datos'!H62</f>
        <v/>
      </c>
      <c r="I80" s="30" t="str">
        <f>'Matriz de Datos'!I62</f>
        <v/>
      </c>
      <c r="J80" s="30" t="str">
        <f>'Matriz de Datos'!J62</f>
        <v/>
      </c>
      <c r="K80" s="25" t="str">
        <f>'Matriz de Datos'!K62</f>
        <v/>
      </c>
      <c r="L80" s="30" t="str">
        <f>'Matriz de Datos'!L62</f>
        <v/>
      </c>
      <c r="M80" s="30" t="str">
        <f>'Matriz de Datos'!M62</f>
        <v/>
      </c>
      <c r="N80" s="30" t="str">
        <f>'Matriz de Datos'!N62</f>
        <v/>
      </c>
      <c r="O80" s="30" t="str">
        <f>'Matriz de Datos'!O62</f>
        <v/>
      </c>
      <c r="P80" s="30" t="str">
        <f>'Matriz de Datos'!P62</f>
        <v/>
      </c>
      <c r="Q80" s="30" t="str">
        <f>'Matriz de Datos'!U62</f>
        <v/>
      </c>
      <c r="R80" s="30"/>
      <c r="S80" s="30" t="str">
        <f ca="1">'Matriz de Datos'!W62</f>
        <v/>
      </c>
      <c r="T80" s="30" t="str">
        <f ca="1">'Matriz de Datos'!AA62</f>
        <v/>
      </c>
      <c r="U80" s="30" t="str">
        <f ca="1">'Matriz de Datos'!AB62</f>
        <v/>
      </c>
      <c r="V80" s="30" t="str">
        <f ca="1">'Matriz de Datos'!AC62</f>
        <v/>
      </c>
      <c r="W80" s="30" t="str">
        <f ca="1">'Matriz de Datos'!AD62</f>
        <v/>
      </c>
      <c r="X80" s="30" t="str">
        <f>'Matriz de Datos'!AE62</f>
        <v/>
      </c>
      <c r="Y80" s="30" t="str">
        <f ca="1">'Matriz de Datos'!AF62</f>
        <v/>
      </c>
      <c r="Z80" s="30"/>
      <c r="AA80" s="30"/>
      <c r="AB80" s="41" t="str">
        <f ca="1">'Matriz de Datos'!AL62</f>
        <v/>
      </c>
    </row>
    <row r="81" spans="6:28" x14ac:dyDescent="0.3">
      <c r="F81" s="149" t="str">
        <f>'Matriz de Datos'!A63</f>
        <v/>
      </c>
      <c r="G81" s="30" t="str">
        <f>'Matriz de Datos'!G63</f>
        <v/>
      </c>
      <c r="H81" s="30" t="str">
        <f>'Matriz de Datos'!H63</f>
        <v/>
      </c>
      <c r="I81" s="30" t="str">
        <f>'Matriz de Datos'!I63</f>
        <v/>
      </c>
      <c r="J81" s="30" t="str">
        <f>'Matriz de Datos'!J63</f>
        <v/>
      </c>
      <c r="K81" s="25" t="str">
        <f>'Matriz de Datos'!K63</f>
        <v/>
      </c>
      <c r="L81" s="30" t="str">
        <f>'Matriz de Datos'!L63</f>
        <v/>
      </c>
      <c r="M81" s="30" t="str">
        <f>'Matriz de Datos'!M63</f>
        <v/>
      </c>
      <c r="N81" s="30" t="str">
        <f>'Matriz de Datos'!N63</f>
        <v/>
      </c>
      <c r="O81" s="30" t="str">
        <f>'Matriz de Datos'!O63</f>
        <v/>
      </c>
      <c r="P81" s="30" t="str">
        <f>'Matriz de Datos'!P63</f>
        <v/>
      </c>
      <c r="Q81" s="30" t="str">
        <f>'Matriz de Datos'!U63</f>
        <v/>
      </c>
      <c r="R81" s="30"/>
      <c r="S81" s="30" t="str">
        <f ca="1">'Matriz de Datos'!W63</f>
        <v/>
      </c>
      <c r="T81" s="30" t="str">
        <f ca="1">'Matriz de Datos'!AA63</f>
        <v/>
      </c>
      <c r="U81" s="30" t="str">
        <f ca="1">'Matriz de Datos'!AB63</f>
        <v/>
      </c>
      <c r="V81" s="30" t="str">
        <f ca="1">'Matriz de Datos'!AC63</f>
        <v/>
      </c>
      <c r="W81" s="30" t="str">
        <f ca="1">'Matriz de Datos'!AD63</f>
        <v/>
      </c>
      <c r="X81" s="30" t="str">
        <f>'Matriz de Datos'!AE63</f>
        <v/>
      </c>
      <c r="Y81" s="30" t="str">
        <f ca="1">'Matriz de Datos'!AF63</f>
        <v/>
      </c>
      <c r="Z81" s="30"/>
      <c r="AA81" s="30"/>
      <c r="AB81" s="41" t="str">
        <f ca="1">'Matriz de Datos'!AL63</f>
        <v/>
      </c>
    </row>
    <row r="82" spans="6:28" x14ac:dyDescent="0.3">
      <c r="F82" s="149" t="str">
        <f>'Matriz de Datos'!A64</f>
        <v/>
      </c>
      <c r="G82" s="30" t="str">
        <f>'Matriz de Datos'!G64</f>
        <v/>
      </c>
      <c r="H82" s="30" t="str">
        <f>'Matriz de Datos'!H64</f>
        <v/>
      </c>
      <c r="I82" s="30" t="str">
        <f>'Matriz de Datos'!I64</f>
        <v/>
      </c>
      <c r="J82" s="30" t="str">
        <f>'Matriz de Datos'!J64</f>
        <v/>
      </c>
      <c r="K82" s="25" t="str">
        <f>'Matriz de Datos'!K64</f>
        <v/>
      </c>
      <c r="L82" s="30" t="str">
        <f>'Matriz de Datos'!L64</f>
        <v/>
      </c>
      <c r="M82" s="30" t="str">
        <f>'Matriz de Datos'!M64</f>
        <v/>
      </c>
      <c r="N82" s="30" t="str">
        <f>'Matriz de Datos'!N64</f>
        <v/>
      </c>
      <c r="O82" s="30" t="str">
        <f>'Matriz de Datos'!O64</f>
        <v/>
      </c>
      <c r="P82" s="30" t="str">
        <f>'Matriz de Datos'!P64</f>
        <v/>
      </c>
      <c r="Q82" s="30" t="str">
        <f>'Matriz de Datos'!U64</f>
        <v/>
      </c>
      <c r="R82" s="30"/>
      <c r="S82" s="30" t="str">
        <f ca="1">'Matriz de Datos'!W64</f>
        <v/>
      </c>
      <c r="T82" s="30" t="str">
        <f ca="1">'Matriz de Datos'!AA64</f>
        <v/>
      </c>
      <c r="U82" s="30" t="str">
        <f ca="1">'Matriz de Datos'!AB64</f>
        <v/>
      </c>
      <c r="V82" s="30" t="str">
        <f ca="1">'Matriz de Datos'!AC64</f>
        <v/>
      </c>
      <c r="W82" s="30" t="str">
        <f ca="1">'Matriz de Datos'!AD64</f>
        <v/>
      </c>
      <c r="X82" s="30" t="str">
        <f>'Matriz de Datos'!AE64</f>
        <v/>
      </c>
      <c r="Y82" s="30" t="str">
        <f ca="1">'Matriz de Datos'!AF64</f>
        <v/>
      </c>
      <c r="Z82" s="30"/>
      <c r="AA82" s="30"/>
      <c r="AB82" s="41" t="str">
        <f ca="1">'Matriz de Datos'!AL64</f>
        <v/>
      </c>
    </row>
    <row r="83" spans="6:28" x14ac:dyDescent="0.3">
      <c r="F83" s="149" t="str">
        <f>'Matriz de Datos'!A65</f>
        <v/>
      </c>
      <c r="G83" s="30" t="str">
        <f>'Matriz de Datos'!G65</f>
        <v/>
      </c>
      <c r="H83" s="30" t="str">
        <f>'Matriz de Datos'!H65</f>
        <v/>
      </c>
      <c r="I83" s="30" t="str">
        <f>'Matriz de Datos'!I65</f>
        <v/>
      </c>
      <c r="J83" s="30" t="str">
        <f>'Matriz de Datos'!J65</f>
        <v/>
      </c>
      <c r="K83" s="25" t="str">
        <f>'Matriz de Datos'!K65</f>
        <v/>
      </c>
      <c r="L83" s="30" t="str">
        <f>'Matriz de Datos'!L65</f>
        <v/>
      </c>
      <c r="M83" s="30" t="str">
        <f>'Matriz de Datos'!M65</f>
        <v/>
      </c>
      <c r="N83" s="30" t="str">
        <f>'Matriz de Datos'!N65</f>
        <v/>
      </c>
      <c r="O83" s="30" t="str">
        <f>'Matriz de Datos'!O65</f>
        <v/>
      </c>
      <c r="P83" s="30" t="str">
        <f>'Matriz de Datos'!P65</f>
        <v/>
      </c>
      <c r="Q83" s="30" t="str">
        <f>'Matriz de Datos'!U65</f>
        <v/>
      </c>
      <c r="R83" s="30"/>
      <c r="S83" s="30" t="str">
        <f ca="1">'Matriz de Datos'!W65</f>
        <v/>
      </c>
      <c r="T83" s="30" t="str">
        <f ca="1">'Matriz de Datos'!AA65</f>
        <v/>
      </c>
      <c r="U83" s="30" t="str">
        <f ca="1">'Matriz de Datos'!AB65</f>
        <v/>
      </c>
      <c r="V83" s="30" t="str">
        <f ca="1">'Matriz de Datos'!AC65</f>
        <v/>
      </c>
      <c r="W83" s="30" t="str">
        <f ca="1">'Matriz de Datos'!AD65</f>
        <v/>
      </c>
      <c r="X83" s="30" t="str">
        <f>'Matriz de Datos'!AE65</f>
        <v/>
      </c>
      <c r="Y83" s="30" t="str">
        <f ca="1">'Matriz de Datos'!AF65</f>
        <v/>
      </c>
      <c r="Z83" s="30"/>
      <c r="AA83" s="30"/>
      <c r="AB83" s="41" t="str">
        <f ca="1">'Matriz de Datos'!AL65</f>
        <v/>
      </c>
    </row>
    <row r="84" spans="6:28" x14ac:dyDescent="0.3">
      <c r="F84" s="149" t="str">
        <f>'Matriz de Datos'!A66</f>
        <v/>
      </c>
      <c r="G84" s="30" t="str">
        <f>'Matriz de Datos'!G66</f>
        <v/>
      </c>
      <c r="H84" s="30" t="str">
        <f>'Matriz de Datos'!H66</f>
        <v/>
      </c>
      <c r="I84" s="30" t="str">
        <f>'Matriz de Datos'!I66</f>
        <v/>
      </c>
      <c r="J84" s="30" t="str">
        <f>'Matriz de Datos'!J66</f>
        <v/>
      </c>
      <c r="K84" s="25" t="str">
        <f>'Matriz de Datos'!K66</f>
        <v/>
      </c>
      <c r="L84" s="30" t="str">
        <f>'Matriz de Datos'!L66</f>
        <v/>
      </c>
      <c r="M84" s="30" t="str">
        <f>'Matriz de Datos'!M66</f>
        <v/>
      </c>
      <c r="N84" s="30" t="str">
        <f>'Matriz de Datos'!N66</f>
        <v/>
      </c>
      <c r="O84" s="30" t="str">
        <f>'Matriz de Datos'!O66</f>
        <v/>
      </c>
      <c r="P84" s="30" t="str">
        <f>'Matriz de Datos'!P66</f>
        <v/>
      </c>
      <c r="Q84" s="30" t="str">
        <f>'Matriz de Datos'!U66</f>
        <v/>
      </c>
      <c r="R84" s="30"/>
      <c r="S84" s="30" t="str">
        <f ca="1">'Matriz de Datos'!W66</f>
        <v/>
      </c>
      <c r="T84" s="30" t="str">
        <f ca="1">'Matriz de Datos'!AA66</f>
        <v/>
      </c>
      <c r="U84" s="30" t="str">
        <f ca="1">'Matriz de Datos'!AB66</f>
        <v/>
      </c>
      <c r="V84" s="30" t="str">
        <f ca="1">'Matriz de Datos'!AC66</f>
        <v/>
      </c>
      <c r="W84" s="30" t="str">
        <f ca="1">'Matriz de Datos'!AD66</f>
        <v/>
      </c>
      <c r="X84" s="30" t="str">
        <f>'Matriz de Datos'!AE66</f>
        <v/>
      </c>
      <c r="Y84" s="30" t="str">
        <f ca="1">'Matriz de Datos'!AF66</f>
        <v/>
      </c>
      <c r="Z84" s="30"/>
      <c r="AA84" s="30"/>
      <c r="AB84" s="41" t="str">
        <f ca="1">'Matriz de Datos'!AL66</f>
        <v/>
      </c>
    </row>
    <row r="85" spans="6:28" x14ac:dyDescent="0.3">
      <c r="F85" s="149" t="str">
        <f>'Matriz de Datos'!A67</f>
        <v/>
      </c>
      <c r="G85" s="30" t="str">
        <f>'Matriz de Datos'!G67</f>
        <v/>
      </c>
      <c r="H85" s="30" t="str">
        <f>'Matriz de Datos'!H67</f>
        <v/>
      </c>
      <c r="I85" s="30" t="str">
        <f>'Matriz de Datos'!I67</f>
        <v/>
      </c>
      <c r="J85" s="30" t="str">
        <f>'Matriz de Datos'!J67</f>
        <v/>
      </c>
      <c r="K85" s="25" t="str">
        <f>'Matriz de Datos'!K67</f>
        <v/>
      </c>
      <c r="L85" s="30" t="str">
        <f>'Matriz de Datos'!L67</f>
        <v/>
      </c>
      <c r="M85" s="30" t="str">
        <f>'Matriz de Datos'!M67</f>
        <v/>
      </c>
      <c r="N85" s="30" t="str">
        <f>'Matriz de Datos'!N67</f>
        <v/>
      </c>
      <c r="O85" s="30" t="str">
        <f>'Matriz de Datos'!O67</f>
        <v/>
      </c>
      <c r="P85" s="30" t="str">
        <f>'Matriz de Datos'!P67</f>
        <v/>
      </c>
      <c r="Q85" s="30" t="str">
        <f>'Matriz de Datos'!U67</f>
        <v/>
      </c>
      <c r="R85" s="30"/>
      <c r="S85" s="30" t="str">
        <f ca="1">'Matriz de Datos'!W67</f>
        <v/>
      </c>
      <c r="T85" s="30" t="str">
        <f ca="1">'Matriz de Datos'!AA67</f>
        <v/>
      </c>
      <c r="U85" s="30" t="str">
        <f ca="1">'Matriz de Datos'!AB67</f>
        <v/>
      </c>
      <c r="V85" s="30" t="str">
        <f ca="1">'Matriz de Datos'!AC67</f>
        <v/>
      </c>
      <c r="W85" s="30" t="str">
        <f ca="1">'Matriz de Datos'!AD67</f>
        <v/>
      </c>
      <c r="X85" s="30" t="str">
        <f>'Matriz de Datos'!AE67</f>
        <v/>
      </c>
      <c r="Y85" s="30" t="str">
        <f ca="1">'Matriz de Datos'!AF67</f>
        <v/>
      </c>
      <c r="Z85" s="30"/>
      <c r="AA85" s="30"/>
      <c r="AB85" s="41" t="str">
        <f ca="1">'Matriz de Datos'!AL67</f>
        <v/>
      </c>
    </row>
    <row r="86" spans="6:28" x14ac:dyDescent="0.3">
      <c r="F86" s="149" t="str">
        <f>'Matriz de Datos'!A68</f>
        <v/>
      </c>
      <c r="G86" s="30" t="str">
        <f>'Matriz de Datos'!G68</f>
        <v/>
      </c>
      <c r="H86" s="30" t="str">
        <f>'Matriz de Datos'!H68</f>
        <v/>
      </c>
      <c r="I86" s="30" t="str">
        <f>'Matriz de Datos'!I68</f>
        <v/>
      </c>
      <c r="J86" s="30" t="str">
        <f>'Matriz de Datos'!J68</f>
        <v/>
      </c>
      <c r="K86" s="25" t="str">
        <f>'Matriz de Datos'!K68</f>
        <v/>
      </c>
      <c r="L86" s="30" t="str">
        <f>'Matriz de Datos'!L68</f>
        <v/>
      </c>
      <c r="M86" s="30" t="str">
        <f>'Matriz de Datos'!M68</f>
        <v/>
      </c>
      <c r="N86" s="30" t="str">
        <f>'Matriz de Datos'!N68</f>
        <v/>
      </c>
      <c r="O86" s="30" t="str">
        <f>'Matriz de Datos'!O68</f>
        <v/>
      </c>
      <c r="P86" s="30" t="str">
        <f>'Matriz de Datos'!P68</f>
        <v/>
      </c>
      <c r="Q86" s="30" t="str">
        <f>'Matriz de Datos'!U68</f>
        <v/>
      </c>
      <c r="R86" s="30"/>
      <c r="S86" s="30" t="str">
        <f ca="1">'Matriz de Datos'!W68</f>
        <v/>
      </c>
      <c r="T86" s="30" t="str">
        <f ca="1">'Matriz de Datos'!AA68</f>
        <v/>
      </c>
      <c r="U86" s="30" t="str">
        <f ca="1">'Matriz de Datos'!AB68</f>
        <v/>
      </c>
      <c r="V86" s="30" t="str">
        <f ca="1">'Matriz de Datos'!AC68</f>
        <v/>
      </c>
      <c r="W86" s="30" t="str">
        <f ca="1">'Matriz de Datos'!AD68</f>
        <v/>
      </c>
      <c r="X86" s="30" t="str">
        <f>'Matriz de Datos'!AE68</f>
        <v/>
      </c>
      <c r="Y86" s="30" t="str">
        <f ca="1">'Matriz de Datos'!AF68</f>
        <v/>
      </c>
      <c r="Z86" s="30"/>
      <c r="AA86" s="30"/>
      <c r="AB86" s="41" t="str">
        <f ca="1">'Matriz de Datos'!AL68</f>
        <v/>
      </c>
    </row>
    <row r="87" spans="6:28" x14ac:dyDescent="0.3">
      <c r="F87" s="149" t="str">
        <f>'Matriz de Datos'!A69</f>
        <v/>
      </c>
      <c r="G87" s="30" t="str">
        <f>'Matriz de Datos'!G69</f>
        <v/>
      </c>
      <c r="H87" s="30" t="str">
        <f>'Matriz de Datos'!H69</f>
        <v/>
      </c>
      <c r="I87" s="30" t="str">
        <f>'Matriz de Datos'!I69</f>
        <v/>
      </c>
      <c r="J87" s="30" t="str">
        <f>'Matriz de Datos'!J69</f>
        <v/>
      </c>
      <c r="K87" s="25" t="str">
        <f>'Matriz de Datos'!K69</f>
        <v/>
      </c>
      <c r="L87" s="30" t="str">
        <f>'Matriz de Datos'!L69</f>
        <v/>
      </c>
      <c r="M87" s="30" t="str">
        <f>'Matriz de Datos'!M69</f>
        <v/>
      </c>
      <c r="N87" s="30" t="str">
        <f>'Matriz de Datos'!N69</f>
        <v/>
      </c>
      <c r="O87" s="30" t="str">
        <f>'Matriz de Datos'!O69</f>
        <v/>
      </c>
      <c r="P87" s="30" t="str">
        <f>'Matriz de Datos'!P69</f>
        <v/>
      </c>
      <c r="Q87" s="30" t="str">
        <f>'Matriz de Datos'!U69</f>
        <v/>
      </c>
      <c r="R87" s="30"/>
      <c r="S87" s="30" t="str">
        <f ca="1">'Matriz de Datos'!W69</f>
        <v/>
      </c>
      <c r="T87" s="30" t="str">
        <f ca="1">'Matriz de Datos'!AA69</f>
        <v/>
      </c>
      <c r="U87" s="30" t="str">
        <f ca="1">'Matriz de Datos'!AB69</f>
        <v/>
      </c>
      <c r="V87" s="30" t="str">
        <f ca="1">'Matriz de Datos'!AC69</f>
        <v/>
      </c>
      <c r="W87" s="30" t="str">
        <f ca="1">'Matriz de Datos'!AD69</f>
        <v/>
      </c>
      <c r="X87" s="30" t="str">
        <f>'Matriz de Datos'!AE69</f>
        <v/>
      </c>
      <c r="Y87" s="30" t="str">
        <f ca="1">'Matriz de Datos'!AF69</f>
        <v/>
      </c>
      <c r="Z87" s="30"/>
      <c r="AA87" s="30"/>
      <c r="AB87" s="41" t="str">
        <f ca="1">'Matriz de Datos'!AL69</f>
        <v/>
      </c>
    </row>
    <row r="88" spans="6:28" x14ac:dyDescent="0.3">
      <c r="F88" s="149" t="str">
        <f>'Matriz de Datos'!A70</f>
        <v/>
      </c>
      <c r="G88" s="30" t="str">
        <f>'Matriz de Datos'!G70</f>
        <v/>
      </c>
      <c r="H88" s="30" t="str">
        <f>'Matriz de Datos'!H70</f>
        <v/>
      </c>
      <c r="I88" s="30" t="str">
        <f>'Matriz de Datos'!I70</f>
        <v/>
      </c>
      <c r="J88" s="30" t="str">
        <f>'Matriz de Datos'!J70</f>
        <v/>
      </c>
      <c r="K88" s="25" t="str">
        <f>'Matriz de Datos'!K70</f>
        <v/>
      </c>
      <c r="L88" s="30" t="str">
        <f>'Matriz de Datos'!L70</f>
        <v/>
      </c>
      <c r="M88" s="30" t="str">
        <f>'Matriz de Datos'!M70</f>
        <v/>
      </c>
      <c r="N88" s="30" t="str">
        <f>'Matriz de Datos'!N70</f>
        <v/>
      </c>
      <c r="O88" s="30" t="str">
        <f>'Matriz de Datos'!O70</f>
        <v/>
      </c>
      <c r="P88" s="30" t="str">
        <f>'Matriz de Datos'!P70</f>
        <v/>
      </c>
      <c r="Q88" s="30" t="str">
        <f>'Matriz de Datos'!U70</f>
        <v/>
      </c>
      <c r="R88" s="30"/>
      <c r="S88" s="30" t="str">
        <f ca="1">'Matriz de Datos'!W70</f>
        <v/>
      </c>
      <c r="T88" s="30" t="str">
        <f ca="1">'Matriz de Datos'!AA70</f>
        <v/>
      </c>
      <c r="U88" s="30" t="str">
        <f ca="1">'Matriz de Datos'!AB70</f>
        <v/>
      </c>
      <c r="V88" s="30" t="str">
        <f ca="1">'Matriz de Datos'!AC70</f>
        <v/>
      </c>
      <c r="W88" s="30" t="str">
        <f ca="1">'Matriz de Datos'!AD70</f>
        <v/>
      </c>
      <c r="X88" s="30" t="str">
        <f>'Matriz de Datos'!AE70</f>
        <v/>
      </c>
      <c r="Y88" s="30" t="str">
        <f ca="1">'Matriz de Datos'!AF70</f>
        <v/>
      </c>
      <c r="Z88" s="30"/>
      <c r="AA88" s="30"/>
      <c r="AB88" s="41" t="str">
        <f ca="1">'Matriz de Datos'!AL70</f>
        <v/>
      </c>
    </row>
    <row r="89" spans="6:28" x14ac:dyDescent="0.3">
      <c r="F89" s="149" t="str">
        <f>'Matriz de Datos'!A71</f>
        <v/>
      </c>
      <c r="G89" s="30" t="str">
        <f>'Matriz de Datos'!G71</f>
        <v/>
      </c>
      <c r="H89" s="30" t="str">
        <f>'Matriz de Datos'!H71</f>
        <v/>
      </c>
      <c r="I89" s="30" t="str">
        <f>'Matriz de Datos'!I71</f>
        <v/>
      </c>
      <c r="J89" s="30" t="str">
        <f>'Matriz de Datos'!J71</f>
        <v/>
      </c>
      <c r="K89" s="25" t="str">
        <f>'Matriz de Datos'!K71</f>
        <v/>
      </c>
      <c r="L89" s="30" t="str">
        <f>'Matriz de Datos'!L71</f>
        <v/>
      </c>
      <c r="M89" s="30" t="str">
        <f>'Matriz de Datos'!M71</f>
        <v/>
      </c>
      <c r="N89" s="30" t="str">
        <f>'Matriz de Datos'!N71</f>
        <v/>
      </c>
      <c r="O89" s="30" t="str">
        <f>'Matriz de Datos'!O71</f>
        <v/>
      </c>
      <c r="P89" s="30" t="str">
        <f>'Matriz de Datos'!P71</f>
        <v/>
      </c>
      <c r="Q89" s="30" t="str">
        <f>'Matriz de Datos'!U71</f>
        <v/>
      </c>
      <c r="R89" s="30"/>
      <c r="S89" s="30" t="str">
        <f ca="1">'Matriz de Datos'!W71</f>
        <v/>
      </c>
      <c r="T89" s="30" t="str">
        <f ca="1">'Matriz de Datos'!AA71</f>
        <v/>
      </c>
      <c r="U89" s="30" t="str">
        <f ca="1">'Matriz de Datos'!AB71</f>
        <v/>
      </c>
      <c r="V89" s="30" t="str">
        <f ca="1">'Matriz de Datos'!AC71</f>
        <v/>
      </c>
      <c r="W89" s="30" t="str">
        <f ca="1">'Matriz de Datos'!AD71</f>
        <v/>
      </c>
      <c r="X89" s="30" t="str">
        <f>'Matriz de Datos'!AE71</f>
        <v/>
      </c>
      <c r="Y89" s="30" t="str">
        <f ca="1">'Matriz de Datos'!AF71</f>
        <v/>
      </c>
      <c r="Z89" s="30"/>
      <c r="AA89" s="30"/>
      <c r="AB89" s="41" t="str">
        <f ca="1">'Matriz de Datos'!AL71</f>
        <v/>
      </c>
    </row>
    <row r="90" spans="6:28" x14ac:dyDescent="0.3">
      <c r="F90" s="149" t="str">
        <f>'Matriz de Datos'!A72</f>
        <v/>
      </c>
      <c r="G90" s="30" t="str">
        <f>'Matriz de Datos'!G72</f>
        <v/>
      </c>
      <c r="H90" s="30" t="str">
        <f>'Matriz de Datos'!H72</f>
        <v/>
      </c>
      <c r="I90" s="30" t="str">
        <f>'Matriz de Datos'!I72</f>
        <v/>
      </c>
      <c r="J90" s="30" t="str">
        <f>'Matriz de Datos'!J72</f>
        <v/>
      </c>
      <c r="K90" s="25" t="str">
        <f>'Matriz de Datos'!K72</f>
        <v/>
      </c>
      <c r="L90" s="30" t="str">
        <f>'Matriz de Datos'!L72</f>
        <v/>
      </c>
      <c r="M90" s="30" t="str">
        <f>'Matriz de Datos'!M72</f>
        <v/>
      </c>
      <c r="N90" s="30" t="str">
        <f>'Matriz de Datos'!N72</f>
        <v/>
      </c>
      <c r="O90" s="30" t="str">
        <f>'Matriz de Datos'!O72</f>
        <v/>
      </c>
      <c r="P90" s="30" t="str">
        <f>'Matriz de Datos'!P72</f>
        <v/>
      </c>
      <c r="Q90" s="30" t="str">
        <f>'Matriz de Datos'!U72</f>
        <v/>
      </c>
      <c r="R90" s="30"/>
      <c r="S90" s="30" t="str">
        <f ca="1">'Matriz de Datos'!W72</f>
        <v/>
      </c>
      <c r="T90" s="30" t="str">
        <f ca="1">'Matriz de Datos'!AA72</f>
        <v/>
      </c>
      <c r="U90" s="30" t="str">
        <f ca="1">'Matriz de Datos'!AB72</f>
        <v/>
      </c>
      <c r="V90" s="30" t="str">
        <f ca="1">'Matriz de Datos'!AC72</f>
        <v/>
      </c>
      <c r="W90" s="30" t="str">
        <f ca="1">'Matriz de Datos'!AD72</f>
        <v/>
      </c>
      <c r="X90" s="30" t="str">
        <f>'Matriz de Datos'!AE72</f>
        <v/>
      </c>
      <c r="Y90" s="30" t="str">
        <f ca="1">'Matriz de Datos'!AF72</f>
        <v/>
      </c>
      <c r="Z90" s="30"/>
      <c r="AA90" s="30"/>
      <c r="AB90" s="41" t="str">
        <f ca="1">'Matriz de Datos'!AL72</f>
        <v/>
      </c>
    </row>
    <row r="91" spans="6:28" x14ac:dyDescent="0.3">
      <c r="F91" s="149" t="str">
        <f>'Matriz de Datos'!A73</f>
        <v/>
      </c>
      <c r="G91" s="30" t="str">
        <f>'Matriz de Datos'!G73</f>
        <v/>
      </c>
      <c r="H91" s="30" t="str">
        <f>'Matriz de Datos'!H73</f>
        <v/>
      </c>
      <c r="I91" s="30" t="str">
        <f>'Matriz de Datos'!I73</f>
        <v/>
      </c>
      <c r="J91" s="30" t="str">
        <f>'Matriz de Datos'!J73</f>
        <v/>
      </c>
      <c r="K91" s="25" t="str">
        <f>'Matriz de Datos'!K73</f>
        <v/>
      </c>
      <c r="L91" s="30" t="str">
        <f>'Matriz de Datos'!L73</f>
        <v/>
      </c>
      <c r="M91" s="30" t="str">
        <f>'Matriz de Datos'!M73</f>
        <v/>
      </c>
      <c r="N91" s="30" t="str">
        <f>'Matriz de Datos'!N73</f>
        <v/>
      </c>
      <c r="O91" s="30" t="str">
        <f>'Matriz de Datos'!O73</f>
        <v/>
      </c>
      <c r="P91" s="30" t="str">
        <f>'Matriz de Datos'!P73</f>
        <v/>
      </c>
      <c r="Q91" s="30" t="str">
        <f>'Matriz de Datos'!U73</f>
        <v/>
      </c>
      <c r="R91" s="30"/>
      <c r="S91" s="30" t="str">
        <f ca="1">'Matriz de Datos'!W73</f>
        <v/>
      </c>
      <c r="T91" s="30" t="str">
        <f ca="1">'Matriz de Datos'!AA73</f>
        <v/>
      </c>
      <c r="U91" s="30" t="str">
        <f ca="1">'Matriz de Datos'!AB73</f>
        <v/>
      </c>
      <c r="V91" s="30" t="str">
        <f ca="1">'Matriz de Datos'!AC73</f>
        <v/>
      </c>
      <c r="W91" s="30" t="str">
        <f ca="1">'Matriz de Datos'!AD73</f>
        <v/>
      </c>
      <c r="X91" s="30" t="str">
        <f>'Matriz de Datos'!AE73</f>
        <v/>
      </c>
      <c r="Y91" s="30" t="str">
        <f ca="1">'Matriz de Datos'!AF73</f>
        <v/>
      </c>
      <c r="Z91" s="30"/>
      <c r="AA91" s="30"/>
      <c r="AB91" s="41" t="str">
        <f ca="1">'Matriz de Datos'!AL73</f>
        <v/>
      </c>
    </row>
    <row r="92" spans="6:28" x14ac:dyDescent="0.3">
      <c r="F92" s="149" t="str">
        <f>'Matriz de Datos'!A74</f>
        <v/>
      </c>
      <c r="G92" s="30" t="str">
        <f>'Matriz de Datos'!G74</f>
        <v/>
      </c>
      <c r="H92" s="30" t="str">
        <f>'Matriz de Datos'!H74</f>
        <v/>
      </c>
      <c r="I92" s="30" t="str">
        <f>'Matriz de Datos'!I74</f>
        <v/>
      </c>
      <c r="J92" s="30" t="str">
        <f>'Matriz de Datos'!J74</f>
        <v/>
      </c>
      <c r="K92" s="25" t="str">
        <f>'Matriz de Datos'!K74</f>
        <v/>
      </c>
      <c r="L92" s="30" t="str">
        <f>'Matriz de Datos'!L74</f>
        <v/>
      </c>
      <c r="M92" s="30" t="str">
        <f>'Matriz de Datos'!M74</f>
        <v/>
      </c>
      <c r="N92" s="30" t="str">
        <f>'Matriz de Datos'!N74</f>
        <v/>
      </c>
      <c r="O92" s="30" t="str">
        <f>'Matriz de Datos'!O74</f>
        <v/>
      </c>
      <c r="P92" s="30" t="str">
        <f>'Matriz de Datos'!P74</f>
        <v/>
      </c>
      <c r="Q92" s="30" t="str">
        <f>'Matriz de Datos'!U74</f>
        <v/>
      </c>
      <c r="R92" s="30"/>
      <c r="S92" s="30" t="str">
        <f ca="1">'Matriz de Datos'!W74</f>
        <v/>
      </c>
      <c r="T92" s="30" t="str">
        <f ca="1">'Matriz de Datos'!AA74</f>
        <v/>
      </c>
      <c r="U92" s="30" t="str">
        <f ca="1">'Matriz de Datos'!AB74</f>
        <v/>
      </c>
      <c r="V92" s="30" t="str">
        <f ca="1">'Matriz de Datos'!AC74</f>
        <v/>
      </c>
      <c r="W92" s="30" t="str">
        <f ca="1">'Matriz de Datos'!AD74</f>
        <v/>
      </c>
      <c r="X92" s="30" t="str">
        <f>'Matriz de Datos'!AE74</f>
        <v/>
      </c>
      <c r="Y92" s="30" t="str">
        <f ca="1">'Matriz de Datos'!AF74</f>
        <v/>
      </c>
      <c r="Z92" s="30"/>
      <c r="AA92" s="30"/>
      <c r="AB92" s="41" t="str">
        <f ca="1">'Matriz de Datos'!AL74</f>
        <v/>
      </c>
    </row>
    <row r="93" spans="6:28" x14ac:dyDescent="0.3">
      <c r="F93" s="149" t="str">
        <f>'Matriz de Datos'!A75</f>
        <v/>
      </c>
      <c r="G93" s="30" t="str">
        <f>'Matriz de Datos'!G75</f>
        <v/>
      </c>
      <c r="H93" s="30" t="str">
        <f>'Matriz de Datos'!H75</f>
        <v/>
      </c>
      <c r="I93" s="30" t="str">
        <f>'Matriz de Datos'!I75</f>
        <v/>
      </c>
      <c r="J93" s="30" t="str">
        <f>'Matriz de Datos'!J75</f>
        <v/>
      </c>
      <c r="K93" s="25" t="str">
        <f>'Matriz de Datos'!K75</f>
        <v/>
      </c>
      <c r="L93" s="30" t="str">
        <f>'Matriz de Datos'!L75</f>
        <v/>
      </c>
      <c r="M93" s="30" t="str">
        <f>'Matriz de Datos'!M75</f>
        <v/>
      </c>
      <c r="N93" s="30" t="str">
        <f>'Matriz de Datos'!N75</f>
        <v/>
      </c>
      <c r="O93" s="30" t="str">
        <f>'Matriz de Datos'!O75</f>
        <v/>
      </c>
      <c r="P93" s="30" t="str">
        <f>'Matriz de Datos'!P75</f>
        <v/>
      </c>
      <c r="Q93" s="30" t="str">
        <f>'Matriz de Datos'!U75</f>
        <v/>
      </c>
      <c r="R93" s="30"/>
      <c r="S93" s="30" t="str">
        <f ca="1">'Matriz de Datos'!W75</f>
        <v/>
      </c>
      <c r="T93" s="30" t="str">
        <f ca="1">'Matriz de Datos'!AA75</f>
        <v/>
      </c>
      <c r="U93" s="30" t="str">
        <f ca="1">'Matriz de Datos'!AB75</f>
        <v/>
      </c>
      <c r="V93" s="30" t="str">
        <f ca="1">'Matriz de Datos'!AC75</f>
        <v/>
      </c>
      <c r="W93" s="30" t="str">
        <f ca="1">'Matriz de Datos'!AD75</f>
        <v/>
      </c>
      <c r="X93" s="30" t="str">
        <f>'Matriz de Datos'!AE75</f>
        <v/>
      </c>
      <c r="Y93" s="30" t="str">
        <f ca="1">'Matriz de Datos'!AF75</f>
        <v/>
      </c>
      <c r="Z93" s="30"/>
      <c r="AA93" s="30"/>
      <c r="AB93" s="41" t="str">
        <f ca="1">'Matriz de Datos'!AL75</f>
        <v/>
      </c>
    </row>
    <row r="94" spans="6:28" x14ac:dyDescent="0.3">
      <c r="F94" s="149" t="str">
        <f>'Matriz de Datos'!A76</f>
        <v/>
      </c>
      <c r="G94" s="30" t="str">
        <f>'Matriz de Datos'!G76</f>
        <v/>
      </c>
      <c r="H94" s="30" t="str">
        <f>'Matriz de Datos'!H76</f>
        <v/>
      </c>
      <c r="I94" s="30" t="str">
        <f>'Matriz de Datos'!I76</f>
        <v/>
      </c>
      <c r="J94" s="30" t="str">
        <f>'Matriz de Datos'!J76</f>
        <v/>
      </c>
      <c r="K94" s="25" t="str">
        <f>'Matriz de Datos'!K76</f>
        <v/>
      </c>
      <c r="L94" s="30" t="str">
        <f>'Matriz de Datos'!L76</f>
        <v/>
      </c>
      <c r="M94" s="30" t="str">
        <f>'Matriz de Datos'!M76</f>
        <v/>
      </c>
      <c r="N94" s="30" t="str">
        <f>'Matriz de Datos'!N76</f>
        <v/>
      </c>
      <c r="O94" s="30" t="str">
        <f>'Matriz de Datos'!O76</f>
        <v/>
      </c>
      <c r="P94" s="30" t="str">
        <f>'Matriz de Datos'!P76</f>
        <v/>
      </c>
      <c r="Q94" s="30" t="str">
        <f>'Matriz de Datos'!U76</f>
        <v/>
      </c>
      <c r="R94" s="30"/>
      <c r="S94" s="30" t="str">
        <f ca="1">'Matriz de Datos'!W76</f>
        <v/>
      </c>
      <c r="T94" s="30" t="str">
        <f ca="1">'Matriz de Datos'!AA76</f>
        <v/>
      </c>
      <c r="U94" s="30" t="str">
        <f ca="1">'Matriz de Datos'!AB76</f>
        <v/>
      </c>
      <c r="V94" s="30" t="str">
        <f ca="1">'Matriz de Datos'!AC76</f>
        <v/>
      </c>
      <c r="W94" s="30" t="str">
        <f ca="1">'Matriz de Datos'!AD76</f>
        <v/>
      </c>
      <c r="X94" s="30" t="str">
        <f>'Matriz de Datos'!AE76</f>
        <v/>
      </c>
      <c r="Y94" s="30" t="str">
        <f ca="1">'Matriz de Datos'!AF76</f>
        <v/>
      </c>
      <c r="Z94" s="30"/>
      <c r="AA94" s="30"/>
      <c r="AB94" s="41" t="str">
        <f ca="1">'Matriz de Datos'!AL76</f>
        <v/>
      </c>
    </row>
    <row r="95" spans="6:28" x14ac:dyDescent="0.3">
      <c r="F95" s="149" t="str">
        <f>'Matriz de Datos'!A77</f>
        <v/>
      </c>
      <c r="G95" s="30" t="str">
        <f>'Matriz de Datos'!G77</f>
        <v/>
      </c>
      <c r="H95" s="30" t="str">
        <f>'Matriz de Datos'!H77</f>
        <v/>
      </c>
      <c r="I95" s="30" t="str">
        <f>'Matriz de Datos'!I77</f>
        <v/>
      </c>
      <c r="J95" s="30" t="str">
        <f>'Matriz de Datos'!J77</f>
        <v/>
      </c>
      <c r="K95" s="25" t="str">
        <f>'Matriz de Datos'!K77</f>
        <v/>
      </c>
      <c r="L95" s="30" t="str">
        <f>'Matriz de Datos'!L77</f>
        <v/>
      </c>
      <c r="M95" s="30" t="str">
        <f>'Matriz de Datos'!M77</f>
        <v/>
      </c>
      <c r="N95" s="30" t="str">
        <f>'Matriz de Datos'!N77</f>
        <v/>
      </c>
      <c r="O95" s="30" t="str">
        <f>'Matriz de Datos'!O77</f>
        <v/>
      </c>
      <c r="P95" s="30" t="str">
        <f>'Matriz de Datos'!P77</f>
        <v/>
      </c>
      <c r="Q95" s="30" t="str">
        <f>'Matriz de Datos'!U77</f>
        <v/>
      </c>
      <c r="R95" s="30"/>
      <c r="S95" s="30" t="str">
        <f ca="1">'Matriz de Datos'!W77</f>
        <v/>
      </c>
      <c r="T95" s="30" t="str">
        <f ca="1">'Matriz de Datos'!AA77</f>
        <v/>
      </c>
      <c r="U95" s="30" t="str">
        <f ca="1">'Matriz de Datos'!AB77</f>
        <v/>
      </c>
      <c r="V95" s="30" t="str">
        <f ca="1">'Matriz de Datos'!AC77</f>
        <v/>
      </c>
      <c r="W95" s="30" t="str">
        <f ca="1">'Matriz de Datos'!AD77</f>
        <v/>
      </c>
      <c r="X95" s="30" t="str">
        <f>'Matriz de Datos'!AE77</f>
        <v/>
      </c>
      <c r="Y95" s="30" t="str">
        <f ca="1">'Matriz de Datos'!AF77</f>
        <v/>
      </c>
      <c r="Z95" s="30"/>
      <c r="AA95" s="30"/>
      <c r="AB95" s="41" t="str">
        <f ca="1">'Matriz de Datos'!AL77</f>
        <v/>
      </c>
    </row>
    <row r="96" spans="6:28" x14ac:dyDescent="0.3">
      <c r="F96" s="149" t="str">
        <f>'Matriz de Datos'!A78</f>
        <v/>
      </c>
      <c r="G96" s="30" t="str">
        <f>'Matriz de Datos'!G78</f>
        <v/>
      </c>
      <c r="H96" s="30" t="str">
        <f>'Matriz de Datos'!H78</f>
        <v/>
      </c>
      <c r="I96" s="30" t="str">
        <f>'Matriz de Datos'!I78</f>
        <v/>
      </c>
      <c r="J96" s="30" t="str">
        <f>'Matriz de Datos'!J78</f>
        <v/>
      </c>
      <c r="K96" s="25" t="str">
        <f>'Matriz de Datos'!K78</f>
        <v/>
      </c>
      <c r="L96" s="30" t="str">
        <f>'Matriz de Datos'!L78</f>
        <v/>
      </c>
      <c r="M96" s="30" t="str">
        <f>'Matriz de Datos'!M78</f>
        <v/>
      </c>
      <c r="N96" s="30" t="str">
        <f>'Matriz de Datos'!N78</f>
        <v/>
      </c>
      <c r="O96" s="30" t="str">
        <f>'Matriz de Datos'!O78</f>
        <v/>
      </c>
      <c r="P96" s="30" t="str">
        <f>'Matriz de Datos'!P78</f>
        <v/>
      </c>
      <c r="Q96" s="30" t="str">
        <f>'Matriz de Datos'!U78</f>
        <v/>
      </c>
      <c r="R96" s="30"/>
      <c r="S96" s="30" t="str">
        <f ca="1">'Matriz de Datos'!W78</f>
        <v/>
      </c>
      <c r="T96" s="30" t="str">
        <f ca="1">'Matriz de Datos'!AA78</f>
        <v/>
      </c>
      <c r="U96" s="30" t="str">
        <f ca="1">'Matriz de Datos'!AB78</f>
        <v/>
      </c>
      <c r="V96" s="30" t="str">
        <f ca="1">'Matriz de Datos'!AC78</f>
        <v/>
      </c>
      <c r="W96" s="30" t="str">
        <f ca="1">'Matriz de Datos'!AD78</f>
        <v/>
      </c>
      <c r="X96" s="30" t="str">
        <f>'Matriz de Datos'!AE78</f>
        <v/>
      </c>
      <c r="Y96" s="30" t="str">
        <f ca="1">'Matriz de Datos'!AF78</f>
        <v/>
      </c>
      <c r="Z96" s="30"/>
      <c r="AA96" s="30"/>
      <c r="AB96" s="41" t="str">
        <f ca="1">'Matriz de Datos'!AL78</f>
        <v/>
      </c>
    </row>
    <row r="97" spans="6:28" x14ac:dyDescent="0.3">
      <c r="F97" s="149" t="str">
        <f>'Matriz de Datos'!A79</f>
        <v/>
      </c>
      <c r="G97" s="30" t="str">
        <f>'Matriz de Datos'!G79</f>
        <v/>
      </c>
      <c r="H97" s="30" t="str">
        <f>'Matriz de Datos'!H79</f>
        <v/>
      </c>
      <c r="I97" s="30" t="str">
        <f>'Matriz de Datos'!I79</f>
        <v/>
      </c>
      <c r="J97" s="30" t="str">
        <f>'Matriz de Datos'!J79</f>
        <v/>
      </c>
      <c r="K97" s="25" t="str">
        <f>'Matriz de Datos'!K79</f>
        <v/>
      </c>
      <c r="L97" s="30" t="str">
        <f>'Matriz de Datos'!L79</f>
        <v/>
      </c>
      <c r="M97" s="30" t="str">
        <f>'Matriz de Datos'!M79</f>
        <v/>
      </c>
      <c r="N97" s="30" t="str">
        <f>'Matriz de Datos'!N79</f>
        <v/>
      </c>
      <c r="O97" s="30" t="str">
        <f>'Matriz de Datos'!O79</f>
        <v/>
      </c>
      <c r="P97" s="30" t="str">
        <f>'Matriz de Datos'!P79</f>
        <v/>
      </c>
      <c r="Q97" s="30" t="str">
        <f>'Matriz de Datos'!U79</f>
        <v/>
      </c>
      <c r="R97" s="30"/>
      <c r="S97" s="30" t="str">
        <f ca="1">'Matriz de Datos'!W79</f>
        <v/>
      </c>
      <c r="T97" s="30" t="str">
        <f ca="1">'Matriz de Datos'!AA79</f>
        <v/>
      </c>
      <c r="U97" s="30" t="str">
        <f ca="1">'Matriz de Datos'!AB79</f>
        <v/>
      </c>
      <c r="V97" s="30" t="str">
        <f ca="1">'Matriz de Datos'!AC79</f>
        <v/>
      </c>
      <c r="W97" s="30" t="str">
        <f ca="1">'Matriz de Datos'!AD79</f>
        <v/>
      </c>
      <c r="X97" s="30" t="str">
        <f>'Matriz de Datos'!AE79</f>
        <v/>
      </c>
      <c r="Y97" s="30" t="str">
        <f ca="1">'Matriz de Datos'!AF79</f>
        <v/>
      </c>
      <c r="Z97" s="30"/>
      <c r="AA97" s="30"/>
      <c r="AB97" s="41" t="str">
        <f ca="1">'Matriz de Datos'!AL79</f>
        <v/>
      </c>
    </row>
    <row r="98" spans="6:28" x14ac:dyDescent="0.3">
      <c r="F98" s="149" t="str">
        <f>'Matriz de Datos'!A80</f>
        <v/>
      </c>
      <c r="G98" s="30" t="str">
        <f>'Matriz de Datos'!G80</f>
        <v/>
      </c>
      <c r="H98" s="30" t="str">
        <f>'Matriz de Datos'!H80</f>
        <v/>
      </c>
      <c r="I98" s="30" t="str">
        <f>'Matriz de Datos'!I80</f>
        <v/>
      </c>
      <c r="J98" s="30" t="str">
        <f>'Matriz de Datos'!J80</f>
        <v/>
      </c>
      <c r="K98" s="25" t="str">
        <f>'Matriz de Datos'!K80</f>
        <v/>
      </c>
      <c r="L98" s="30" t="str">
        <f>'Matriz de Datos'!L80</f>
        <v/>
      </c>
      <c r="M98" s="30" t="str">
        <f>'Matriz de Datos'!M80</f>
        <v/>
      </c>
      <c r="N98" s="30" t="str">
        <f>'Matriz de Datos'!N80</f>
        <v/>
      </c>
      <c r="O98" s="30" t="str">
        <f>'Matriz de Datos'!O80</f>
        <v/>
      </c>
      <c r="P98" s="30" t="str">
        <f>'Matriz de Datos'!P80</f>
        <v/>
      </c>
      <c r="Q98" s="30" t="str">
        <f>'Matriz de Datos'!U80</f>
        <v/>
      </c>
      <c r="R98" s="30"/>
      <c r="S98" s="30" t="str">
        <f ca="1">'Matriz de Datos'!W80</f>
        <v/>
      </c>
      <c r="T98" s="30" t="str">
        <f ca="1">'Matriz de Datos'!AA80</f>
        <v/>
      </c>
      <c r="U98" s="30" t="str">
        <f ca="1">'Matriz de Datos'!AB80</f>
        <v/>
      </c>
      <c r="V98" s="30" t="str">
        <f ca="1">'Matriz de Datos'!AC80</f>
        <v/>
      </c>
      <c r="W98" s="30" t="str">
        <f ca="1">'Matriz de Datos'!AD80</f>
        <v/>
      </c>
      <c r="X98" s="30" t="str">
        <f>'Matriz de Datos'!AE80</f>
        <v/>
      </c>
      <c r="Y98" s="30" t="str">
        <f ca="1">'Matriz de Datos'!AF80</f>
        <v/>
      </c>
      <c r="Z98" s="30"/>
      <c r="AA98" s="30"/>
      <c r="AB98" s="41" t="str">
        <f ca="1">'Matriz de Datos'!AL80</f>
        <v/>
      </c>
    </row>
    <row r="99" spans="6:28" x14ac:dyDescent="0.3">
      <c r="F99" s="149" t="str">
        <f>'Matriz de Datos'!A81</f>
        <v/>
      </c>
      <c r="G99" s="30" t="str">
        <f>'Matriz de Datos'!G81</f>
        <v/>
      </c>
      <c r="H99" s="30" t="str">
        <f>'Matriz de Datos'!H81</f>
        <v/>
      </c>
      <c r="I99" s="30" t="str">
        <f>'Matriz de Datos'!I81</f>
        <v/>
      </c>
      <c r="J99" s="30" t="str">
        <f>'Matriz de Datos'!J81</f>
        <v/>
      </c>
      <c r="K99" s="25" t="str">
        <f>'Matriz de Datos'!K81</f>
        <v/>
      </c>
      <c r="L99" s="30" t="str">
        <f>'Matriz de Datos'!L81</f>
        <v/>
      </c>
      <c r="M99" s="30" t="str">
        <f>'Matriz de Datos'!M81</f>
        <v/>
      </c>
      <c r="N99" s="30" t="str">
        <f>'Matriz de Datos'!N81</f>
        <v/>
      </c>
      <c r="O99" s="30" t="str">
        <f>'Matriz de Datos'!O81</f>
        <v/>
      </c>
      <c r="P99" s="30" t="str">
        <f>'Matriz de Datos'!P81</f>
        <v/>
      </c>
      <c r="Q99" s="30" t="str">
        <f>'Matriz de Datos'!U81</f>
        <v/>
      </c>
      <c r="R99" s="30"/>
      <c r="S99" s="30" t="str">
        <f ca="1">'Matriz de Datos'!W81</f>
        <v/>
      </c>
      <c r="T99" s="30" t="str">
        <f ca="1">'Matriz de Datos'!AA81</f>
        <v/>
      </c>
      <c r="U99" s="30" t="str">
        <f ca="1">'Matriz de Datos'!AB81</f>
        <v/>
      </c>
      <c r="V99" s="30" t="str">
        <f ca="1">'Matriz de Datos'!AC81</f>
        <v/>
      </c>
      <c r="W99" s="30" t="str">
        <f ca="1">'Matriz de Datos'!AD81</f>
        <v/>
      </c>
      <c r="X99" s="30" t="str">
        <f>'Matriz de Datos'!AE81</f>
        <v/>
      </c>
      <c r="Y99" s="30" t="str">
        <f ca="1">'Matriz de Datos'!AF81</f>
        <v/>
      </c>
      <c r="Z99" s="30"/>
      <c r="AA99" s="30"/>
      <c r="AB99" s="41" t="str">
        <f ca="1">'Matriz de Datos'!AL81</f>
        <v/>
      </c>
    </row>
    <row r="100" spans="6:28" x14ac:dyDescent="0.3">
      <c r="F100" s="149" t="str">
        <f>'Matriz de Datos'!A82</f>
        <v/>
      </c>
      <c r="G100" s="30" t="str">
        <f>'Matriz de Datos'!G82</f>
        <v/>
      </c>
      <c r="H100" s="30" t="str">
        <f>'Matriz de Datos'!H82</f>
        <v/>
      </c>
      <c r="I100" s="30" t="str">
        <f>'Matriz de Datos'!I82</f>
        <v/>
      </c>
      <c r="J100" s="30" t="str">
        <f>'Matriz de Datos'!J82</f>
        <v/>
      </c>
      <c r="K100" s="25" t="str">
        <f>'Matriz de Datos'!K82</f>
        <v/>
      </c>
      <c r="L100" s="30" t="str">
        <f>'Matriz de Datos'!L82</f>
        <v/>
      </c>
      <c r="M100" s="30" t="str">
        <f>'Matriz de Datos'!M82</f>
        <v/>
      </c>
      <c r="N100" s="30" t="str">
        <f>'Matriz de Datos'!N82</f>
        <v/>
      </c>
      <c r="O100" s="30" t="str">
        <f>'Matriz de Datos'!O82</f>
        <v/>
      </c>
      <c r="P100" s="30" t="str">
        <f>'Matriz de Datos'!P82</f>
        <v/>
      </c>
      <c r="Q100" s="30" t="str">
        <f>'Matriz de Datos'!U82</f>
        <v/>
      </c>
      <c r="R100" s="30"/>
      <c r="S100" s="30" t="str">
        <f ca="1">'Matriz de Datos'!W82</f>
        <v/>
      </c>
      <c r="T100" s="30" t="str">
        <f ca="1">'Matriz de Datos'!AA82</f>
        <v/>
      </c>
      <c r="U100" s="30" t="str">
        <f ca="1">'Matriz de Datos'!AB82</f>
        <v/>
      </c>
      <c r="V100" s="30" t="str">
        <f ca="1">'Matriz de Datos'!AC82</f>
        <v/>
      </c>
      <c r="W100" s="30" t="str">
        <f ca="1">'Matriz de Datos'!AD82</f>
        <v/>
      </c>
      <c r="X100" s="30" t="str">
        <f>'Matriz de Datos'!AE82</f>
        <v/>
      </c>
      <c r="Y100" s="30" t="str">
        <f ca="1">'Matriz de Datos'!AF82</f>
        <v/>
      </c>
      <c r="Z100" s="30"/>
      <c r="AA100" s="30"/>
      <c r="AB100" s="41" t="str">
        <f ca="1">'Matriz de Datos'!AL82</f>
        <v/>
      </c>
    </row>
    <row r="101" spans="6:28" x14ac:dyDescent="0.3">
      <c r="F101" s="149" t="str">
        <f>'Matriz de Datos'!A83</f>
        <v/>
      </c>
      <c r="G101" s="30" t="str">
        <f>'Matriz de Datos'!G83</f>
        <v/>
      </c>
      <c r="H101" s="30" t="str">
        <f>'Matriz de Datos'!H83</f>
        <v/>
      </c>
      <c r="I101" s="30" t="str">
        <f>'Matriz de Datos'!I83</f>
        <v/>
      </c>
      <c r="J101" s="30" t="str">
        <f>'Matriz de Datos'!J83</f>
        <v/>
      </c>
      <c r="K101" s="25" t="str">
        <f>'Matriz de Datos'!K83</f>
        <v/>
      </c>
      <c r="L101" s="30" t="str">
        <f>'Matriz de Datos'!L83</f>
        <v/>
      </c>
      <c r="M101" s="30" t="str">
        <f>'Matriz de Datos'!M83</f>
        <v/>
      </c>
      <c r="N101" s="30" t="str">
        <f>'Matriz de Datos'!N83</f>
        <v/>
      </c>
      <c r="O101" s="30" t="str">
        <f>'Matriz de Datos'!O83</f>
        <v/>
      </c>
      <c r="P101" s="30" t="str">
        <f>'Matriz de Datos'!P83</f>
        <v/>
      </c>
      <c r="Q101" s="30" t="str">
        <f>'Matriz de Datos'!U83</f>
        <v/>
      </c>
      <c r="R101" s="30"/>
      <c r="S101" s="30" t="str">
        <f ca="1">'Matriz de Datos'!W83</f>
        <v/>
      </c>
      <c r="T101" s="30" t="str">
        <f ca="1">'Matriz de Datos'!AA83</f>
        <v/>
      </c>
      <c r="U101" s="30" t="str">
        <f ca="1">'Matriz de Datos'!AB83</f>
        <v/>
      </c>
      <c r="V101" s="30" t="str">
        <f ca="1">'Matriz de Datos'!AC83</f>
        <v/>
      </c>
      <c r="W101" s="30" t="str">
        <f ca="1">'Matriz de Datos'!AD83</f>
        <v/>
      </c>
      <c r="X101" s="30" t="str">
        <f>'Matriz de Datos'!AE83</f>
        <v/>
      </c>
      <c r="Y101" s="30" t="str">
        <f ca="1">'Matriz de Datos'!AF83</f>
        <v/>
      </c>
      <c r="Z101" s="30"/>
      <c r="AA101" s="30"/>
      <c r="AB101" s="41" t="str">
        <f ca="1">'Matriz de Datos'!AL83</f>
        <v/>
      </c>
    </row>
    <row r="102" spans="6:28" x14ac:dyDescent="0.3">
      <c r="F102" s="149" t="str">
        <f>'Matriz de Datos'!A84</f>
        <v/>
      </c>
      <c r="G102" s="30" t="str">
        <f>'Matriz de Datos'!G84</f>
        <v/>
      </c>
      <c r="H102" s="30" t="str">
        <f>'Matriz de Datos'!H84</f>
        <v/>
      </c>
      <c r="I102" s="30" t="str">
        <f>'Matriz de Datos'!I84</f>
        <v/>
      </c>
      <c r="J102" s="30" t="str">
        <f>'Matriz de Datos'!J84</f>
        <v/>
      </c>
      <c r="K102" s="25" t="str">
        <f>'Matriz de Datos'!K84</f>
        <v/>
      </c>
      <c r="L102" s="30" t="str">
        <f>'Matriz de Datos'!L84</f>
        <v/>
      </c>
      <c r="M102" s="30" t="str">
        <f>'Matriz de Datos'!M84</f>
        <v/>
      </c>
      <c r="N102" s="30" t="str">
        <f>'Matriz de Datos'!N84</f>
        <v/>
      </c>
      <c r="O102" s="30" t="str">
        <f>'Matriz de Datos'!O84</f>
        <v/>
      </c>
      <c r="P102" s="30" t="str">
        <f>'Matriz de Datos'!P84</f>
        <v/>
      </c>
      <c r="Q102" s="30" t="str">
        <f>'Matriz de Datos'!U84</f>
        <v/>
      </c>
      <c r="R102" s="30"/>
      <c r="S102" s="30" t="str">
        <f ca="1">'Matriz de Datos'!W84</f>
        <v/>
      </c>
      <c r="T102" s="30" t="str">
        <f ca="1">'Matriz de Datos'!AA84</f>
        <v/>
      </c>
      <c r="U102" s="30" t="str">
        <f ca="1">'Matriz de Datos'!AB84</f>
        <v/>
      </c>
      <c r="V102" s="30" t="str">
        <f ca="1">'Matriz de Datos'!AC84</f>
        <v/>
      </c>
      <c r="W102" s="30" t="str">
        <f ca="1">'Matriz de Datos'!AD84</f>
        <v/>
      </c>
      <c r="X102" s="30" t="str">
        <f>'Matriz de Datos'!AE84</f>
        <v/>
      </c>
      <c r="Y102" s="30" t="str">
        <f ca="1">'Matriz de Datos'!AF84</f>
        <v/>
      </c>
      <c r="Z102" s="30"/>
      <c r="AA102" s="30"/>
      <c r="AB102" s="41" t="str">
        <f ca="1">'Matriz de Datos'!AL84</f>
        <v/>
      </c>
    </row>
    <row r="103" spans="6:28" x14ac:dyDescent="0.3">
      <c r="F103" s="149" t="str">
        <f>'Matriz de Datos'!A85</f>
        <v/>
      </c>
      <c r="G103" s="30" t="str">
        <f>'Matriz de Datos'!G85</f>
        <v/>
      </c>
      <c r="H103" s="30" t="str">
        <f>'Matriz de Datos'!H85</f>
        <v/>
      </c>
      <c r="I103" s="30" t="str">
        <f>'Matriz de Datos'!I85</f>
        <v/>
      </c>
      <c r="J103" s="30" t="str">
        <f>'Matriz de Datos'!J85</f>
        <v/>
      </c>
      <c r="K103" s="25" t="str">
        <f>'Matriz de Datos'!K85</f>
        <v/>
      </c>
      <c r="L103" s="30" t="str">
        <f>'Matriz de Datos'!L85</f>
        <v/>
      </c>
      <c r="M103" s="30" t="str">
        <f>'Matriz de Datos'!M85</f>
        <v/>
      </c>
      <c r="N103" s="30" t="str">
        <f>'Matriz de Datos'!N85</f>
        <v/>
      </c>
      <c r="O103" s="30" t="str">
        <f>'Matriz de Datos'!O85</f>
        <v/>
      </c>
      <c r="P103" s="30" t="str">
        <f>'Matriz de Datos'!P85</f>
        <v/>
      </c>
      <c r="Q103" s="30" t="str">
        <f>'Matriz de Datos'!U85</f>
        <v/>
      </c>
      <c r="R103" s="30"/>
      <c r="S103" s="30" t="str">
        <f ca="1">'Matriz de Datos'!W85</f>
        <v/>
      </c>
      <c r="T103" s="30" t="str">
        <f ca="1">'Matriz de Datos'!AA85</f>
        <v/>
      </c>
      <c r="U103" s="30" t="str">
        <f ca="1">'Matriz de Datos'!AB85</f>
        <v/>
      </c>
      <c r="V103" s="30" t="str">
        <f ca="1">'Matriz de Datos'!AC85</f>
        <v/>
      </c>
      <c r="W103" s="30" t="str">
        <f ca="1">'Matriz de Datos'!AD85</f>
        <v/>
      </c>
      <c r="X103" s="30" t="str">
        <f>'Matriz de Datos'!AE85</f>
        <v/>
      </c>
      <c r="Y103" s="30" t="str">
        <f ca="1">'Matriz de Datos'!AF85</f>
        <v/>
      </c>
      <c r="Z103" s="30"/>
      <c r="AA103" s="30"/>
      <c r="AB103" s="41" t="str">
        <f ca="1">'Matriz de Datos'!AL85</f>
        <v/>
      </c>
    </row>
    <row r="104" spans="6:28" x14ac:dyDescent="0.3">
      <c r="F104" s="149" t="str">
        <f>'Matriz de Datos'!A86</f>
        <v/>
      </c>
      <c r="G104" s="30" t="str">
        <f>'Matriz de Datos'!G86</f>
        <v/>
      </c>
      <c r="H104" s="30" t="str">
        <f>'Matriz de Datos'!H86</f>
        <v/>
      </c>
      <c r="I104" s="30" t="str">
        <f>'Matriz de Datos'!I86</f>
        <v/>
      </c>
      <c r="J104" s="30" t="str">
        <f>'Matriz de Datos'!J86</f>
        <v/>
      </c>
      <c r="K104" s="25" t="str">
        <f>'Matriz de Datos'!K86</f>
        <v/>
      </c>
      <c r="L104" s="30" t="str">
        <f>'Matriz de Datos'!L86</f>
        <v/>
      </c>
      <c r="M104" s="30" t="str">
        <f>'Matriz de Datos'!M86</f>
        <v/>
      </c>
      <c r="N104" s="30" t="str">
        <f>'Matriz de Datos'!N86</f>
        <v/>
      </c>
      <c r="O104" s="30" t="str">
        <f>'Matriz de Datos'!O86</f>
        <v/>
      </c>
      <c r="P104" s="30" t="str">
        <f>'Matriz de Datos'!P86</f>
        <v/>
      </c>
      <c r="Q104" s="30" t="str">
        <f>'Matriz de Datos'!U86</f>
        <v/>
      </c>
      <c r="R104" s="30"/>
      <c r="S104" s="30" t="str">
        <f ca="1">'Matriz de Datos'!W86</f>
        <v/>
      </c>
      <c r="T104" s="30" t="str">
        <f ca="1">'Matriz de Datos'!AA86</f>
        <v/>
      </c>
      <c r="U104" s="30" t="str">
        <f ca="1">'Matriz de Datos'!AB86</f>
        <v/>
      </c>
      <c r="V104" s="30" t="str">
        <f ca="1">'Matriz de Datos'!AC86</f>
        <v/>
      </c>
      <c r="W104" s="30" t="str">
        <f ca="1">'Matriz de Datos'!AD86</f>
        <v/>
      </c>
      <c r="X104" s="30" t="str">
        <f>'Matriz de Datos'!AE86</f>
        <v/>
      </c>
      <c r="Y104" s="30" t="str">
        <f ca="1">'Matriz de Datos'!AF86</f>
        <v/>
      </c>
      <c r="Z104" s="30"/>
      <c r="AA104" s="30"/>
      <c r="AB104" s="41" t="str">
        <f ca="1">'Matriz de Datos'!AL86</f>
        <v/>
      </c>
    </row>
    <row r="105" spans="6:28" x14ac:dyDescent="0.3">
      <c r="F105" s="149" t="str">
        <f>'Matriz de Datos'!A87</f>
        <v/>
      </c>
      <c r="G105" s="30" t="str">
        <f>'Matriz de Datos'!G87</f>
        <v/>
      </c>
      <c r="H105" s="30" t="str">
        <f>'Matriz de Datos'!H87</f>
        <v/>
      </c>
      <c r="I105" s="30" t="str">
        <f>'Matriz de Datos'!I87</f>
        <v/>
      </c>
      <c r="J105" s="30" t="str">
        <f>'Matriz de Datos'!J87</f>
        <v/>
      </c>
      <c r="K105" s="25" t="str">
        <f>'Matriz de Datos'!K87</f>
        <v/>
      </c>
      <c r="L105" s="30" t="str">
        <f>'Matriz de Datos'!L87</f>
        <v/>
      </c>
      <c r="M105" s="30" t="str">
        <f>'Matriz de Datos'!M87</f>
        <v/>
      </c>
      <c r="N105" s="30" t="str">
        <f>'Matriz de Datos'!N87</f>
        <v/>
      </c>
      <c r="O105" s="30" t="str">
        <f>'Matriz de Datos'!O87</f>
        <v/>
      </c>
      <c r="P105" s="30" t="str">
        <f>'Matriz de Datos'!P87</f>
        <v/>
      </c>
      <c r="Q105" s="30" t="str">
        <f>'Matriz de Datos'!U87</f>
        <v/>
      </c>
      <c r="R105" s="30"/>
      <c r="S105" s="30" t="str">
        <f ca="1">'Matriz de Datos'!W87</f>
        <v/>
      </c>
      <c r="T105" s="30" t="str">
        <f ca="1">'Matriz de Datos'!AA87</f>
        <v/>
      </c>
      <c r="U105" s="30" t="str">
        <f ca="1">'Matriz de Datos'!AB87</f>
        <v/>
      </c>
      <c r="V105" s="30" t="str">
        <f ca="1">'Matriz de Datos'!AC87</f>
        <v/>
      </c>
      <c r="W105" s="30" t="str">
        <f ca="1">'Matriz de Datos'!AD87</f>
        <v/>
      </c>
      <c r="X105" s="30" t="str">
        <f>'Matriz de Datos'!AE87</f>
        <v/>
      </c>
      <c r="Y105" s="30" t="str">
        <f ca="1">'Matriz de Datos'!AF87</f>
        <v/>
      </c>
      <c r="Z105" s="30"/>
      <c r="AA105" s="30"/>
      <c r="AB105" s="41" t="str">
        <f ca="1">'Matriz de Datos'!AL87</f>
        <v/>
      </c>
    </row>
    <row r="106" spans="6:28" x14ac:dyDescent="0.3">
      <c r="F106" s="149" t="str">
        <f>'Matriz de Datos'!A88</f>
        <v/>
      </c>
      <c r="G106" s="30" t="str">
        <f>'Matriz de Datos'!G88</f>
        <v/>
      </c>
      <c r="H106" s="30" t="str">
        <f>'Matriz de Datos'!H88</f>
        <v/>
      </c>
      <c r="I106" s="30" t="str">
        <f>'Matriz de Datos'!I88</f>
        <v/>
      </c>
      <c r="J106" s="30" t="str">
        <f>'Matriz de Datos'!J88</f>
        <v/>
      </c>
      <c r="K106" s="25" t="str">
        <f>'Matriz de Datos'!K88</f>
        <v/>
      </c>
      <c r="L106" s="30" t="str">
        <f>'Matriz de Datos'!L88</f>
        <v/>
      </c>
      <c r="M106" s="30" t="str">
        <f>'Matriz de Datos'!M88</f>
        <v/>
      </c>
      <c r="N106" s="30" t="str">
        <f>'Matriz de Datos'!N88</f>
        <v/>
      </c>
      <c r="O106" s="30" t="str">
        <f>'Matriz de Datos'!O88</f>
        <v/>
      </c>
      <c r="P106" s="30" t="str">
        <f>'Matriz de Datos'!P88</f>
        <v/>
      </c>
      <c r="Q106" s="30" t="str">
        <f>'Matriz de Datos'!U88</f>
        <v/>
      </c>
      <c r="R106" s="30"/>
      <c r="S106" s="30" t="str">
        <f ca="1">'Matriz de Datos'!W88</f>
        <v/>
      </c>
      <c r="T106" s="30" t="str">
        <f ca="1">'Matriz de Datos'!AA88</f>
        <v/>
      </c>
      <c r="U106" s="30" t="str">
        <f ca="1">'Matriz de Datos'!AB88</f>
        <v/>
      </c>
      <c r="V106" s="30" t="str">
        <f ca="1">'Matriz de Datos'!AC88</f>
        <v/>
      </c>
      <c r="W106" s="30" t="str">
        <f ca="1">'Matriz de Datos'!AD88</f>
        <v/>
      </c>
      <c r="X106" s="30" t="str">
        <f>'Matriz de Datos'!AE88</f>
        <v/>
      </c>
      <c r="Y106" s="30" t="str">
        <f ca="1">'Matriz de Datos'!AF88</f>
        <v/>
      </c>
      <c r="Z106" s="30"/>
      <c r="AA106" s="30"/>
      <c r="AB106" s="41" t="str">
        <f ca="1">'Matriz de Datos'!AL88</f>
        <v/>
      </c>
    </row>
    <row r="107" spans="6:28" x14ac:dyDescent="0.3">
      <c r="F107" s="149" t="str">
        <f>'Matriz de Datos'!A89</f>
        <v/>
      </c>
      <c r="G107" s="30" t="str">
        <f>'Matriz de Datos'!G89</f>
        <v/>
      </c>
      <c r="H107" s="30" t="str">
        <f>'Matriz de Datos'!H89</f>
        <v/>
      </c>
      <c r="I107" s="30" t="str">
        <f>'Matriz de Datos'!I89</f>
        <v/>
      </c>
      <c r="J107" s="30" t="str">
        <f>'Matriz de Datos'!J89</f>
        <v/>
      </c>
      <c r="K107" s="25" t="str">
        <f>'Matriz de Datos'!K89</f>
        <v/>
      </c>
      <c r="L107" s="30" t="str">
        <f>'Matriz de Datos'!L89</f>
        <v/>
      </c>
      <c r="M107" s="30" t="str">
        <f>'Matriz de Datos'!M89</f>
        <v/>
      </c>
      <c r="N107" s="30" t="str">
        <f>'Matriz de Datos'!N89</f>
        <v/>
      </c>
      <c r="O107" s="30" t="str">
        <f>'Matriz de Datos'!O89</f>
        <v/>
      </c>
      <c r="P107" s="30" t="str">
        <f>'Matriz de Datos'!P89</f>
        <v/>
      </c>
      <c r="Q107" s="30" t="str">
        <f>'Matriz de Datos'!U89</f>
        <v/>
      </c>
      <c r="R107" s="30"/>
      <c r="S107" s="30" t="str">
        <f ca="1">'Matriz de Datos'!W89</f>
        <v/>
      </c>
      <c r="T107" s="30" t="str">
        <f ca="1">'Matriz de Datos'!AA89</f>
        <v/>
      </c>
      <c r="U107" s="30" t="str">
        <f ca="1">'Matriz de Datos'!AB89</f>
        <v/>
      </c>
      <c r="V107" s="30" t="str">
        <f ca="1">'Matriz de Datos'!AC89</f>
        <v/>
      </c>
      <c r="W107" s="30" t="str">
        <f ca="1">'Matriz de Datos'!AD89</f>
        <v/>
      </c>
      <c r="X107" s="30" t="str">
        <f>'Matriz de Datos'!AE89</f>
        <v/>
      </c>
      <c r="Y107" s="30" t="str">
        <f ca="1">'Matriz de Datos'!AF89</f>
        <v/>
      </c>
      <c r="Z107" s="30"/>
      <c r="AA107" s="30"/>
      <c r="AB107" s="41" t="str">
        <f ca="1">'Matriz de Datos'!AL89</f>
        <v/>
      </c>
    </row>
    <row r="108" spans="6:28" x14ac:dyDescent="0.3">
      <c r="F108" s="149" t="str">
        <f>'Matriz de Datos'!A90</f>
        <v/>
      </c>
      <c r="G108" s="30" t="str">
        <f>'Matriz de Datos'!G90</f>
        <v/>
      </c>
      <c r="H108" s="30" t="str">
        <f>'Matriz de Datos'!H90</f>
        <v/>
      </c>
      <c r="I108" s="30" t="str">
        <f>'Matriz de Datos'!I90</f>
        <v/>
      </c>
      <c r="J108" s="30" t="str">
        <f>'Matriz de Datos'!J90</f>
        <v/>
      </c>
      <c r="K108" s="25" t="str">
        <f>'Matriz de Datos'!K90</f>
        <v/>
      </c>
      <c r="L108" s="30" t="str">
        <f>'Matriz de Datos'!L90</f>
        <v/>
      </c>
      <c r="M108" s="30" t="str">
        <f>'Matriz de Datos'!M90</f>
        <v/>
      </c>
      <c r="N108" s="30" t="str">
        <f>'Matriz de Datos'!N90</f>
        <v/>
      </c>
      <c r="O108" s="30" t="str">
        <f>'Matriz de Datos'!O90</f>
        <v/>
      </c>
      <c r="P108" s="30" t="str">
        <f>'Matriz de Datos'!P90</f>
        <v/>
      </c>
      <c r="Q108" s="30" t="str">
        <f>'Matriz de Datos'!U90</f>
        <v/>
      </c>
      <c r="R108" s="30"/>
      <c r="S108" s="30" t="str">
        <f ca="1">'Matriz de Datos'!W90</f>
        <v/>
      </c>
      <c r="T108" s="30" t="str">
        <f ca="1">'Matriz de Datos'!AA90</f>
        <v/>
      </c>
      <c r="U108" s="30" t="str">
        <f ca="1">'Matriz de Datos'!AB90</f>
        <v/>
      </c>
      <c r="V108" s="30" t="str">
        <f ca="1">'Matriz de Datos'!AC90</f>
        <v/>
      </c>
      <c r="W108" s="30" t="str">
        <f ca="1">'Matriz de Datos'!AD90</f>
        <v/>
      </c>
      <c r="X108" s="30" t="str">
        <f>'Matriz de Datos'!AE90</f>
        <v/>
      </c>
      <c r="Y108" s="30" t="str">
        <f ca="1">'Matriz de Datos'!AF90</f>
        <v/>
      </c>
      <c r="Z108" s="30"/>
      <c r="AA108" s="30"/>
      <c r="AB108" s="41" t="str">
        <f ca="1">'Matriz de Datos'!AL90</f>
        <v/>
      </c>
    </row>
    <row r="109" spans="6:28" x14ac:dyDescent="0.3">
      <c r="F109" s="149" t="str">
        <f>'Matriz de Datos'!A91</f>
        <v/>
      </c>
      <c r="G109" s="30" t="str">
        <f>'Matriz de Datos'!G91</f>
        <v/>
      </c>
      <c r="H109" s="30" t="str">
        <f>'Matriz de Datos'!H91</f>
        <v/>
      </c>
      <c r="I109" s="30" t="str">
        <f>'Matriz de Datos'!I91</f>
        <v/>
      </c>
      <c r="J109" s="30" t="str">
        <f>'Matriz de Datos'!J91</f>
        <v/>
      </c>
      <c r="K109" s="25" t="str">
        <f>'Matriz de Datos'!K91</f>
        <v/>
      </c>
      <c r="L109" s="30" t="str">
        <f>'Matriz de Datos'!L91</f>
        <v/>
      </c>
      <c r="M109" s="30" t="str">
        <f>'Matriz de Datos'!M91</f>
        <v/>
      </c>
      <c r="N109" s="30" t="str">
        <f>'Matriz de Datos'!N91</f>
        <v/>
      </c>
      <c r="O109" s="30" t="str">
        <f>'Matriz de Datos'!O91</f>
        <v/>
      </c>
      <c r="P109" s="30" t="str">
        <f>'Matriz de Datos'!P91</f>
        <v/>
      </c>
      <c r="Q109" s="30" t="str">
        <f>'Matriz de Datos'!U91</f>
        <v/>
      </c>
      <c r="R109" s="30"/>
      <c r="S109" s="30" t="str">
        <f ca="1">'Matriz de Datos'!W91</f>
        <v/>
      </c>
      <c r="T109" s="30" t="str">
        <f ca="1">'Matriz de Datos'!AA91</f>
        <v/>
      </c>
      <c r="U109" s="30" t="str">
        <f ca="1">'Matriz de Datos'!AB91</f>
        <v/>
      </c>
      <c r="V109" s="30" t="str">
        <f ca="1">'Matriz de Datos'!AC91</f>
        <v/>
      </c>
      <c r="W109" s="30" t="str">
        <f ca="1">'Matriz de Datos'!AD91</f>
        <v/>
      </c>
      <c r="X109" s="30" t="str">
        <f>'Matriz de Datos'!AE91</f>
        <v/>
      </c>
      <c r="Y109" s="30" t="str">
        <f ca="1">'Matriz de Datos'!AF91</f>
        <v/>
      </c>
      <c r="Z109" s="30"/>
      <c r="AA109" s="30"/>
      <c r="AB109" s="41" t="str">
        <f ca="1">'Matriz de Datos'!AL91</f>
        <v/>
      </c>
    </row>
    <row r="110" spans="6:28" x14ac:dyDescent="0.3">
      <c r="F110" s="149" t="str">
        <f>'Matriz de Datos'!A92</f>
        <v/>
      </c>
      <c r="G110" s="30" t="str">
        <f>'Matriz de Datos'!G92</f>
        <v/>
      </c>
      <c r="H110" s="30" t="str">
        <f>'Matriz de Datos'!H92</f>
        <v/>
      </c>
      <c r="I110" s="30" t="str">
        <f>'Matriz de Datos'!I92</f>
        <v/>
      </c>
      <c r="J110" s="30" t="str">
        <f>'Matriz de Datos'!J92</f>
        <v/>
      </c>
      <c r="K110" s="25" t="str">
        <f>'Matriz de Datos'!K92</f>
        <v/>
      </c>
      <c r="L110" s="30" t="str">
        <f>'Matriz de Datos'!L92</f>
        <v/>
      </c>
      <c r="M110" s="30" t="str">
        <f>'Matriz de Datos'!M92</f>
        <v/>
      </c>
      <c r="N110" s="30" t="str">
        <f>'Matriz de Datos'!N92</f>
        <v/>
      </c>
      <c r="O110" s="30" t="str">
        <f>'Matriz de Datos'!O92</f>
        <v/>
      </c>
      <c r="P110" s="30" t="str">
        <f>'Matriz de Datos'!P92</f>
        <v/>
      </c>
      <c r="Q110" s="30" t="str">
        <f>'Matriz de Datos'!U92</f>
        <v/>
      </c>
      <c r="R110" s="30"/>
      <c r="S110" s="30" t="str">
        <f ca="1">'Matriz de Datos'!W92</f>
        <v/>
      </c>
      <c r="T110" s="30" t="str">
        <f ca="1">'Matriz de Datos'!AA92</f>
        <v/>
      </c>
      <c r="U110" s="30" t="str">
        <f ca="1">'Matriz de Datos'!AB92</f>
        <v/>
      </c>
      <c r="V110" s="30" t="str">
        <f ca="1">'Matriz de Datos'!AC92</f>
        <v/>
      </c>
      <c r="W110" s="30" t="str">
        <f ca="1">'Matriz de Datos'!AD92</f>
        <v/>
      </c>
      <c r="X110" s="30" t="str">
        <f>'Matriz de Datos'!AE92</f>
        <v/>
      </c>
      <c r="Y110" s="30" t="str">
        <f ca="1">'Matriz de Datos'!AF92</f>
        <v/>
      </c>
      <c r="Z110" s="30"/>
      <c r="AA110" s="30"/>
      <c r="AB110" s="41" t="str">
        <f ca="1">'Matriz de Datos'!AL92</f>
        <v/>
      </c>
    </row>
    <row r="111" spans="6:28" x14ac:dyDescent="0.3">
      <c r="F111" s="149" t="str">
        <f>'Matriz de Datos'!A93</f>
        <v/>
      </c>
      <c r="G111" s="30" t="str">
        <f>'Matriz de Datos'!G93</f>
        <v/>
      </c>
      <c r="H111" s="30" t="str">
        <f>'Matriz de Datos'!H93</f>
        <v/>
      </c>
      <c r="I111" s="30" t="str">
        <f>'Matriz de Datos'!I93</f>
        <v/>
      </c>
      <c r="J111" s="30" t="str">
        <f>'Matriz de Datos'!J93</f>
        <v/>
      </c>
      <c r="K111" s="25" t="str">
        <f>'Matriz de Datos'!K93</f>
        <v/>
      </c>
      <c r="L111" s="30" t="str">
        <f>'Matriz de Datos'!L93</f>
        <v/>
      </c>
      <c r="M111" s="30" t="str">
        <f>'Matriz de Datos'!M93</f>
        <v/>
      </c>
      <c r="N111" s="30" t="str">
        <f>'Matriz de Datos'!N93</f>
        <v/>
      </c>
      <c r="O111" s="30" t="str">
        <f>'Matriz de Datos'!O93</f>
        <v/>
      </c>
      <c r="P111" s="30" t="str">
        <f>'Matriz de Datos'!P93</f>
        <v/>
      </c>
      <c r="Q111" s="30" t="str">
        <f>'Matriz de Datos'!U93</f>
        <v/>
      </c>
      <c r="R111" s="30"/>
      <c r="S111" s="30" t="str">
        <f ca="1">'Matriz de Datos'!W93</f>
        <v/>
      </c>
      <c r="T111" s="30" t="str">
        <f ca="1">'Matriz de Datos'!AA93</f>
        <v/>
      </c>
      <c r="U111" s="30" t="str">
        <f ca="1">'Matriz de Datos'!AB93</f>
        <v/>
      </c>
      <c r="V111" s="30" t="str">
        <f ca="1">'Matriz de Datos'!AC93</f>
        <v/>
      </c>
      <c r="W111" s="30" t="str">
        <f ca="1">'Matriz de Datos'!AD93</f>
        <v/>
      </c>
      <c r="X111" s="30" t="str">
        <f>'Matriz de Datos'!AE93</f>
        <v/>
      </c>
      <c r="Y111" s="30" t="str">
        <f ca="1">'Matriz de Datos'!AF93</f>
        <v/>
      </c>
      <c r="Z111" s="30"/>
      <c r="AA111" s="30"/>
      <c r="AB111" s="41" t="str">
        <f ca="1">'Matriz de Datos'!AL93</f>
        <v/>
      </c>
    </row>
    <row r="112" spans="6:28" x14ac:dyDescent="0.3">
      <c r="F112" s="149" t="str">
        <f>'Matriz de Datos'!A94</f>
        <v/>
      </c>
      <c r="G112" s="30" t="str">
        <f>'Matriz de Datos'!G94</f>
        <v/>
      </c>
      <c r="H112" s="30" t="str">
        <f>'Matriz de Datos'!H94</f>
        <v/>
      </c>
      <c r="I112" s="30" t="str">
        <f>'Matriz de Datos'!I94</f>
        <v/>
      </c>
      <c r="J112" s="30" t="str">
        <f>'Matriz de Datos'!J94</f>
        <v/>
      </c>
      <c r="K112" s="25" t="str">
        <f>'Matriz de Datos'!K94</f>
        <v/>
      </c>
      <c r="L112" s="30" t="str">
        <f>'Matriz de Datos'!L94</f>
        <v/>
      </c>
      <c r="M112" s="30" t="str">
        <f>'Matriz de Datos'!M94</f>
        <v/>
      </c>
      <c r="N112" s="30" t="str">
        <f>'Matriz de Datos'!N94</f>
        <v/>
      </c>
      <c r="O112" s="30" t="str">
        <f>'Matriz de Datos'!O94</f>
        <v/>
      </c>
      <c r="P112" s="30" t="str">
        <f>'Matriz de Datos'!P94</f>
        <v/>
      </c>
      <c r="Q112" s="30" t="str">
        <f>'Matriz de Datos'!U94</f>
        <v/>
      </c>
      <c r="R112" s="30"/>
      <c r="S112" s="30" t="str">
        <f ca="1">'Matriz de Datos'!W94</f>
        <v/>
      </c>
      <c r="T112" s="30" t="str">
        <f ca="1">'Matriz de Datos'!AA94</f>
        <v/>
      </c>
      <c r="U112" s="30" t="str">
        <f ca="1">'Matriz de Datos'!AB94</f>
        <v/>
      </c>
      <c r="V112" s="30" t="str">
        <f ca="1">'Matriz de Datos'!AC94</f>
        <v/>
      </c>
      <c r="W112" s="30" t="str">
        <f ca="1">'Matriz de Datos'!AD94</f>
        <v/>
      </c>
      <c r="X112" s="30" t="str">
        <f>'Matriz de Datos'!AE94</f>
        <v/>
      </c>
      <c r="Y112" s="30" t="str">
        <f ca="1">'Matriz de Datos'!AF94</f>
        <v/>
      </c>
      <c r="Z112" s="30"/>
      <c r="AA112" s="30"/>
      <c r="AB112" s="41" t="str">
        <f ca="1">'Matriz de Datos'!AL94</f>
        <v/>
      </c>
    </row>
    <row r="113" spans="6:28" x14ac:dyDescent="0.3">
      <c r="F113" s="149" t="str">
        <f>'Matriz de Datos'!A95</f>
        <v/>
      </c>
      <c r="G113" s="30" t="str">
        <f>'Matriz de Datos'!G95</f>
        <v/>
      </c>
      <c r="H113" s="30" t="str">
        <f>'Matriz de Datos'!H95</f>
        <v/>
      </c>
      <c r="I113" s="30" t="str">
        <f>'Matriz de Datos'!I95</f>
        <v/>
      </c>
      <c r="J113" s="30" t="str">
        <f>'Matriz de Datos'!J95</f>
        <v/>
      </c>
      <c r="K113" s="25" t="str">
        <f>'Matriz de Datos'!K95</f>
        <v/>
      </c>
      <c r="L113" s="30" t="str">
        <f>'Matriz de Datos'!L95</f>
        <v/>
      </c>
      <c r="M113" s="30" t="str">
        <f>'Matriz de Datos'!M95</f>
        <v/>
      </c>
      <c r="N113" s="30" t="str">
        <f>'Matriz de Datos'!N95</f>
        <v/>
      </c>
      <c r="O113" s="30" t="str">
        <f>'Matriz de Datos'!O95</f>
        <v/>
      </c>
      <c r="P113" s="30" t="str">
        <f>'Matriz de Datos'!P95</f>
        <v/>
      </c>
      <c r="Q113" s="30" t="str">
        <f>'Matriz de Datos'!U95</f>
        <v/>
      </c>
      <c r="R113" s="30"/>
      <c r="S113" s="30" t="str">
        <f ca="1">'Matriz de Datos'!W95</f>
        <v/>
      </c>
      <c r="T113" s="30" t="str">
        <f ca="1">'Matriz de Datos'!AA95</f>
        <v/>
      </c>
      <c r="U113" s="30" t="str">
        <f ca="1">'Matriz de Datos'!AB95</f>
        <v/>
      </c>
      <c r="V113" s="30" t="str">
        <f ca="1">'Matriz de Datos'!AC95</f>
        <v/>
      </c>
      <c r="W113" s="30" t="str">
        <f ca="1">'Matriz de Datos'!AD95</f>
        <v/>
      </c>
      <c r="X113" s="30" t="str">
        <f>'Matriz de Datos'!AE95</f>
        <v/>
      </c>
      <c r="Y113" s="30" t="str">
        <f ca="1">'Matriz de Datos'!AF95</f>
        <v/>
      </c>
      <c r="Z113" s="30"/>
      <c r="AA113" s="30"/>
      <c r="AB113" s="41" t="str">
        <f ca="1">'Matriz de Datos'!AL95</f>
        <v/>
      </c>
    </row>
    <row r="114" spans="6:28" x14ac:dyDescent="0.3">
      <c r="F114" s="149" t="str">
        <f>'Matriz de Datos'!A96</f>
        <v/>
      </c>
      <c r="G114" s="30" t="str">
        <f>'Matriz de Datos'!G96</f>
        <v/>
      </c>
      <c r="H114" s="30" t="str">
        <f>'Matriz de Datos'!H96</f>
        <v/>
      </c>
      <c r="I114" s="30" t="str">
        <f>'Matriz de Datos'!I96</f>
        <v/>
      </c>
      <c r="J114" s="30" t="str">
        <f>'Matriz de Datos'!J96</f>
        <v/>
      </c>
      <c r="K114" s="25" t="str">
        <f>'Matriz de Datos'!K96</f>
        <v/>
      </c>
      <c r="L114" s="30" t="str">
        <f>'Matriz de Datos'!L96</f>
        <v/>
      </c>
      <c r="M114" s="30" t="str">
        <f>'Matriz de Datos'!M96</f>
        <v/>
      </c>
      <c r="N114" s="30" t="str">
        <f>'Matriz de Datos'!N96</f>
        <v/>
      </c>
      <c r="O114" s="30" t="str">
        <f>'Matriz de Datos'!O96</f>
        <v/>
      </c>
      <c r="P114" s="30" t="str">
        <f>'Matriz de Datos'!P96</f>
        <v/>
      </c>
      <c r="Q114" s="30" t="str">
        <f>'Matriz de Datos'!U96</f>
        <v/>
      </c>
      <c r="R114" s="30"/>
      <c r="S114" s="30" t="str">
        <f ca="1">'Matriz de Datos'!W96</f>
        <v/>
      </c>
      <c r="T114" s="30" t="str">
        <f ca="1">'Matriz de Datos'!AA96</f>
        <v/>
      </c>
      <c r="U114" s="30" t="str">
        <f ca="1">'Matriz de Datos'!AB96</f>
        <v/>
      </c>
      <c r="V114" s="30" t="str">
        <f ca="1">'Matriz de Datos'!AC96</f>
        <v/>
      </c>
      <c r="W114" s="30" t="str">
        <f ca="1">'Matriz de Datos'!AD96</f>
        <v/>
      </c>
      <c r="X114" s="30" t="str">
        <f>'Matriz de Datos'!AE96</f>
        <v/>
      </c>
      <c r="Y114" s="30" t="str">
        <f ca="1">'Matriz de Datos'!AF96</f>
        <v/>
      </c>
      <c r="Z114" s="30"/>
      <c r="AA114" s="30"/>
      <c r="AB114" s="41" t="str">
        <f ca="1">'Matriz de Datos'!AL96</f>
        <v/>
      </c>
    </row>
    <row r="115" spans="6:28" x14ac:dyDescent="0.3">
      <c r="F115" s="149" t="str">
        <f>'Matriz de Datos'!A97</f>
        <v/>
      </c>
      <c r="G115" s="30" t="str">
        <f>'Matriz de Datos'!G97</f>
        <v/>
      </c>
      <c r="H115" s="30" t="str">
        <f>'Matriz de Datos'!H97</f>
        <v/>
      </c>
      <c r="I115" s="30" t="str">
        <f>'Matriz de Datos'!I97</f>
        <v/>
      </c>
      <c r="J115" s="30" t="str">
        <f>'Matriz de Datos'!J97</f>
        <v/>
      </c>
      <c r="K115" s="25" t="str">
        <f>'Matriz de Datos'!K97</f>
        <v/>
      </c>
      <c r="L115" s="30" t="str">
        <f>'Matriz de Datos'!L97</f>
        <v/>
      </c>
      <c r="M115" s="30" t="str">
        <f>'Matriz de Datos'!M97</f>
        <v/>
      </c>
      <c r="N115" s="30" t="str">
        <f>'Matriz de Datos'!N97</f>
        <v/>
      </c>
      <c r="O115" s="30" t="str">
        <f>'Matriz de Datos'!O97</f>
        <v/>
      </c>
      <c r="P115" s="30" t="str">
        <f>'Matriz de Datos'!P97</f>
        <v/>
      </c>
      <c r="Q115" s="30" t="str">
        <f>'Matriz de Datos'!U97</f>
        <v/>
      </c>
      <c r="R115" s="30"/>
      <c r="S115" s="30" t="str">
        <f ca="1">'Matriz de Datos'!W97</f>
        <v/>
      </c>
      <c r="T115" s="30" t="str">
        <f ca="1">'Matriz de Datos'!AA97</f>
        <v/>
      </c>
      <c r="U115" s="30" t="str">
        <f ca="1">'Matriz de Datos'!AB97</f>
        <v/>
      </c>
      <c r="V115" s="30" t="str">
        <f ca="1">'Matriz de Datos'!AC97</f>
        <v/>
      </c>
      <c r="W115" s="30" t="str">
        <f ca="1">'Matriz de Datos'!AD97</f>
        <v/>
      </c>
      <c r="X115" s="30" t="str">
        <f>'Matriz de Datos'!AE97</f>
        <v/>
      </c>
      <c r="Y115" s="30" t="str">
        <f ca="1">'Matriz de Datos'!AF97</f>
        <v/>
      </c>
      <c r="Z115" s="30"/>
      <c r="AA115" s="30"/>
      <c r="AB115" s="41" t="str">
        <f ca="1">'Matriz de Datos'!AL97</f>
        <v/>
      </c>
    </row>
    <row r="116" spans="6:28" x14ac:dyDescent="0.3">
      <c r="F116" s="149" t="str">
        <f>'Matriz de Datos'!A98</f>
        <v/>
      </c>
      <c r="G116" s="30" t="str">
        <f>'Matriz de Datos'!G98</f>
        <v/>
      </c>
      <c r="H116" s="30" t="str">
        <f>'Matriz de Datos'!H98</f>
        <v/>
      </c>
      <c r="I116" s="30" t="str">
        <f>'Matriz de Datos'!I98</f>
        <v/>
      </c>
      <c r="J116" s="30" t="str">
        <f>'Matriz de Datos'!J98</f>
        <v/>
      </c>
      <c r="K116" s="25" t="str">
        <f>'Matriz de Datos'!K98</f>
        <v/>
      </c>
      <c r="L116" s="30" t="str">
        <f>'Matriz de Datos'!L98</f>
        <v/>
      </c>
      <c r="M116" s="30" t="str">
        <f>'Matriz de Datos'!M98</f>
        <v/>
      </c>
      <c r="N116" s="30" t="str">
        <f>'Matriz de Datos'!N98</f>
        <v/>
      </c>
      <c r="O116" s="30" t="str">
        <f>'Matriz de Datos'!O98</f>
        <v/>
      </c>
      <c r="P116" s="30" t="str">
        <f>'Matriz de Datos'!P98</f>
        <v/>
      </c>
      <c r="Q116" s="30" t="str">
        <f>'Matriz de Datos'!U98</f>
        <v/>
      </c>
      <c r="R116" s="30"/>
      <c r="S116" s="30" t="str">
        <f ca="1">'Matriz de Datos'!W98</f>
        <v/>
      </c>
      <c r="T116" s="30" t="str">
        <f ca="1">'Matriz de Datos'!AA98</f>
        <v/>
      </c>
      <c r="U116" s="30" t="str">
        <f ca="1">'Matriz de Datos'!AB98</f>
        <v/>
      </c>
      <c r="V116" s="30" t="str">
        <f ca="1">'Matriz de Datos'!AC98</f>
        <v/>
      </c>
      <c r="W116" s="30" t="str">
        <f ca="1">'Matriz de Datos'!AD98</f>
        <v/>
      </c>
      <c r="X116" s="30" t="str">
        <f>'Matriz de Datos'!AE98</f>
        <v/>
      </c>
      <c r="Y116" s="30" t="str">
        <f ca="1">'Matriz de Datos'!AF98</f>
        <v/>
      </c>
      <c r="Z116" s="30"/>
      <c r="AA116" s="30"/>
      <c r="AB116" s="41" t="str">
        <f ca="1">'Matriz de Datos'!AL98</f>
        <v/>
      </c>
    </row>
    <row r="117" spans="6:28" x14ac:dyDescent="0.3">
      <c r="F117" s="149" t="str">
        <f>'Matriz de Datos'!A99</f>
        <v/>
      </c>
      <c r="G117" s="30" t="str">
        <f>'Matriz de Datos'!G99</f>
        <v/>
      </c>
      <c r="H117" s="30" t="str">
        <f>'Matriz de Datos'!H99</f>
        <v/>
      </c>
      <c r="I117" s="30" t="str">
        <f>'Matriz de Datos'!I99</f>
        <v/>
      </c>
      <c r="J117" s="30" t="str">
        <f>'Matriz de Datos'!J99</f>
        <v/>
      </c>
      <c r="K117" s="25" t="str">
        <f>'Matriz de Datos'!K99</f>
        <v/>
      </c>
      <c r="L117" s="30" t="str">
        <f>'Matriz de Datos'!L99</f>
        <v/>
      </c>
      <c r="M117" s="30" t="str">
        <f>'Matriz de Datos'!M99</f>
        <v/>
      </c>
      <c r="N117" s="30" t="str">
        <f>'Matriz de Datos'!N99</f>
        <v/>
      </c>
      <c r="O117" s="30" t="str">
        <f>'Matriz de Datos'!O99</f>
        <v/>
      </c>
      <c r="P117" s="30" t="str">
        <f>'Matriz de Datos'!P99</f>
        <v/>
      </c>
      <c r="Q117" s="30" t="str">
        <f>'Matriz de Datos'!U99</f>
        <v/>
      </c>
      <c r="R117" s="30"/>
      <c r="S117" s="30" t="str">
        <f ca="1">'Matriz de Datos'!W99</f>
        <v/>
      </c>
      <c r="T117" s="30" t="str">
        <f ca="1">'Matriz de Datos'!AA99</f>
        <v/>
      </c>
      <c r="U117" s="30" t="str">
        <f ca="1">'Matriz de Datos'!AB99</f>
        <v/>
      </c>
      <c r="V117" s="30" t="str">
        <f ca="1">'Matriz de Datos'!AC99</f>
        <v/>
      </c>
      <c r="W117" s="30" t="str">
        <f ca="1">'Matriz de Datos'!AD99</f>
        <v/>
      </c>
      <c r="X117" s="30" t="str">
        <f>'Matriz de Datos'!AE99</f>
        <v/>
      </c>
      <c r="Y117" s="30" t="str">
        <f ca="1">'Matriz de Datos'!AF99</f>
        <v/>
      </c>
      <c r="Z117" s="30"/>
      <c r="AA117" s="30"/>
      <c r="AB117" s="41" t="str">
        <f ca="1">'Matriz de Datos'!AL99</f>
        <v/>
      </c>
    </row>
    <row r="118" spans="6:28" x14ac:dyDescent="0.3">
      <c r="F118" s="149" t="str">
        <f>'Matriz de Datos'!A100</f>
        <v/>
      </c>
      <c r="G118" s="30" t="str">
        <f>'Matriz de Datos'!G100</f>
        <v/>
      </c>
      <c r="H118" s="30" t="str">
        <f>'Matriz de Datos'!H100</f>
        <v/>
      </c>
      <c r="I118" s="30" t="str">
        <f>'Matriz de Datos'!I100</f>
        <v/>
      </c>
      <c r="J118" s="30" t="str">
        <f>'Matriz de Datos'!J100</f>
        <v/>
      </c>
      <c r="K118" s="25" t="str">
        <f>'Matriz de Datos'!K100</f>
        <v/>
      </c>
      <c r="L118" s="30" t="str">
        <f>'Matriz de Datos'!L100</f>
        <v/>
      </c>
      <c r="M118" s="30" t="str">
        <f>'Matriz de Datos'!M100</f>
        <v/>
      </c>
      <c r="N118" s="30" t="str">
        <f>'Matriz de Datos'!N100</f>
        <v/>
      </c>
      <c r="O118" s="30" t="str">
        <f>'Matriz de Datos'!O100</f>
        <v/>
      </c>
      <c r="P118" s="30" t="str">
        <f>'Matriz de Datos'!P100</f>
        <v/>
      </c>
      <c r="Q118" s="30" t="str">
        <f>'Matriz de Datos'!U100</f>
        <v/>
      </c>
      <c r="R118" s="30"/>
      <c r="S118" s="30" t="str">
        <f ca="1">'Matriz de Datos'!W100</f>
        <v/>
      </c>
      <c r="T118" s="30" t="str">
        <f ca="1">'Matriz de Datos'!AA100</f>
        <v/>
      </c>
      <c r="U118" s="30" t="str">
        <f ca="1">'Matriz de Datos'!AB100</f>
        <v/>
      </c>
      <c r="V118" s="30" t="str">
        <f ca="1">'Matriz de Datos'!AC100</f>
        <v/>
      </c>
      <c r="W118" s="30" t="str">
        <f ca="1">'Matriz de Datos'!AD100</f>
        <v/>
      </c>
      <c r="X118" s="30" t="str">
        <f>'Matriz de Datos'!AE100</f>
        <v/>
      </c>
      <c r="Y118" s="30" t="str">
        <f ca="1">'Matriz de Datos'!AF100</f>
        <v/>
      </c>
      <c r="Z118" s="30"/>
      <c r="AA118" s="30"/>
      <c r="AB118" s="41" t="str">
        <f ca="1">'Matriz de Datos'!AL100</f>
        <v/>
      </c>
    </row>
    <row r="119" spans="6:28" x14ac:dyDescent="0.3">
      <c r="F119" s="149" t="str">
        <f>'Matriz de Datos'!A101</f>
        <v/>
      </c>
      <c r="G119" s="30" t="str">
        <f>'Matriz de Datos'!G101</f>
        <v/>
      </c>
      <c r="H119" s="30" t="str">
        <f>'Matriz de Datos'!H101</f>
        <v/>
      </c>
      <c r="I119" s="30" t="str">
        <f>'Matriz de Datos'!I101</f>
        <v/>
      </c>
      <c r="J119" s="30" t="str">
        <f>'Matriz de Datos'!J101</f>
        <v/>
      </c>
      <c r="K119" s="25" t="str">
        <f>'Matriz de Datos'!K101</f>
        <v/>
      </c>
      <c r="L119" s="30" t="str">
        <f>'Matriz de Datos'!L101</f>
        <v/>
      </c>
      <c r="M119" s="30" t="str">
        <f>'Matriz de Datos'!M101</f>
        <v/>
      </c>
      <c r="N119" s="30" t="str">
        <f>'Matriz de Datos'!N101</f>
        <v/>
      </c>
      <c r="O119" s="30" t="str">
        <f>'Matriz de Datos'!O101</f>
        <v/>
      </c>
      <c r="P119" s="30" t="str">
        <f>'Matriz de Datos'!P101</f>
        <v/>
      </c>
      <c r="Q119" s="30" t="str">
        <f>'Matriz de Datos'!U101</f>
        <v/>
      </c>
      <c r="R119" s="30"/>
      <c r="S119" s="30" t="str">
        <f ca="1">'Matriz de Datos'!W101</f>
        <v/>
      </c>
      <c r="T119" s="30" t="str">
        <f ca="1">'Matriz de Datos'!AA101</f>
        <v/>
      </c>
      <c r="U119" s="30" t="str">
        <f ca="1">'Matriz de Datos'!AB101</f>
        <v/>
      </c>
      <c r="V119" s="30" t="str">
        <f ca="1">'Matriz de Datos'!AC101</f>
        <v/>
      </c>
      <c r="W119" s="30" t="str">
        <f ca="1">'Matriz de Datos'!AD101</f>
        <v/>
      </c>
      <c r="X119" s="30" t="str">
        <f>'Matriz de Datos'!AE101</f>
        <v/>
      </c>
      <c r="Y119" s="30" t="str">
        <f ca="1">'Matriz de Datos'!AF101</f>
        <v/>
      </c>
      <c r="Z119" s="30"/>
      <c r="AA119" s="30"/>
      <c r="AB119" s="41" t="str">
        <f ca="1">'Matriz de Datos'!AL101</f>
        <v/>
      </c>
    </row>
    <row r="120" spans="6:28" x14ac:dyDescent="0.3">
      <c r="F120" s="149" t="str">
        <f>'Matriz de Datos'!A102</f>
        <v/>
      </c>
      <c r="G120" s="30" t="str">
        <f>'Matriz de Datos'!G102</f>
        <v/>
      </c>
      <c r="H120" s="30" t="str">
        <f>'Matriz de Datos'!H102</f>
        <v/>
      </c>
      <c r="I120" s="30" t="str">
        <f>'Matriz de Datos'!I102</f>
        <v/>
      </c>
      <c r="J120" s="30" t="str">
        <f>'Matriz de Datos'!J102</f>
        <v/>
      </c>
      <c r="K120" s="25" t="str">
        <f>'Matriz de Datos'!K102</f>
        <v/>
      </c>
      <c r="L120" s="30" t="str">
        <f>'Matriz de Datos'!L102</f>
        <v/>
      </c>
      <c r="M120" s="30" t="str">
        <f>'Matriz de Datos'!M102</f>
        <v/>
      </c>
      <c r="N120" s="30" t="str">
        <f>'Matriz de Datos'!N102</f>
        <v/>
      </c>
      <c r="O120" s="30" t="str">
        <f>'Matriz de Datos'!O102</f>
        <v/>
      </c>
      <c r="P120" s="30" t="str">
        <f>'Matriz de Datos'!P102</f>
        <v/>
      </c>
      <c r="Q120" s="30" t="str">
        <f>'Matriz de Datos'!U102</f>
        <v/>
      </c>
      <c r="R120" s="30"/>
      <c r="S120" s="30" t="str">
        <f ca="1">'Matriz de Datos'!W102</f>
        <v/>
      </c>
      <c r="T120" s="30" t="str">
        <f ca="1">'Matriz de Datos'!AA102</f>
        <v/>
      </c>
      <c r="U120" s="30" t="str">
        <f ca="1">'Matriz de Datos'!AB102</f>
        <v/>
      </c>
      <c r="V120" s="30" t="str">
        <f ca="1">'Matriz de Datos'!AC102</f>
        <v/>
      </c>
      <c r="W120" s="30" t="str">
        <f ca="1">'Matriz de Datos'!AD102</f>
        <v/>
      </c>
      <c r="X120" s="30" t="str">
        <f>'Matriz de Datos'!AE102</f>
        <v/>
      </c>
      <c r="Y120" s="30" t="str">
        <f ca="1">'Matriz de Datos'!AF102</f>
        <v/>
      </c>
      <c r="Z120" s="30"/>
      <c r="AA120" s="30"/>
      <c r="AB120" s="41" t="str">
        <f ca="1">'Matriz de Datos'!AL102</f>
        <v/>
      </c>
    </row>
    <row r="121" spans="6:28" x14ac:dyDescent="0.3">
      <c r="F121" s="149" t="str">
        <f>'Matriz de Datos'!A103</f>
        <v/>
      </c>
      <c r="G121" s="30" t="str">
        <f>'Matriz de Datos'!G103</f>
        <v/>
      </c>
      <c r="H121" s="30" t="str">
        <f>'Matriz de Datos'!H103</f>
        <v/>
      </c>
      <c r="I121" s="30" t="str">
        <f>'Matriz de Datos'!I103</f>
        <v/>
      </c>
      <c r="J121" s="30" t="str">
        <f>'Matriz de Datos'!J103</f>
        <v/>
      </c>
      <c r="K121" s="25" t="str">
        <f>'Matriz de Datos'!K103</f>
        <v/>
      </c>
      <c r="L121" s="30" t="str">
        <f>'Matriz de Datos'!L103</f>
        <v/>
      </c>
      <c r="M121" s="30" t="str">
        <f>'Matriz de Datos'!M103</f>
        <v/>
      </c>
      <c r="N121" s="30" t="str">
        <f>'Matriz de Datos'!N103</f>
        <v/>
      </c>
      <c r="O121" s="30" t="str">
        <f>'Matriz de Datos'!O103</f>
        <v/>
      </c>
      <c r="P121" s="30" t="str">
        <f>'Matriz de Datos'!P103</f>
        <v/>
      </c>
      <c r="Q121" s="30" t="str">
        <f>'Matriz de Datos'!U103</f>
        <v/>
      </c>
      <c r="R121" s="30"/>
      <c r="S121" s="30" t="str">
        <f ca="1">'Matriz de Datos'!W103</f>
        <v/>
      </c>
      <c r="T121" s="30" t="str">
        <f ca="1">'Matriz de Datos'!AA103</f>
        <v/>
      </c>
      <c r="U121" s="30" t="str">
        <f ca="1">'Matriz de Datos'!AB103</f>
        <v/>
      </c>
      <c r="V121" s="30" t="str">
        <f ca="1">'Matriz de Datos'!AC103</f>
        <v/>
      </c>
      <c r="W121" s="30" t="str">
        <f ca="1">'Matriz de Datos'!AD103</f>
        <v/>
      </c>
      <c r="X121" s="30" t="str">
        <f>'Matriz de Datos'!AE103</f>
        <v/>
      </c>
      <c r="Y121" s="30" t="str">
        <f ca="1">'Matriz de Datos'!AF103</f>
        <v/>
      </c>
      <c r="Z121" s="30"/>
      <c r="AA121" s="30"/>
      <c r="AB121" s="41" t="str">
        <f ca="1">'Matriz de Datos'!AL103</f>
        <v/>
      </c>
    </row>
    <row r="122" spans="6:28" x14ac:dyDescent="0.3">
      <c r="F122" s="149" t="str">
        <f>'Matriz de Datos'!A104</f>
        <v/>
      </c>
      <c r="G122" s="30" t="str">
        <f>'Matriz de Datos'!G104</f>
        <v/>
      </c>
      <c r="H122" s="30" t="str">
        <f>'Matriz de Datos'!H104</f>
        <v/>
      </c>
      <c r="I122" s="30" t="str">
        <f>'Matriz de Datos'!I104</f>
        <v/>
      </c>
      <c r="J122" s="30" t="str">
        <f>'Matriz de Datos'!J104</f>
        <v/>
      </c>
      <c r="K122" s="25" t="str">
        <f>'Matriz de Datos'!K104</f>
        <v/>
      </c>
      <c r="L122" s="30" t="str">
        <f>'Matriz de Datos'!L104</f>
        <v/>
      </c>
      <c r="M122" s="30" t="str">
        <f>'Matriz de Datos'!M104</f>
        <v/>
      </c>
      <c r="N122" s="30" t="str">
        <f>'Matriz de Datos'!N104</f>
        <v/>
      </c>
      <c r="O122" s="30" t="str">
        <f>'Matriz de Datos'!O104</f>
        <v/>
      </c>
      <c r="P122" s="30" t="str">
        <f>'Matriz de Datos'!P104</f>
        <v/>
      </c>
      <c r="Q122" s="30" t="str">
        <f>'Matriz de Datos'!U104</f>
        <v/>
      </c>
      <c r="R122" s="30"/>
      <c r="S122" s="30" t="str">
        <f ca="1">'Matriz de Datos'!W104</f>
        <v/>
      </c>
      <c r="T122" s="30" t="str">
        <f ca="1">'Matriz de Datos'!AA104</f>
        <v/>
      </c>
      <c r="U122" s="30" t="str">
        <f ca="1">'Matriz de Datos'!AB104</f>
        <v/>
      </c>
      <c r="V122" s="30" t="str">
        <f ca="1">'Matriz de Datos'!AC104</f>
        <v/>
      </c>
      <c r="W122" s="30" t="str">
        <f ca="1">'Matriz de Datos'!AD104</f>
        <v/>
      </c>
      <c r="X122" s="30" t="str">
        <f>'Matriz de Datos'!AE104</f>
        <v/>
      </c>
      <c r="Y122" s="30" t="str">
        <f ca="1">'Matriz de Datos'!AF104</f>
        <v/>
      </c>
      <c r="Z122" s="30"/>
      <c r="AA122" s="30"/>
      <c r="AB122" s="41" t="str">
        <f ca="1">'Matriz de Datos'!AL104</f>
        <v/>
      </c>
    </row>
    <row r="123" spans="6:28" x14ac:dyDescent="0.3">
      <c r="F123" s="149" t="str">
        <f>'Matriz de Datos'!A105</f>
        <v/>
      </c>
      <c r="G123" s="30" t="str">
        <f>'Matriz de Datos'!G105</f>
        <v/>
      </c>
      <c r="H123" s="30" t="str">
        <f>'Matriz de Datos'!H105</f>
        <v/>
      </c>
      <c r="I123" s="30" t="str">
        <f>'Matriz de Datos'!I105</f>
        <v/>
      </c>
      <c r="J123" s="30" t="str">
        <f>'Matriz de Datos'!J105</f>
        <v/>
      </c>
      <c r="K123" s="25" t="str">
        <f>'Matriz de Datos'!K105</f>
        <v/>
      </c>
      <c r="L123" s="30" t="str">
        <f>'Matriz de Datos'!L105</f>
        <v/>
      </c>
      <c r="M123" s="30" t="str">
        <f>'Matriz de Datos'!M105</f>
        <v/>
      </c>
      <c r="N123" s="30" t="str">
        <f>'Matriz de Datos'!N105</f>
        <v/>
      </c>
      <c r="O123" s="30" t="str">
        <f>'Matriz de Datos'!O105</f>
        <v/>
      </c>
      <c r="P123" s="30" t="str">
        <f>'Matriz de Datos'!P105</f>
        <v/>
      </c>
      <c r="Q123" s="30" t="str">
        <f>'Matriz de Datos'!U105</f>
        <v/>
      </c>
      <c r="R123" s="30"/>
      <c r="S123" s="30" t="str">
        <f ca="1">'Matriz de Datos'!W105</f>
        <v/>
      </c>
      <c r="T123" s="30" t="str">
        <f ca="1">'Matriz de Datos'!AA105</f>
        <v/>
      </c>
      <c r="U123" s="30" t="str">
        <f ca="1">'Matriz de Datos'!AB105</f>
        <v/>
      </c>
      <c r="V123" s="30" t="str">
        <f ca="1">'Matriz de Datos'!AC105</f>
        <v/>
      </c>
      <c r="W123" s="30" t="str">
        <f ca="1">'Matriz de Datos'!AD105</f>
        <v/>
      </c>
      <c r="X123" s="30" t="str">
        <f>'Matriz de Datos'!AE105</f>
        <v/>
      </c>
      <c r="Y123" s="30" t="str">
        <f ca="1">'Matriz de Datos'!AF105</f>
        <v/>
      </c>
      <c r="Z123" s="30"/>
      <c r="AA123" s="30"/>
      <c r="AB123" s="41" t="str">
        <f ca="1">'Matriz de Datos'!AL105</f>
        <v/>
      </c>
    </row>
    <row r="124" spans="6:28" x14ac:dyDescent="0.3">
      <c r="F124" s="149" t="str">
        <f>'Matriz de Datos'!A106</f>
        <v/>
      </c>
      <c r="G124" s="30" t="str">
        <f>'Matriz de Datos'!G106</f>
        <v/>
      </c>
      <c r="H124" s="30" t="str">
        <f>'Matriz de Datos'!H106</f>
        <v/>
      </c>
      <c r="I124" s="30" t="str">
        <f>'Matriz de Datos'!I106</f>
        <v/>
      </c>
      <c r="J124" s="30" t="str">
        <f>'Matriz de Datos'!J106</f>
        <v/>
      </c>
      <c r="K124" s="25" t="str">
        <f>'Matriz de Datos'!K106</f>
        <v/>
      </c>
      <c r="L124" s="30" t="str">
        <f>'Matriz de Datos'!L106</f>
        <v/>
      </c>
      <c r="M124" s="30" t="str">
        <f>'Matriz de Datos'!M106</f>
        <v/>
      </c>
      <c r="N124" s="30" t="str">
        <f>'Matriz de Datos'!N106</f>
        <v/>
      </c>
      <c r="O124" s="30" t="str">
        <f>'Matriz de Datos'!O106</f>
        <v/>
      </c>
      <c r="P124" s="30" t="str">
        <f>'Matriz de Datos'!P106</f>
        <v/>
      </c>
      <c r="Q124" s="30" t="str">
        <f>'Matriz de Datos'!U106</f>
        <v/>
      </c>
      <c r="R124" s="30"/>
      <c r="S124" s="30" t="str">
        <f ca="1">'Matriz de Datos'!W106</f>
        <v/>
      </c>
      <c r="T124" s="30" t="str">
        <f ca="1">'Matriz de Datos'!AA106</f>
        <v/>
      </c>
      <c r="U124" s="30" t="str">
        <f ca="1">'Matriz de Datos'!AB106</f>
        <v/>
      </c>
      <c r="V124" s="30" t="str">
        <f ca="1">'Matriz de Datos'!AC106</f>
        <v/>
      </c>
      <c r="W124" s="30" t="str">
        <f ca="1">'Matriz de Datos'!AD106</f>
        <v/>
      </c>
      <c r="X124" s="30" t="str">
        <f>'Matriz de Datos'!AE106</f>
        <v/>
      </c>
      <c r="Y124" s="30" t="str">
        <f ca="1">'Matriz de Datos'!AF106</f>
        <v/>
      </c>
      <c r="Z124" s="30"/>
      <c r="AA124" s="30"/>
      <c r="AB124" s="41" t="str">
        <f ca="1">'Matriz de Datos'!AL106</f>
        <v/>
      </c>
    </row>
    <row r="125" spans="6:28" x14ac:dyDescent="0.3">
      <c r="F125" s="149" t="str">
        <f>'Matriz de Datos'!A107</f>
        <v/>
      </c>
      <c r="G125" s="30" t="str">
        <f>'Matriz de Datos'!G107</f>
        <v/>
      </c>
      <c r="H125" s="30" t="str">
        <f>'Matriz de Datos'!H107</f>
        <v/>
      </c>
      <c r="I125" s="30" t="str">
        <f>'Matriz de Datos'!I107</f>
        <v/>
      </c>
      <c r="J125" s="30" t="str">
        <f>'Matriz de Datos'!J107</f>
        <v/>
      </c>
      <c r="K125" s="25" t="str">
        <f>'Matriz de Datos'!K107</f>
        <v/>
      </c>
      <c r="L125" s="30" t="str">
        <f>'Matriz de Datos'!L107</f>
        <v/>
      </c>
      <c r="M125" s="30" t="str">
        <f>'Matriz de Datos'!M107</f>
        <v/>
      </c>
      <c r="N125" s="30" t="str">
        <f>'Matriz de Datos'!N107</f>
        <v/>
      </c>
      <c r="O125" s="30" t="str">
        <f>'Matriz de Datos'!O107</f>
        <v/>
      </c>
      <c r="P125" s="30" t="str">
        <f>'Matriz de Datos'!P107</f>
        <v/>
      </c>
      <c r="Q125" s="30" t="str">
        <f>'Matriz de Datos'!U107</f>
        <v/>
      </c>
      <c r="R125" s="30"/>
      <c r="S125" s="30" t="str">
        <f ca="1">'Matriz de Datos'!W107</f>
        <v/>
      </c>
      <c r="T125" s="30" t="str">
        <f ca="1">'Matriz de Datos'!AA107</f>
        <v/>
      </c>
      <c r="U125" s="30" t="str">
        <f ca="1">'Matriz de Datos'!AB107</f>
        <v/>
      </c>
      <c r="V125" s="30" t="str">
        <f ca="1">'Matriz de Datos'!AC107</f>
        <v/>
      </c>
      <c r="W125" s="30" t="str">
        <f ca="1">'Matriz de Datos'!AD107</f>
        <v/>
      </c>
      <c r="X125" s="30" t="str">
        <f>'Matriz de Datos'!AE107</f>
        <v/>
      </c>
      <c r="Y125" s="30" t="str">
        <f ca="1">'Matriz de Datos'!AF107</f>
        <v/>
      </c>
      <c r="Z125" s="30"/>
      <c r="AA125" s="30"/>
      <c r="AB125" s="41" t="str">
        <f ca="1">'Matriz de Datos'!AL107</f>
        <v/>
      </c>
    </row>
    <row r="126" spans="6:28" x14ac:dyDescent="0.3">
      <c r="F126" s="149" t="str">
        <f>'Matriz de Datos'!A108</f>
        <v/>
      </c>
      <c r="G126" s="30" t="str">
        <f>'Matriz de Datos'!G108</f>
        <v/>
      </c>
      <c r="H126" s="30" t="str">
        <f>'Matriz de Datos'!H108</f>
        <v/>
      </c>
      <c r="I126" s="30" t="str">
        <f>'Matriz de Datos'!I108</f>
        <v/>
      </c>
      <c r="J126" s="30" t="str">
        <f>'Matriz de Datos'!J108</f>
        <v/>
      </c>
      <c r="K126" s="25" t="str">
        <f>'Matriz de Datos'!K108</f>
        <v/>
      </c>
      <c r="L126" s="30" t="str">
        <f>'Matriz de Datos'!L108</f>
        <v/>
      </c>
      <c r="M126" s="30" t="str">
        <f>'Matriz de Datos'!M108</f>
        <v/>
      </c>
      <c r="N126" s="30" t="str">
        <f>'Matriz de Datos'!N108</f>
        <v/>
      </c>
      <c r="O126" s="30" t="str">
        <f>'Matriz de Datos'!O108</f>
        <v/>
      </c>
      <c r="P126" s="30" t="str">
        <f>'Matriz de Datos'!P108</f>
        <v/>
      </c>
      <c r="Q126" s="30" t="str">
        <f>'Matriz de Datos'!U108</f>
        <v/>
      </c>
      <c r="R126" s="30"/>
      <c r="S126" s="30" t="str">
        <f ca="1">'Matriz de Datos'!W108</f>
        <v/>
      </c>
      <c r="T126" s="30" t="str">
        <f ca="1">'Matriz de Datos'!AA108</f>
        <v/>
      </c>
      <c r="U126" s="30" t="str">
        <f ca="1">'Matriz de Datos'!AB108</f>
        <v/>
      </c>
      <c r="V126" s="30" t="str">
        <f ca="1">'Matriz de Datos'!AC108</f>
        <v/>
      </c>
      <c r="W126" s="30" t="str">
        <f ca="1">'Matriz de Datos'!AD108</f>
        <v/>
      </c>
      <c r="X126" s="30" t="str">
        <f>'Matriz de Datos'!AE108</f>
        <v/>
      </c>
      <c r="Y126" s="30" t="str">
        <f ca="1">'Matriz de Datos'!AF108</f>
        <v/>
      </c>
      <c r="Z126" s="30"/>
      <c r="AA126" s="30"/>
      <c r="AB126" s="41" t="str">
        <f ca="1">'Matriz de Datos'!AL108</f>
        <v/>
      </c>
    </row>
    <row r="127" spans="6:28" x14ac:dyDescent="0.3">
      <c r="F127" s="149" t="str">
        <f>'Matriz de Datos'!A109</f>
        <v/>
      </c>
      <c r="G127" s="30" t="str">
        <f>'Matriz de Datos'!G109</f>
        <v/>
      </c>
      <c r="H127" s="30" t="str">
        <f>'Matriz de Datos'!H109</f>
        <v/>
      </c>
      <c r="I127" s="30" t="str">
        <f>'Matriz de Datos'!I109</f>
        <v/>
      </c>
      <c r="J127" s="30" t="str">
        <f>'Matriz de Datos'!J109</f>
        <v/>
      </c>
      <c r="K127" s="25" t="str">
        <f>'Matriz de Datos'!K109</f>
        <v/>
      </c>
      <c r="L127" s="30" t="str">
        <f>'Matriz de Datos'!L109</f>
        <v/>
      </c>
      <c r="M127" s="30" t="str">
        <f>'Matriz de Datos'!M109</f>
        <v/>
      </c>
      <c r="N127" s="30" t="str">
        <f>'Matriz de Datos'!N109</f>
        <v/>
      </c>
      <c r="O127" s="30" t="str">
        <f>'Matriz de Datos'!O109</f>
        <v/>
      </c>
      <c r="P127" s="30" t="str">
        <f>'Matriz de Datos'!P109</f>
        <v/>
      </c>
      <c r="Q127" s="30" t="str">
        <f>'Matriz de Datos'!U109</f>
        <v/>
      </c>
      <c r="R127" s="30"/>
      <c r="S127" s="30" t="str">
        <f ca="1">'Matriz de Datos'!W109</f>
        <v/>
      </c>
      <c r="T127" s="30" t="str">
        <f ca="1">'Matriz de Datos'!AA109</f>
        <v/>
      </c>
      <c r="U127" s="30" t="str">
        <f ca="1">'Matriz de Datos'!AB109</f>
        <v/>
      </c>
      <c r="V127" s="30" t="str">
        <f ca="1">'Matriz de Datos'!AC109</f>
        <v/>
      </c>
      <c r="W127" s="30" t="str">
        <f ca="1">'Matriz de Datos'!AD109</f>
        <v/>
      </c>
      <c r="X127" s="30" t="str">
        <f>'Matriz de Datos'!AE109</f>
        <v/>
      </c>
      <c r="Y127" s="30" t="str">
        <f ca="1">'Matriz de Datos'!AF109</f>
        <v/>
      </c>
      <c r="Z127" s="30"/>
      <c r="AA127" s="30"/>
      <c r="AB127" s="41" t="str">
        <f ca="1">'Matriz de Datos'!AL109</f>
        <v/>
      </c>
    </row>
    <row r="128" spans="6:28" x14ac:dyDescent="0.3">
      <c r="F128" s="149" t="str">
        <f>'Matriz de Datos'!A110</f>
        <v/>
      </c>
      <c r="G128" s="30" t="str">
        <f>'Matriz de Datos'!G110</f>
        <v/>
      </c>
      <c r="H128" s="30" t="str">
        <f>'Matriz de Datos'!H110</f>
        <v/>
      </c>
      <c r="I128" s="30" t="str">
        <f>'Matriz de Datos'!I110</f>
        <v/>
      </c>
      <c r="J128" s="30" t="str">
        <f>'Matriz de Datos'!J110</f>
        <v/>
      </c>
      <c r="K128" s="25" t="str">
        <f>'Matriz de Datos'!K110</f>
        <v/>
      </c>
      <c r="L128" s="30" t="str">
        <f>'Matriz de Datos'!L110</f>
        <v/>
      </c>
      <c r="M128" s="30" t="str">
        <f>'Matriz de Datos'!M110</f>
        <v/>
      </c>
      <c r="N128" s="30" t="str">
        <f>'Matriz de Datos'!N110</f>
        <v/>
      </c>
      <c r="O128" s="30" t="str">
        <f>'Matriz de Datos'!O110</f>
        <v/>
      </c>
      <c r="P128" s="30" t="str">
        <f>'Matriz de Datos'!P110</f>
        <v/>
      </c>
      <c r="Q128" s="30" t="str">
        <f>'Matriz de Datos'!U110</f>
        <v/>
      </c>
      <c r="R128" s="30"/>
      <c r="S128" s="30" t="str">
        <f ca="1">'Matriz de Datos'!W110</f>
        <v/>
      </c>
      <c r="T128" s="30" t="str">
        <f ca="1">'Matriz de Datos'!AA110</f>
        <v/>
      </c>
      <c r="U128" s="30" t="str">
        <f ca="1">'Matriz de Datos'!AB110</f>
        <v/>
      </c>
      <c r="V128" s="30" t="str">
        <f ca="1">'Matriz de Datos'!AC110</f>
        <v/>
      </c>
      <c r="W128" s="30" t="str">
        <f ca="1">'Matriz de Datos'!AD110</f>
        <v/>
      </c>
      <c r="X128" s="30" t="str">
        <f>'Matriz de Datos'!AE110</f>
        <v/>
      </c>
      <c r="Y128" s="30" t="str">
        <f ca="1">'Matriz de Datos'!AF110</f>
        <v/>
      </c>
      <c r="Z128" s="30"/>
      <c r="AA128" s="30"/>
      <c r="AB128" s="41" t="str">
        <f ca="1">'Matriz de Datos'!AL110</f>
        <v/>
      </c>
    </row>
    <row r="129" spans="6:28" x14ac:dyDescent="0.3">
      <c r="F129" s="149" t="str">
        <f>'Matriz de Datos'!A111</f>
        <v/>
      </c>
      <c r="G129" s="30" t="str">
        <f>'Matriz de Datos'!G111</f>
        <v/>
      </c>
      <c r="H129" s="30" t="str">
        <f>'Matriz de Datos'!H111</f>
        <v/>
      </c>
      <c r="I129" s="30" t="str">
        <f>'Matriz de Datos'!I111</f>
        <v/>
      </c>
      <c r="J129" s="30" t="str">
        <f>'Matriz de Datos'!J111</f>
        <v/>
      </c>
      <c r="K129" s="25" t="str">
        <f>'Matriz de Datos'!K111</f>
        <v/>
      </c>
      <c r="L129" s="30" t="str">
        <f>'Matriz de Datos'!L111</f>
        <v/>
      </c>
      <c r="M129" s="30" t="str">
        <f>'Matriz de Datos'!M111</f>
        <v/>
      </c>
      <c r="N129" s="30" t="str">
        <f>'Matriz de Datos'!N111</f>
        <v/>
      </c>
      <c r="O129" s="30" t="str">
        <f>'Matriz de Datos'!O111</f>
        <v/>
      </c>
      <c r="P129" s="30" t="str">
        <f>'Matriz de Datos'!P111</f>
        <v/>
      </c>
      <c r="Q129" s="30" t="str">
        <f>'Matriz de Datos'!U111</f>
        <v/>
      </c>
      <c r="R129" s="30"/>
      <c r="S129" s="30" t="str">
        <f ca="1">'Matriz de Datos'!W111</f>
        <v/>
      </c>
      <c r="T129" s="30" t="str">
        <f ca="1">'Matriz de Datos'!AA111</f>
        <v/>
      </c>
      <c r="U129" s="30" t="str">
        <f ca="1">'Matriz de Datos'!AB111</f>
        <v/>
      </c>
      <c r="V129" s="30" t="str">
        <f ca="1">'Matriz de Datos'!AC111</f>
        <v/>
      </c>
      <c r="W129" s="30" t="str">
        <f ca="1">'Matriz de Datos'!AD111</f>
        <v/>
      </c>
      <c r="X129" s="30" t="str">
        <f>'Matriz de Datos'!AE111</f>
        <v/>
      </c>
      <c r="Y129" s="30" t="str">
        <f ca="1">'Matriz de Datos'!AF111</f>
        <v/>
      </c>
      <c r="Z129" s="30"/>
      <c r="AA129" s="30"/>
      <c r="AB129" s="41" t="str">
        <f ca="1">'Matriz de Datos'!AL111</f>
        <v/>
      </c>
    </row>
    <row r="130" spans="6:28" x14ac:dyDescent="0.3">
      <c r="F130" s="149" t="str">
        <f>'Matriz de Datos'!A112</f>
        <v/>
      </c>
      <c r="G130" s="30" t="str">
        <f>'Matriz de Datos'!G112</f>
        <v/>
      </c>
      <c r="H130" s="30" t="str">
        <f>'Matriz de Datos'!H112</f>
        <v/>
      </c>
      <c r="I130" s="30" t="str">
        <f>'Matriz de Datos'!I112</f>
        <v/>
      </c>
      <c r="J130" s="30" t="str">
        <f>'Matriz de Datos'!J112</f>
        <v/>
      </c>
      <c r="K130" s="25" t="str">
        <f>'Matriz de Datos'!K112</f>
        <v/>
      </c>
      <c r="L130" s="30" t="str">
        <f>'Matriz de Datos'!L112</f>
        <v/>
      </c>
      <c r="M130" s="30" t="str">
        <f>'Matriz de Datos'!M112</f>
        <v/>
      </c>
      <c r="N130" s="30" t="str">
        <f>'Matriz de Datos'!N112</f>
        <v/>
      </c>
      <c r="O130" s="30" t="str">
        <f>'Matriz de Datos'!O112</f>
        <v/>
      </c>
      <c r="P130" s="30" t="str">
        <f>'Matriz de Datos'!P112</f>
        <v/>
      </c>
      <c r="Q130" s="30" t="str">
        <f>'Matriz de Datos'!U112</f>
        <v/>
      </c>
      <c r="R130" s="30"/>
      <c r="S130" s="30" t="str">
        <f ca="1">'Matriz de Datos'!W112</f>
        <v/>
      </c>
      <c r="T130" s="30" t="str">
        <f ca="1">'Matriz de Datos'!AA112</f>
        <v/>
      </c>
      <c r="U130" s="30" t="str">
        <f ca="1">'Matriz de Datos'!AB112</f>
        <v/>
      </c>
      <c r="V130" s="30" t="str">
        <f ca="1">'Matriz de Datos'!AC112</f>
        <v/>
      </c>
      <c r="W130" s="30" t="str">
        <f ca="1">'Matriz de Datos'!AD112</f>
        <v/>
      </c>
      <c r="X130" s="30" t="str">
        <f>'Matriz de Datos'!AE112</f>
        <v/>
      </c>
      <c r="Y130" s="30" t="str">
        <f ca="1">'Matriz de Datos'!AF112</f>
        <v/>
      </c>
      <c r="Z130" s="30"/>
      <c r="AA130" s="30"/>
      <c r="AB130" s="41" t="str">
        <f ca="1">'Matriz de Datos'!AL112</f>
        <v/>
      </c>
    </row>
    <row r="131" spans="6:28" x14ac:dyDescent="0.3">
      <c r="F131" s="149" t="str">
        <f>'Matriz de Datos'!A113</f>
        <v/>
      </c>
      <c r="G131" s="30" t="str">
        <f>'Matriz de Datos'!G113</f>
        <v/>
      </c>
      <c r="H131" s="30" t="str">
        <f>'Matriz de Datos'!H113</f>
        <v/>
      </c>
      <c r="I131" s="30" t="str">
        <f>'Matriz de Datos'!I113</f>
        <v/>
      </c>
      <c r="J131" s="30" t="str">
        <f>'Matriz de Datos'!J113</f>
        <v/>
      </c>
      <c r="K131" s="25" t="str">
        <f>'Matriz de Datos'!K113</f>
        <v/>
      </c>
      <c r="L131" s="30" t="str">
        <f>'Matriz de Datos'!L113</f>
        <v/>
      </c>
      <c r="M131" s="30" t="str">
        <f>'Matriz de Datos'!M113</f>
        <v/>
      </c>
      <c r="N131" s="30" t="str">
        <f>'Matriz de Datos'!N113</f>
        <v/>
      </c>
      <c r="O131" s="30" t="str">
        <f>'Matriz de Datos'!O113</f>
        <v/>
      </c>
      <c r="P131" s="30" t="str">
        <f>'Matriz de Datos'!P113</f>
        <v/>
      </c>
      <c r="Q131" s="30" t="str">
        <f>'Matriz de Datos'!U113</f>
        <v/>
      </c>
      <c r="R131" s="30"/>
      <c r="S131" s="30" t="str">
        <f ca="1">'Matriz de Datos'!W113</f>
        <v/>
      </c>
      <c r="T131" s="30" t="str">
        <f ca="1">'Matriz de Datos'!AA113</f>
        <v/>
      </c>
      <c r="U131" s="30" t="str">
        <f ca="1">'Matriz de Datos'!AB113</f>
        <v/>
      </c>
      <c r="V131" s="30" t="str">
        <f ca="1">'Matriz de Datos'!AC113</f>
        <v/>
      </c>
      <c r="W131" s="30" t="str">
        <f ca="1">'Matriz de Datos'!AD113</f>
        <v/>
      </c>
      <c r="X131" s="30" t="str">
        <f>'Matriz de Datos'!AE113</f>
        <v/>
      </c>
      <c r="Y131" s="30" t="str">
        <f ca="1">'Matriz de Datos'!AF113</f>
        <v/>
      </c>
      <c r="Z131" s="30"/>
      <c r="AA131" s="30"/>
      <c r="AB131" s="41" t="str">
        <f ca="1">'Matriz de Datos'!AL113</f>
        <v/>
      </c>
    </row>
    <row r="132" spans="6:28" x14ac:dyDescent="0.3">
      <c r="F132" s="149" t="str">
        <f>'Matriz de Datos'!A114</f>
        <v/>
      </c>
      <c r="G132" s="30" t="str">
        <f>'Matriz de Datos'!G114</f>
        <v/>
      </c>
      <c r="H132" s="30" t="str">
        <f>'Matriz de Datos'!H114</f>
        <v/>
      </c>
      <c r="I132" s="30" t="str">
        <f>'Matriz de Datos'!I114</f>
        <v/>
      </c>
      <c r="J132" s="30" t="str">
        <f>'Matriz de Datos'!J114</f>
        <v/>
      </c>
      <c r="K132" s="25" t="str">
        <f>'Matriz de Datos'!K114</f>
        <v/>
      </c>
      <c r="L132" s="30" t="str">
        <f>'Matriz de Datos'!L114</f>
        <v/>
      </c>
      <c r="M132" s="30" t="str">
        <f>'Matriz de Datos'!M114</f>
        <v/>
      </c>
      <c r="N132" s="30" t="str">
        <f>'Matriz de Datos'!N114</f>
        <v/>
      </c>
      <c r="O132" s="30" t="str">
        <f>'Matriz de Datos'!O114</f>
        <v/>
      </c>
      <c r="P132" s="30" t="str">
        <f>'Matriz de Datos'!P114</f>
        <v/>
      </c>
      <c r="Q132" s="30" t="str">
        <f>'Matriz de Datos'!U114</f>
        <v/>
      </c>
      <c r="R132" s="30"/>
      <c r="S132" s="30" t="str">
        <f ca="1">'Matriz de Datos'!W114</f>
        <v/>
      </c>
      <c r="T132" s="30" t="str">
        <f ca="1">'Matriz de Datos'!AA114</f>
        <v/>
      </c>
      <c r="U132" s="30" t="str">
        <f ca="1">'Matriz de Datos'!AB114</f>
        <v/>
      </c>
      <c r="V132" s="30" t="str">
        <f ca="1">'Matriz de Datos'!AC114</f>
        <v/>
      </c>
      <c r="W132" s="30" t="str">
        <f ca="1">'Matriz de Datos'!AD114</f>
        <v/>
      </c>
      <c r="X132" s="30" t="str">
        <f>'Matriz de Datos'!AE114</f>
        <v/>
      </c>
      <c r="Y132" s="30" t="str">
        <f ca="1">'Matriz de Datos'!AF114</f>
        <v/>
      </c>
      <c r="Z132" s="30"/>
      <c r="AA132" s="30"/>
      <c r="AB132" s="41" t="str">
        <f ca="1">'Matriz de Datos'!AL114</f>
        <v/>
      </c>
    </row>
    <row r="133" spans="6:28" x14ac:dyDescent="0.3">
      <c r="F133" s="149" t="str">
        <f>'Matriz de Datos'!A115</f>
        <v/>
      </c>
      <c r="G133" s="30" t="str">
        <f>'Matriz de Datos'!G115</f>
        <v/>
      </c>
      <c r="H133" s="30" t="str">
        <f>'Matriz de Datos'!H115</f>
        <v/>
      </c>
      <c r="I133" s="30" t="str">
        <f>'Matriz de Datos'!I115</f>
        <v/>
      </c>
      <c r="J133" s="30" t="str">
        <f>'Matriz de Datos'!J115</f>
        <v/>
      </c>
      <c r="K133" s="25" t="str">
        <f>'Matriz de Datos'!K115</f>
        <v/>
      </c>
      <c r="L133" s="30" t="str">
        <f>'Matriz de Datos'!L115</f>
        <v/>
      </c>
      <c r="M133" s="30" t="str">
        <f>'Matriz de Datos'!M115</f>
        <v/>
      </c>
      <c r="N133" s="30" t="str">
        <f>'Matriz de Datos'!N115</f>
        <v/>
      </c>
      <c r="O133" s="30" t="str">
        <f>'Matriz de Datos'!O115</f>
        <v/>
      </c>
      <c r="P133" s="30" t="str">
        <f>'Matriz de Datos'!P115</f>
        <v/>
      </c>
      <c r="Q133" s="30" t="str">
        <f>'Matriz de Datos'!U115</f>
        <v/>
      </c>
      <c r="R133" s="30"/>
      <c r="S133" s="30" t="str">
        <f ca="1">'Matriz de Datos'!W115</f>
        <v/>
      </c>
      <c r="T133" s="30" t="str">
        <f ca="1">'Matriz de Datos'!AA115</f>
        <v/>
      </c>
      <c r="U133" s="30" t="str">
        <f ca="1">'Matriz de Datos'!AB115</f>
        <v/>
      </c>
      <c r="V133" s="30" t="str">
        <f ca="1">'Matriz de Datos'!AC115</f>
        <v/>
      </c>
      <c r="W133" s="30" t="str">
        <f ca="1">'Matriz de Datos'!AD115</f>
        <v/>
      </c>
      <c r="X133" s="30" t="str">
        <f>'Matriz de Datos'!AE115</f>
        <v/>
      </c>
      <c r="Y133" s="30" t="str">
        <f ca="1">'Matriz de Datos'!AF115</f>
        <v/>
      </c>
      <c r="Z133" s="30"/>
      <c r="AA133" s="30"/>
      <c r="AB133" s="41" t="str">
        <f ca="1">'Matriz de Datos'!AL115</f>
        <v/>
      </c>
    </row>
    <row r="134" spans="6:28" x14ac:dyDescent="0.3">
      <c r="F134" s="149" t="str">
        <f>'Matriz de Datos'!A116</f>
        <v/>
      </c>
      <c r="G134" s="30" t="str">
        <f>'Matriz de Datos'!G116</f>
        <v/>
      </c>
      <c r="H134" s="30" t="str">
        <f>'Matriz de Datos'!H116</f>
        <v/>
      </c>
      <c r="I134" s="30" t="str">
        <f>'Matriz de Datos'!I116</f>
        <v/>
      </c>
      <c r="J134" s="30" t="str">
        <f>'Matriz de Datos'!J116</f>
        <v/>
      </c>
      <c r="K134" s="25" t="str">
        <f>'Matriz de Datos'!K116</f>
        <v/>
      </c>
      <c r="L134" s="30" t="str">
        <f>'Matriz de Datos'!L116</f>
        <v/>
      </c>
      <c r="M134" s="30" t="str">
        <f>'Matriz de Datos'!M116</f>
        <v/>
      </c>
      <c r="N134" s="30" t="str">
        <f>'Matriz de Datos'!N116</f>
        <v/>
      </c>
      <c r="O134" s="30" t="str">
        <f>'Matriz de Datos'!O116</f>
        <v/>
      </c>
      <c r="P134" s="30" t="str">
        <f>'Matriz de Datos'!P116</f>
        <v/>
      </c>
      <c r="Q134" s="30" t="str">
        <f>'Matriz de Datos'!U116</f>
        <v/>
      </c>
      <c r="R134" s="30"/>
      <c r="S134" s="30" t="str">
        <f ca="1">'Matriz de Datos'!W116</f>
        <v/>
      </c>
      <c r="T134" s="30" t="str">
        <f ca="1">'Matriz de Datos'!AA116</f>
        <v/>
      </c>
      <c r="U134" s="30" t="str">
        <f ca="1">'Matriz de Datos'!AB116</f>
        <v/>
      </c>
      <c r="V134" s="30" t="str">
        <f ca="1">'Matriz de Datos'!AC116</f>
        <v/>
      </c>
      <c r="W134" s="30" t="str">
        <f ca="1">'Matriz de Datos'!AD116</f>
        <v/>
      </c>
      <c r="X134" s="30" t="str">
        <f>'Matriz de Datos'!AE116</f>
        <v/>
      </c>
      <c r="Y134" s="30" t="str">
        <f ca="1">'Matriz de Datos'!AF116</f>
        <v/>
      </c>
      <c r="Z134" s="30"/>
      <c r="AA134" s="30"/>
      <c r="AB134" s="41" t="str">
        <f ca="1">'Matriz de Datos'!AL116</f>
        <v/>
      </c>
    </row>
    <row r="135" spans="6:28" x14ac:dyDescent="0.3">
      <c r="F135" s="149" t="str">
        <f>'Matriz de Datos'!A117</f>
        <v/>
      </c>
      <c r="G135" s="30" t="str">
        <f>'Matriz de Datos'!G117</f>
        <v/>
      </c>
      <c r="H135" s="30" t="str">
        <f>'Matriz de Datos'!H117</f>
        <v/>
      </c>
      <c r="I135" s="30" t="str">
        <f>'Matriz de Datos'!I117</f>
        <v/>
      </c>
      <c r="J135" s="30" t="str">
        <f>'Matriz de Datos'!J117</f>
        <v/>
      </c>
      <c r="K135" s="25" t="str">
        <f>'Matriz de Datos'!K117</f>
        <v/>
      </c>
      <c r="L135" s="30" t="str">
        <f>'Matriz de Datos'!L117</f>
        <v/>
      </c>
      <c r="M135" s="30" t="str">
        <f>'Matriz de Datos'!M117</f>
        <v/>
      </c>
      <c r="N135" s="30" t="str">
        <f>'Matriz de Datos'!N117</f>
        <v/>
      </c>
      <c r="O135" s="30" t="str">
        <f>'Matriz de Datos'!O117</f>
        <v/>
      </c>
      <c r="P135" s="30" t="str">
        <f>'Matriz de Datos'!P117</f>
        <v/>
      </c>
      <c r="Q135" s="30" t="str">
        <f>'Matriz de Datos'!U117</f>
        <v/>
      </c>
      <c r="R135" s="30"/>
      <c r="S135" s="30" t="str">
        <f ca="1">'Matriz de Datos'!W117</f>
        <v/>
      </c>
      <c r="T135" s="30" t="str">
        <f ca="1">'Matriz de Datos'!AA117</f>
        <v/>
      </c>
      <c r="U135" s="30" t="str">
        <f ca="1">'Matriz de Datos'!AB117</f>
        <v/>
      </c>
      <c r="V135" s="30" t="str">
        <f ca="1">'Matriz de Datos'!AC117</f>
        <v/>
      </c>
      <c r="W135" s="30" t="str">
        <f ca="1">'Matriz de Datos'!AD117</f>
        <v/>
      </c>
      <c r="X135" s="30" t="str">
        <f>'Matriz de Datos'!AE117</f>
        <v/>
      </c>
      <c r="Y135" s="30" t="str">
        <f ca="1">'Matriz de Datos'!AF117</f>
        <v/>
      </c>
      <c r="Z135" s="30"/>
      <c r="AA135" s="30"/>
      <c r="AB135" s="41" t="str">
        <f ca="1">'Matriz de Datos'!AL117</f>
        <v/>
      </c>
    </row>
    <row r="136" spans="6:28" x14ac:dyDescent="0.3">
      <c r="F136" s="149" t="str">
        <f>'Matriz de Datos'!A118</f>
        <v/>
      </c>
      <c r="G136" s="30" t="str">
        <f>'Matriz de Datos'!G118</f>
        <v/>
      </c>
      <c r="H136" s="30" t="str">
        <f>'Matriz de Datos'!H118</f>
        <v/>
      </c>
      <c r="I136" s="30" t="str">
        <f>'Matriz de Datos'!I118</f>
        <v/>
      </c>
      <c r="J136" s="30" t="str">
        <f>'Matriz de Datos'!J118</f>
        <v/>
      </c>
      <c r="K136" s="25" t="str">
        <f>'Matriz de Datos'!K118</f>
        <v/>
      </c>
      <c r="L136" s="30" t="str">
        <f>'Matriz de Datos'!L118</f>
        <v/>
      </c>
      <c r="M136" s="30" t="str">
        <f>'Matriz de Datos'!M118</f>
        <v/>
      </c>
      <c r="N136" s="30" t="str">
        <f>'Matriz de Datos'!N118</f>
        <v/>
      </c>
      <c r="O136" s="30" t="str">
        <f>'Matriz de Datos'!O118</f>
        <v/>
      </c>
      <c r="P136" s="30" t="str">
        <f>'Matriz de Datos'!P118</f>
        <v/>
      </c>
      <c r="Q136" s="30" t="str">
        <f>'Matriz de Datos'!U118</f>
        <v/>
      </c>
      <c r="R136" s="30"/>
      <c r="S136" s="30" t="str">
        <f ca="1">'Matriz de Datos'!W118</f>
        <v/>
      </c>
      <c r="T136" s="30" t="str">
        <f ca="1">'Matriz de Datos'!AA118</f>
        <v/>
      </c>
      <c r="U136" s="30" t="str">
        <f ca="1">'Matriz de Datos'!AB118</f>
        <v/>
      </c>
      <c r="V136" s="30" t="str">
        <f ca="1">'Matriz de Datos'!AC118</f>
        <v/>
      </c>
      <c r="W136" s="30" t="str">
        <f ca="1">'Matriz de Datos'!AD118</f>
        <v/>
      </c>
      <c r="X136" s="30" t="str">
        <f>'Matriz de Datos'!AE118</f>
        <v/>
      </c>
      <c r="Y136" s="30" t="str">
        <f ca="1">'Matriz de Datos'!AF118</f>
        <v/>
      </c>
      <c r="Z136" s="30"/>
      <c r="AA136" s="30"/>
      <c r="AB136" s="41" t="str">
        <f ca="1">'Matriz de Datos'!AL118</f>
        <v/>
      </c>
    </row>
    <row r="137" spans="6:28" x14ac:dyDescent="0.3">
      <c r="F137" s="149" t="str">
        <f>'Matriz de Datos'!A119</f>
        <v/>
      </c>
      <c r="G137" s="30" t="str">
        <f>'Matriz de Datos'!G119</f>
        <v/>
      </c>
      <c r="H137" s="30" t="str">
        <f>'Matriz de Datos'!H119</f>
        <v/>
      </c>
      <c r="I137" s="30" t="str">
        <f>'Matriz de Datos'!I119</f>
        <v/>
      </c>
      <c r="J137" s="30" t="str">
        <f>'Matriz de Datos'!J119</f>
        <v/>
      </c>
      <c r="K137" s="25" t="str">
        <f>'Matriz de Datos'!K119</f>
        <v/>
      </c>
      <c r="L137" s="30" t="str">
        <f>'Matriz de Datos'!L119</f>
        <v/>
      </c>
      <c r="M137" s="30" t="str">
        <f>'Matriz de Datos'!M119</f>
        <v/>
      </c>
      <c r="N137" s="30" t="str">
        <f>'Matriz de Datos'!N119</f>
        <v/>
      </c>
      <c r="O137" s="30" t="str">
        <f>'Matriz de Datos'!O119</f>
        <v/>
      </c>
      <c r="P137" s="30" t="str">
        <f>'Matriz de Datos'!P119</f>
        <v/>
      </c>
      <c r="Q137" s="30" t="str">
        <f>'Matriz de Datos'!U119</f>
        <v/>
      </c>
      <c r="R137" s="30"/>
      <c r="S137" s="30" t="str">
        <f ca="1">'Matriz de Datos'!W119</f>
        <v/>
      </c>
      <c r="T137" s="30" t="str">
        <f ca="1">'Matriz de Datos'!AA119</f>
        <v/>
      </c>
      <c r="U137" s="30" t="str">
        <f ca="1">'Matriz de Datos'!AB119</f>
        <v/>
      </c>
      <c r="V137" s="30" t="str">
        <f ca="1">'Matriz de Datos'!AC119</f>
        <v/>
      </c>
      <c r="W137" s="30" t="str">
        <f ca="1">'Matriz de Datos'!AD119</f>
        <v/>
      </c>
      <c r="X137" s="30" t="str">
        <f>'Matriz de Datos'!AE119</f>
        <v/>
      </c>
      <c r="Y137" s="30" t="str">
        <f ca="1">'Matriz de Datos'!AF119</f>
        <v/>
      </c>
      <c r="Z137" s="30"/>
      <c r="AA137" s="30"/>
      <c r="AB137" s="41" t="str">
        <f ca="1">'Matriz de Datos'!AL119</f>
        <v/>
      </c>
    </row>
    <row r="138" spans="6:28" x14ac:dyDescent="0.3">
      <c r="F138" s="149" t="str">
        <f>'Matriz de Datos'!A120</f>
        <v/>
      </c>
      <c r="G138" s="30" t="str">
        <f>'Matriz de Datos'!G120</f>
        <v/>
      </c>
      <c r="H138" s="30" t="str">
        <f>'Matriz de Datos'!H120</f>
        <v/>
      </c>
      <c r="I138" s="30" t="str">
        <f>'Matriz de Datos'!I120</f>
        <v/>
      </c>
      <c r="J138" s="30" t="str">
        <f>'Matriz de Datos'!J120</f>
        <v/>
      </c>
      <c r="K138" s="25" t="str">
        <f>'Matriz de Datos'!K120</f>
        <v/>
      </c>
      <c r="L138" s="30" t="str">
        <f>'Matriz de Datos'!L120</f>
        <v/>
      </c>
      <c r="M138" s="30" t="str">
        <f>'Matriz de Datos'!M120</f>
        <v/>
      </c>
      <c r="N138" s="30" t="str">
        <f>'Matriz de Datos'!N120</f>
        <v/>
      </c>
      <c r="O138" s="30" t="str">
        <f>'Matriz de Datos'!O120</f>
        <v/>
      </c>
      <c r="P138" s="30" t="str">
        <f>'Matriz de Datos'!P120</f>
        <v/>
      </c>
      <c r="Q138" s="30" t="str">
        <f>'Matriz de Datos'!U120</f>
        <v/>
      </c>
      <c r="R138" s="30"/>
      <c r="S138" s="30" t="str">
        <f ca="1">'Matriz de Datos'!W120</f>
        <v/>
      </c>
      <c r="T138" s="30" t="str">
        <f ca="1">'Matriz de Datos'!AA120</f>
        <v/>
      </c>
      <c r="U138" s="30" t="str">
        <f ca="1">'Matriz de Datos'!AB120</f>
        <v/>
      </c>
      <c r="V138" s="30" t="str">
        <f ca="1">'Matriz de Datos'!AC120</f>
        <v/>
      </c>
      <c r="W138" s="30" t="str">
        <f ca="1">'Matriz de Datos'!AD120</f>
        <v/>
      </c>
      <c r="X138" s="30" t="str">
        <f>'Matriz de Datos'!AE120</f>
        <v/>
      </c>
      <c r="Y138" s="30" t="str">
        <f ca="1">'Matriz de Datos'!AF120</f>
        <v/>
      </c>
      <c r="Z138" s="30"/>
      <c r="AA138" s="30"/>
      <c r="AB138" s="41" t="str">
        <f ca="1">'Matriz de Datos'!AL120</f>
        <v/>
      </c>
    </row>
    <row r="139" spans="6:28" x14ac:dyDescent="0.3">
      <c r="F139" s="149" t="str">
        <f>'Matriz de Datos'!A121</f>
        <v/>
      </c>
      <c r="G139" s="30" t="str">
        <f>'Matriz de Datos'!G121</f>
        <v/>
      </c>
      <c r="H139" s="30" t="str">
        <f>'Matriz de Datos'!H121</f>
        <v/>
      </c>
      <c r="I139" s="30" t="str">
        <f>'Matriz de Datos'!I121</f>
        <v/>
      </c>
      <c r="J139" s="30" t="str">
        <f>'Matriz de Datos'!J121</f>
        <v/>
      </c>
      <c r="K139" s="25" t="str">
        <f>'Matriz de Datos'!K121</f>
        <v/>
      </c>
      <c r="L139" s="30" t="str">
        <f>'Matriz de Datos'!L121</f>
        <v/>
      </c>
      <c r="M139" s="30" t="str">
        <f>'Matriz de Datos'!M121</f>
        <v/>
      </c>
      <c r="N139" s="30" t="str">
        <f>'Matriz de Datos'!N121</f>
        <v/>
      </c>
      <c r="O139" s="30" t="str">
        <f>'Matriz de Datos'!O121</f>
        <v/>
      </c>
      <c r="P139" s="30" t="str">
        <f>'Matriz de Datos'!P121</f>
        <v/>
      </c>
      <c r="Q139" s="30" t="str">
        <f>'Matriz de Datos'!U121</f>
        <v/>
      </c>
      <c r="R139" s="30"/>
      <c r="S139" s="30" t="str">
        <f ca="1">'Matriz de Datos'!W121</f>
        <v/>
      </c>
      <c r="T139" s="30" t="str">
        <f ca="1">'Matriz de Datos'!AA121</f>
        <v/>
      </c>
      <c r="U139" s="30" t="str">
        <f ca="1">'Matriz de Datos'!AB121</f>
        <v/>
      </c>
      <c r="V139" s="30" t="str">
        <f ca="1">'Matriz de Datos'!AC121</f>
        <v/>
      </c>
      <c r="W139" s="30" t="str">
        <f ca="1">'Matriz de Datos'!AD121</f>
        <v/>
      </c>
      <c r="X139" s="30" t="str">
        <f>'Matriz de Datos'!AE121</f>
        <v/>
      </c>
      <c r="Y139" s="30" t="str">
        <f ca="1">'Matriz de Datos'!AF121</f>
        <v/>
      </c>
      <c r="Z139" s="30"/>
      <c r="AA139" s="30"/>
      <c r="AB139" s="41" t="str">
        <f ca="1">'Matriz de Datos'!AL121</f>
        <v/>
      </c>
    </row>
    <row r="140" spans="6:28" x14ac:dyDescent="0.3">
      <c r="F140" s="149" t="str">
        <f>'Matriz de Datos'!A122</f>
        <v/>
      </c>
      <c r="G140" s="30" t="str">
        <f>'Matriz de Datos'!G122</f>
        <v/>
      </c>
      <c r="H140" s="30" t="str">
        <f>'Matriz de Datos'!H122</f>
        <v/>
      </c>
      <c r="I140" s="30" t="str">
        <f>'Matriz de Datos'!I122</f>
        <v/>
      </c>
      <c r="J140" s="30" t="str">
        <f>'Matriz de Datos'!J122</f>
        <v/>
      </c>
      <c r="K140" s="25" t="str">
        <f>'Matriz de Datos'!K122</f>
        <v/>
      </c>
      <c r="L140" s="30" t="str">
        <f>'Matriz de Datos'!L122</f>
        <v/>
      </c>
      <c r="M140" s="30" t="str">
        <f>'Matriz de Datos'!M122</f>
        <v/>
      </c>
      <c r="N140" s="30" t="str">
        <f>'Matriz de Datos'!N122</f>
        <v/>
      </c>
      <c r="O140" s="30" t="str">
        <f>'Matriz de Datos'!O122</f>
        <v/>
      </c>
      <c r="P140" s="30" t="str">
        <f>'Matriz de Datos'!P122</f>
        <v/>
      </c>
      <c r="Q140" s="30" t="str">
        <f>'Matriz de Datos'!U122</f>
        <v/>
      </c>
      <c r="R140" s="30"/>
      <c r="S140" s="30" t="str">
        <f ca="1">'Matriz de Datos'!W122</f>
        <v/>
      </c>
      <c r="T140" s="30" t="str">
        <f ca="1">'Matriz de Datos'!AA122</f>
        <v/>
      </c>
      <c r="U140" s="30" t="str">
        <f ca="1">'Matriz de Datos'!AB122</f>
        <v/>
      </c>
      <c r="V140" s="30" t="str">
        <f ca="1">'Matriz de Datos'!AC122</f>
        <v/>
      </c>
      <c r="W140" s="30" t="str">
        <f ca="1">'Matriz de Datos'!AD122</f>
        <v/>
      </c>
      <c r="X140" s="30" t="str">
        <f>'Matriz de Datos'!AE122</f>
        <v/>
      </c>
      <c r="Y140" s="30" t="str">
        <f ca="1">'Matriz de Datos'!AF122</f>
        <v/>
      </c>
      <c r="Z140" s="30"/>
      <c r="AA140" s="30"/>
      <c r="AB140" s="41" t="str">
        <f ca="1">'Matriz de Datos'!AL122</f>
        <v/>
      </c>
    </row>
    <row r="141" spans="6:28" x14ac:dyDescent="0.3">
      <c r="F141" s="149" t="str">
        <f>'Matriz de Datos'!A123</f>
        <v/>
      </c>
      <c r="G141" s="30" t="str">
        <f>'Matriz de Datos'!G123</f>
        <v/>
      </c>
      <c r="H141" s="30" t="str">
        <f>'Matriz de Datos'!H123</f>
        <v/>
      </c>
      <c r="I141" s="30" t="str">
        <f>'Matriz de Datos'!I123</f>
        <v/>
      </c>
      <c r="J141" s="30" t="str">
        <f>'Matriz de Datos'!J123</f>
        <v/>
      </c>
      <c r="K141" s="25" t="str">
        <f>'Matriz de Datos'!K123</f>
        <v/>
      </c>
      <c r="L141" s="30" t="str">
        <f>'Matriz de Datos'!L123</f>
        <v/>
      </c>
      <c r="M141" s="30" t="str">
        <f>'Matriz de Datos'!M123</f>
        <v/>
      </c>
      <c r="N141" s="30" t="str">
        <f>'Matriz de Datos'!N123</f>
        <v/>
      </c>
      <c r="O141" s="30" t="str">
        <f>'Matriz de Datos'!O123</f>
        <v/>
      </c>
      <c r="P141" s="30" t="str">
        <f>'Matriz de Datos'!P123</f>
        <v/>
      </c>
      <c r="Q141" s="30" t="str">
        <f>'Matriz de Datos'!U123</f>
        <v/>
      </c>
      <c r="R141" s="30"/>
      <c r="S141" s="30" t="str">
        <f ca="1">'Matriz de Datos'!W123</f>
        <v/>
      </c>
      <c r="T141" s="30" t="str">
        <f ca="1">'Matriz de Datos'!AA123</f>
        <v/>
      </c>
      <c r="U141" s="30" t="str">
        <f ca="1">'Matriz de Datos'!AB123</f>
        <v/>
      </c>
      <c r="V141" s="30" t="str">
        <f ca="1">'Matriz de Datos'!AC123</f>
        <v/>
      </c>
      <c r="W141" s="30" t="str">
        <f ca="1">'Matriz de Datos'!AD123</f>
        <v/>
      </c>
      <c r="X141" s="30" t="str">
        <f>'Matriz de Datos'!AE123</f>
        <v/>
      </c>
      <c r="Y141" s="30" t="str">
        <f ca="1">'Matriz de Datos'!AF123</f>
        <v/>
      </c>
      <c r="Z141" s="30"/>
      <c r="AA141" s="30"/>
      <c r="AB141" s="41" t="str">
        <f ca="1">'Matriz de Datos'!AL123</f>
        <v/>
      </c>
    </row>
    <row r="142" spans="6:28" x14ac:dyDescent="0.3">
      <c r="F142" s="149" t="str">
        <f>'Matriz de Datos'!A124</f>
        <v/>
      </c>
      <c r="G142" s="30" t="str">
        <f>'Matriz de Datos'!G124</f>
        <v/>
      </c>
      <c r="H142" s="30" t="str">
        <f>'Matriz de Datos'!H124</f>
        <v/>
      </c>
      <c r="I142" s="30" t="str">
        <f>'Matriz de Datos'!I124</f>
        <v/>
      </c>
      <c r="J142" s="30" t="str">
        <f>'Matriz de Datos'!J124</f>
        <v/>
      </c>
      <c r="K142" s="25" t="str">
        <f>'Matriz de Datos'!K124</f>
        <v/>
      </c>
      <c r="L142" s="30" t="str">
        <f>'Matriz de Datos'!L124</f>
        <v/>
      </c>
      <c r="M142" s="30" t="str">
        <f>'Matriz de Datos'!M124</f>
        <v/>
      </c>
      <c r="N142" s="30" t="str">
        <f>'Matriz de Datos'!N124</f>
        <v/>
      </c>
      <c r="O142" s="30" t="str">
        <f>'Matriz de Datos'!O124</f>
        <v/>
      </c>
      <c r="P142" s="30" t="str">
        <f>'Matriz de Datos'!P124</f>
        <v/>
      </c>
      <c r="Q142" s="30" t="str">
        <f>'Matriz de Datos'!U124</f>
        <v/>
      </c>
      <c r="R142" s="30"/>
      <c r="S142" s="30" t="str">
        <f ca="1">'Matriz de Datos'!W124</f>
        <v/>
      </c>
      <c r="T142" s="30" t="str">
        <f ca="1">'Matriz de Datos'!AA124</f>
        <v/>
      </c>
      <c r="U142" s="30" t="str">
        <f ca="1">'Matriz de Datos'!AB124</f>
        <v/>
      </c>
      <c r="V142" s="30" t="str">
        <f ca="1">'Matriz de Datos'!AC124</f>
        <v/>
      </c>
      <c r="W142" s="30" t="str">
        <f ca="1">'Matriz de Datos'!AD124</f>
        <v/>
      </c>
      <c r="X142" s="30" t="str">
        <f>'Matriz de Datos'!AE124</f>
        <v/>
      </c>
      <c r="Y142" s="30" t="str">
        <f ca="1">'Matriz de Datos'!AF124</f>
        <v/>
      </c>
      <c r="Z142" s="30"/>
      <c r="AA142" s="30"/>
      <c r="AB142" s="41" t="str">
        <f ca="1">'Matriz de Datos'!AL124</f>
        <v/>
      </c>
    </row>
    <row r="143" spans="6:28" x14ac:dyDescent="0.3">
      <c r="F143" s="149" t="str">
        <f>'Matriz de Datos'!A125</f>
        <v/>
      </c>
      <c r="G143" s="30" t="str">
        <f>'Matriz de Datos'!G125</f>
        <v/>
      </c>
      <c r="H143" s="30" t="str">
        <f>'Matriz de Datos'!H125</f>
        <v/>
      </c>
      <c r="I143" s="30" t="str">
        <f>'Matriz de Datos'!I125</f>
        <v/>
      </c>
      <c r="J143" s="30" t="str">
        <f>'Matriz de Datos'!J125</f>
        <v/>
      </c>
      <c r="K143" s="25" t="str">
        <f>'Matriz de Datos'!K125</f>
        <v/>
      </c>
      <c r="L143" s="30" t="str">
        <f>'Matriz de Datos'!L125</f>
        <v/>
      </c>
      <c r="M143" s="30" t="str">
        <f>'Matriz de Datos'!M125</f>
        <v/>
      </c>
      <c r="N143" s="30" t="str">
        <f>'Matriz de Datos'!N125</f>
        <v/>
      </c>
      <c r="O143" s="30" t="str">
        <f>'Matriz de Datos'!O125</f>
        <v/>
      </c>
      <c r="P143" s="30" t="str">
        <f>'Matriz de Datos'!P125</f>
        <v/>
      </c>
      <c r="Q143" s="30" t="str">
        <f>'Matriz de Datos'!U125</f>
        <v/>
      </c>
      <c r="R143" s="30"/>
      <c r="S143" s="30" t="str">
        <f ca="1">'Matriz de Datos'!W125</f>
        <v/>
      </c>
      <c r="T143" s="30" t="str">
        <f ca="1">'Matriz de Datos'!AA125</f>
        <v/>
      </c>
      <c r="U143" s="30" t="str">
        <f ca="1">'Matriz de Datos'!AB125</f>
        <v/>
      </c>
      <c r="V143" s="30" t="str">
        <f ca="1">'Matriz de Datos'!AC125</f>
        <v/>
      </c>
      <c r="W143" s="30" t="str">
        <f ca="1">'Matriz de Datos'!AD125</f>
        <v/>
      </c>
      <c r="X143" s="30" t="str">
        <f>'Matriz de Datos'!AE125</f>
        <v/>
      </c>
      <c r="Y143" s="30" t="str">
        <f ca="1">'Matriz de Datos'!AF125</f>
        <v/>
      </c>
      <c r="Z143" s="30"/>
      <c r="AA143" s="30"/>
      <c r="AB143" s="41" t="str">
        <f ca="1">'Matriz de Datos'!AL125</f>
        <v/>
      </c>
    </row>
    <row r="144" spans="6:28" x14ac:dyDescent="0.3">
      <c r="F144" s="149" t="str">
        <f>'Matriz de Datos'!A126</f>
        <v/>
      </c>
      <c r="G144" s="30" t="str">
        <f>'Matriz de Datos'!G126</f>
        <v/>
      </c>
      <c r="H144" s="30" t="str">
        <f>'Matriz de Datos'!H126</f>
        <v/>
      </c>
      <c r="I144" s="30" t="str">
        <f>'Matriz de Datos'!I126</f>
        <v/>
      </c>
      <c r="J144" s="30" t="str">
        <f>'Matriz de Datos'!J126</f>
        <v/>
      </c>
      <c r="K144" s="25" t="str">
        <f>'Matriz de Datos'!K126</f>
        <v/>
      </c>
      <c r="L144" s="30" t="str">
        <f>'Matriz de Datos'!L126</f>
        <v/>
      </c>
      <c r="M144" s="30" t="str">
        <f>'Matriz de Datos'!M126</f>
        <v/>
      </c>
      <c r="N144" s="30" t="str">
        <f>'Matriz de Datos'!N126</f>
        <v/>
      </c>
      <c r="O144" s="30" t="str">
        <f>'Matriz de Datos'!O126</f>
        <v/>
      </c>
      <c r="P144" s="30" t="str">
        <f>'Matriz de Datos'!P126</f>
        <v/>
      </c>
      <c r="Q144" s="30" t="str">
        <f>'Matriz de Datos'!U126</f>
        <v/>
      </c>
      <c r="R144" s="30"/>
      <c r="S144" s="30" t="str">
        <f ca="1">'Matriz de Datos'!W126</f>
        <v/>
      </c>
      <c r="T144" s="30" t="str">
        <f ca="1">'Matriz de Datos'!AA126</f>
        <v/>
      </c>
      <c r="U144" s="30" t="str">
        <f ca="1">'Matriz de Datos'!AB126</f>
        <v/>
      </c>
      <c r="V144" s="30" t="str">
        <f ca="1">'Matriz de Datos'!AC126</f>
        <v/>
      </c>
      <c r="W144" s="30" t="str">
        <f ca="1">'Matriz de Datos'!AD126</f>
        <v/>
      </c>
      <c r="X144" s="30" t="str">
        <f>'Matriz de Datos'!AE126</f>
        <v/>
      </c>
      <c r="Y144" s="30" t="str">
        <f ca="1">'Matriz de Datos'!AF126</f>
        <v/>
      </c>
      <c r="Z144" s="30"/>
      <c r="AA144" s="30"/>
      <c r="AB144" s="41" t="str">
        <f ca="1">'Matriz de Datos'!AL126</f>
        <v/>
      </c>
    </row>
    <row r="145" spans="6:28" x14ac:dyDescent="0.3">
      <c r="F145" s="149" t="str">
        <f>'Matriz de Datos'!A127</f>
        <v/>
      </c>
      <c r="G145" s="30" t="str">
        <f>'Matriz de Datos'!G127</f>
        <v/>
      </c>
      <c r="H145" s="30" t="str">
        <f>'Matriz de Datos'!H127</f>
        <v/>
      </c>
      <c r="I145" s="30" t="str">
        <f>'Matriz de Datos'!I127</f>
        <v/>
      </c>
      <c r="J145" s="30" t="str">
        <f>'Matriz de Datos'!J127</f>
        <v/>
      </c>
      <c r="K145" s="25" t="str">
        <f>'Matriz de Datos'!K127</f>
        <v/>
      </c>
      <c r="L145" s="30" t="str">
        <f>'Matriz de Datos'!L127</f>
        <v/>
      </c>
      <c r="M145" s="30" t="str">
        <f>'Matriz de Datos'!M127</f>
        <v/>
      </c>
      <c r="N145" s="30" t="str">
        <f>'Matriz de Datos'!N127</f>
        <v/>
      </c>
      <c r="O145" s="30" t="str">
        <f>'Matriz de Datos'!O127</f>
        <v/>
      </c>
      <c r="P145" s="30" t="str">
        <f>'Matriz de Datos'!P127</f>
        <v/>
      </c>
      <c r="Q145" s="30" t="str">
        <f>'Matriz de Datos'!U127</f>
        <v/>
      </c>
      <c r="R145" s="30"/>
      <c r="S145" s="30" t="str">
        <f ca="1">'Matriz de Datos'!W127</f>
        <v/>
      </c>
      <c r="T145" s="30" t="str">
        <f ca="1">'Matriz de Datos'!AA127</f>
        <v/>
      </c>
      <c r="U145" s="30" t="str">
        <f ca="1">'Matriz de Datos'!AB127</f>
        <v/>
      </c>
      <c r="V145" s="30" t="str">
        <f ca="1">'Matriz de Datos'!AC127</f>
        <v/>
      </c>
      <c r="W145" s="30" t="str">
        <f ca="1">'Matriz de Datos'!AD127</f>
        <v/>
      </c>
      <c r="X145" s="30" t="str">
        <f>'Matriz de Datos'!AE127</f>
        <v/>
      </c>
      <c r="Y145" s="30" t="str">
        <f ca="1">'Matriz de Datos'!AF127</f>
        <v/>
      </c>
      <c r="Z145" s="30"/>
      <c r="AA145" s="30"/>
      <c r="AB145" s="41" t="str">
        <f ca="1">'Matriz de Datos'!AL127</f>
        <v/>
      </c>
    </row>
    <row r="146" spans="6:28" x14ac:dyDescent="0.3">
      <c r="F146" s="149" t="str">
        <f>'Matriz de Datos'!A128</f>
        <v/>
      </c>
      <c r="G146" s="30" t="str">
        <f>'Matriz de Datos'!G128</f>
        <v/>
      </c>
      <c r="H146" s="30" t="str">
        <f>'Matriz de Datos'!H128</f>
        <v/>
      </c>
      <c r="I146" s="30" t="str">
        <f>'Matriz de Datos'!I128</f>
        <v/>
      </c>
      <c r="J146" s="30" t="str">
        <f>'Matriz de Datos'!J128</f>
        <v/>
      </c>
      <c r="K146" s="25" t="str">
        <f>'Matriz de Datos'!K128</f>
        <v/>
      </c>
      <c r="L146" s="30" t="str">
        <f>'Matriz de Datos'!L128</f>
        <v/>
      </c>
      <c r="M146" s="30" t="str">
        <f>'Matriz de Datos'!M128</f>
        <v/>
      </c>
      <c r="N146" s="30" t="str">
        <f>'Matriz de Datos'!N128</f>
        <v/>
      </c>
      <c r="O146" s="30" t="str">
        <f>'Matriz de Datos'!O128</f>
        <v/>
      </c>
      <c r="P146" s="30" t="str">
        <f>'Matriz de Datos'!P128</f>
        <v/>
      </c>
      <c r="Q146" s="30" t="str">
        <f>'Matriz de Datos'!U128</f>
        <v/>
      </c>
      <c r="R146" s="30"/>
      <c r="S146" s="30" t="str">
        <f ca="1">'Matriz de Datos'!W128</f>
        <v/>
      </c>
      <c r="T146" s="30" t="str">
        <f ca="1">'Matriz de Datos'!AA128</f>
        <v/>
      </c>
      <c r="U146" s="30" t="str">
        <f ca="1">'Matriz de Datos'!AB128</f>
        <v/>
      </c>
      <c r="V146" s="30" t="str">
        <f ca="1">'Matriz de Datos'!AC128</f>
        <v/>
      </c>
      <c r="W146" s="30" t="str">
        <f ca="1">'Matriz de Datos'!AD128</f>
        <v/>
      </c>
      <c r="X146" s="30" t="str">
        <f>'Matriz de Datos'!AE128</f>
        <v/>
      </c>
      <c r="Y146" s="30" t="str">
        <f ca="1">'Matriz de Datos'!AF128</f>
        <v/>
      </c>
      <c r="Z146" s="30"/>
      <c r="AA146" s="30"/>
      <c r="AB146" s="41" t="str">
        <f ca="1">'Matriz de Datos'!AL128</f>
        <v/>
      </c>
    </row>
    <row r="147" spans="6:28" x14ac:dyDescent="0.3">
      <c r="F147" s="149" t="str">
        <f>'Matriz de Datos'!A129</f>
        <v/>
      </c>
      <c r="G147" s="30" t="str">
        <f>'Matriz de Datos'!G129</f>
        <v/>
      </c>
      <c r="H147" s="30" t="str">
        <f>'Matriz de Datos'!H129</f>
        <v/>
      </c>
      <c r="I147" s="30" t="str">
        <f>'Matriz de Datos'!I129</f>
        <v/>
      </c>
      <c r="J147" s="30" t="str">
        <f>'Matriz de Datos'!J129</f>
        <v/>
      </c>
      <c r="K147" s="25" t="str">
        <f>'Matriz de Datos'!K129</f>
        <v/>
      </c>
      <c r="L147" s="30" t="str">
        <f>'Matriz de Datos'!L129</f>
        <v/>
      </c>
      <c r="M147" s="30" t="str">
        <f>'Matriz de Datos'!M129</f>
        <v/>
      </c>
      <c r="N147" s="30" t="str">
        <f>'Matriz de Datos'!N129</f>
        <v/>
      </c>
      <c r="O147" s="30" t="str">
        <f>'Matriz de Datos'!O129</f>
        <v/>
      </c>
      <c r="P147" s="30" t="str">
        <f>'Matriz de Datos'!P129</f>
        <v/>
      </c>
      <c r="Q147" s="30" t="str">
        <f>'Matriz de Datos'!U129</f>
        <v/>
      </c>
      <c r="R147" s="30"/>
      <c r="S147" s="30" t="str">
        <f ca="1">'Matriz de Datos'!W129</f>
        <v/>
      </c>
      <c r="T147" s="30" t="str">
        <f ca="1">'Matriz de Datos'!AA129</f>
        <v/>
      </c>
      <c r="U147" s="30" t="str">
        <f ca="1">'Matriz de Datos'!AB129</f>
        <v/>
      </c>
      <c r="V147" s="30" t="str">
        <f ca="1">'Matriz de Datos'!AC129</f>
        <v/>
      </c>
      <c r="W147" s="30" t="str">
        <f ca="1">'Matriz de Datos'!AD129</f>
        <v/>
      </c>
      <c r="X147" s="30" t="str">
        <f>'Matriz de Datos'!AE129</f>
        <v/>
      </c>
      <c r="Y147" s="30" t="str">
        <f ca="1">'Matriz de Datos'!AF129</f>
        <v/>
      </c>
      <c r="Z147" s="30"/>
      <c r="AA147" s="30"/>
      <c r="AB147" s="41" t="str">
        <f ca="1">'Matriz de Datos'!AL129</f>
        <v/>
      </c>
    </row>
    <row r="148" spans="6:28" x14ac:dyDescent="0.3">
      <c r="F148" s="149" t="str">
        <f>'Matriz de Datos'!A130</f>
        <v/>
      </c>
      <c r="G148" s="30" t="str">
        <f>'Matriz de Datos'!G130</f>
        <v/>
      </c>
      <c r="H148" s="30" t="str">
        <f>'Matriz de Datos'!H130</f>
        <v/>
      </c>
      <c r="I148" s="30" t="str">
        <f>'Matriz de Datos'!I130</f>
        <v/>
      </c>
      <c r="J148" s="30" t="str">
        <f>'Matriz de Datos'!J130</f>
        <v/>
      </c>
      <c r="K148" s="25" t="str">
        <f>'Matriz de Datos'!K130</f>
        <v/>
      </c>
      <c r="L148" s="30" t="str">
        <f>'Matriz de Datos'!L130</f>
        <v/>
      </c>
      <c r="M148" s="30" t="str">
        <f>'Matriz de Datos'!M130</f>
        <v/>
      </c>
      <c r="N148" s="30" t="str">
        <f>'Matriz de Datos'!N130</f>
        <v/>
      </c>
      <c r="O148" s="30" t="str">
        <f>'Matriz de Datos'!O130</f>
        <v/>
      </c>
      <c r="P148" s="30" t="str">
        <f>'Matriz de Datos'!P130</f>
        <v/>
      </c>
      <c r="Q148" s="30" t="str">
        <f>'Matriz de Datos'!U130</f>
        <v/>
      </c>
      <c r="R148" s="30"/>
      <c r="S148" s="30" t="str">
        <f ca="1">'Matriz de Datos'!W130</f>
        <v/>
      </c>
      <c r="T148" s="30" t="str">
        <f ca="1">'Matriz de Datos'!AA130</f>
        <v/>
      </c>
      <c r="U148" s="30" t="str">
        <f ca="1">'Matriz de Datos'!AB130</f>
        <v/>
      </c>
      <c r="V148" s="30" t="str">
        <f ca="1">'Matriz de Datos'!AC130</f>
        <v/>
      </c>
      <c r="W148" s="30" t="str">
        <f ca="1">'Matriz de Datos'!AD130</f>
        <v/>
      </c>
      <c r="X148" s="30" t="str">
        <f>'Matriz de Datos'!AE130</f>
        <v/>
      </c>
      <c r="Y148" s="30" t="str">
        <f ca="1">'Matriz de Datos'!AF130</f>
        <v/>
      </c>
      <c r="Z148" s="30"/>
      <c r="AA148" s="30"/>
      <c r="AB148" s="41" t="str">
        <f ca="1">'Matriz de Datos'!AL130</f>
        <v/>
      </c>
    </row>
    <row r="149" spans="6:28" x14ac:dyDescent="0.3">
      <c r="F149" s="149" t="str">
        <f>'Matriz de Datos'!A131</f>
        <v/>
      </c>
      <c r="G149" s="30" t="str">
        <f>'Matriz de Datos'!G131</f>
        <v/>
      </c>
      <c r="H149" s="30" t="str">
        <f>'Matriz de Datos'!H131</f>
        <v/>
      </c>
      <c r="I149" s="30" t="str">
        <f>'Matriz de Datos'!I131</f>
        <v/>
      </c>
      <c r="J149" s="30" t="str">
        <f>'Matriz de Datos'!J131</f>
        <v/>
      </c>
      <c r="K149" s="25" t="str">
        <f>'Matriz de Datos'!K131</f>
        <v/>
      </c>
      <c r="L149" s="30" t="str">
        <f>'Matriz de Datos'!L131</f>
        <v/>
      </c>
      <c r="M149" s="30" t="str">
        <f>'Matriz de Datos'!M131</f>
        <v/>
      </c>
      <c r="N149" s="30" t="str">
        <f>'Matriz de Datos'!N131</f>
        <v/>
      </c>
      <c r="O149" s="30" t="str">
        <f>'Matriz de Datos'!O131</f>
        <v/>
      </c>
      <c r="P149" s="30" t="str">
        <f>'Matriz de Datos'!P131</f>
        <v/>
      </c>
      <c r="Q149" s="30" t="str">
        <f>'Matriz de Datos'!U131</f>
        <v/>
      </c>
      <c r="R149" s="30"/>
      <c r="S149" s="30" t="str">
        <f ca="1">'Matriz de Datos'!W131</f>
        <v/>
      </c>
      <c r="T149" s="30" t="str">
        <f ca="1">'Matriz de Datos'!AA131</f>
        <v/>
      </c>
      <c r="U149" s="30" t="str">
        <f ca="1">'Matriz de Datos'!AB131</f>
        <v/>
      </c>
      <c r="V149" s="30" t="str">
        <f ca="1">'Matriz de Datos'!AC131</f>
        <v/>
      </c>
      <c r="W149" s="30" t="str">
        <f ca="1">'Matriz de Datos'!AD131</f>
        <v/>
      </c>
      <c r="X149" s="30" t="str">
        <f>'Matriz de Datos'!AE131</f>
        <v/>
      </c>
      <c r="Y149" s="30" t="str">
        <f ca="1">'Matriz de Datos'!AF131</f>
        <v/>
      </c>
      <c r="Z149" s="30"/>
      <c r="AA149" s="30"/>
      <c r="AB149" s="41" t="str">
        <f ca="1">'Matriz de Datos'!AL131</f>
        <v/>
      </c>
    </row>
    <row r="150" spans="6:28" x14ac:dyDescent="0.3">
      <c r="F150" s="149" t="str">
        <f>'Matriz de Datos'!A132</f>
        <v/>
      </c>
      <c r="G150" s="30" t="str">
        <f>'Matriz de Datos'!G132</f>
        <v/>
      </c>
      <c r="H150" s="30" t="str">
        <f>'Matriz de Datos'!H132</f>
        <v/>
      </c>
      <c r="I150" s="30" t="str">
        <f>'Matriz de Datos'!I132</f>
        <v/>
      </c>
      <c r="J150" s="30" t="str">
        <f>'Matriz de Datos'!J132</f>
        <v/>
      </c>
      <c r="K150" s="25" t="str">
        <f>'Matriz de Datos'!K132</f>
        <v/>
      </c>
      <c r="L150" s="30" t="str">
        <f>'Matriz de Datos'!L132</f>
        <v/>
      </c>
      <c r="M150" s="30" t="str">
        <f>'Matriz de Datos'!M132</f>
        <v/>
      </c>
      <c r="N150" s="30" t="str">
        <f>'Matriz de Datos'!N132</f>
        <v/>
      </c>
      <c r="O150" s="30" t="str">
        <f>'Matriz de Datos'!O132</f>
        <v/>
      </c>
      <c r="P150" s="30" t="str">
        <f>'Matriz de Datos'!P132</f>
        <v/>
      </c>
      <c r="Q150" s="30" t="str">
        <f>'Matriz de Datos'!U132</f>
        <v/>
      </c>
      <c r="R150" s="30"/>
      <c r="S150" s="30" t="str">
        <f ca="1">'Matriz de Datos'!W132</f>
        <v/>
      </c>
      <c r="T150" s="30" t="str">
        <f ca="1">'Matriz de Datos'!AA132</f>
        <v/>
      </c>
      <c r="U150" s="30" t="str">
        <f ca="1">'Matriz de Datos'!AB132</f>
        <v/>
      </c>
      <c r="V150" s="30" t="str">
        <f ca="1">'Matriz de Datos'!AC132</f>
        <v/>
      </c>
      <c r="W150" s="30" t="str">
        <f ca="1">'Matriz de Datos'!AD132</f>
        <v/>
      </c>
      <c r="X150" s="30" t="str">
        <f>'Matriz de Datos'!AE132</f>
        <v/>
      </c>
      <c r="Y150" s="30" t="str">
        <f ca="1">'Matriz de Datos'!AF132</f>
        <v/>
      </c>
      <c r="Z150" s="30"/>
      <c r="AA150" s="30"/>
      <c r="AB150" s="41" t="str">
        <f ca="1">'Matriz de Datos'!AL132</f>
        <v/>
      </c>
    </row>
    <row r="151" spans="6:28" x14ac:dyDescent="0.3">
      <c r="F151" s="149" t="str">
        <f>'Matriz de Datos'!A133</f>
        <v/>
      </c>
      <c r="G151" s="30" t="str">
        <f>'Matriz de Datos'!G133</f>
        <v/>
      </c>
      <c r="H151" s="30" t="str">
        <f>'Matriz de Datos'!H133</f>
        <v/>
      </c>
      <c r="I151" s="30" t="str">
        <f>'Matriz de Datos'!I133</f>
        <v/>
      </c>
      <c r="J151" s="30" t="str">
        <f>'Matriz de Datos'!J133</f>
        <v/>
      </c>
      <c r="K151" s="25" t="str">
        <f>'Matriz de Datos'!K133</f>
        <v/>
      </c>
      <c r="L151" s="30" t="str">
        <f>'Matriz de Datos'!L133</f>
        <v/>
      </c>
      <c r="M151" s="30" t="str">
        <f>'Matriz de Datos'!M133</f>
        <v/>
      </c>
      <c r="N151" s="30" t="str">
        <f>'Matriz de Datos'!N133</f>
        <v/>
      </c>
      <c r="O151" s="30" t="str">
        <f>'Matriz de Datos'!O133</f>
        <v/>
      </c>
      <c r="P151" s="30" t="str">
        <f>'Matriz de Datos'!P133</f>
        <v/>
      </c>
      <c r="Q151" s="30" t="str">
        <f>'Matriz de Datos'!U133</f>
        <v/>
      </c>
      <c r="R151" s="30"/>
      <c r="S151" s="30" t="str">
        <f ca="1">'Matriz de Datos'!W133</f>
        <v/>
      </c>
      <c r="T151" s="30" t="str">
        <f ca="1">'Matriz de Datos'!AA133</f>
        <v/>
      </c>
      <c r="U151" s="30" t="str">
        <f ca="1">'Matriz de Datos'!AB133</f>
        <v/>
      </c>
      <c r="V151" s="30" t="str">
        <f ca="1">'Matriz de Datos'!AC133</f>
        <v/>
      </c>
      <c r="W151" s="30" t="str">
        <f ca="1">'Matriz de Datos'!AD133</f>
        <v/>
      </c>
      <c r="X151" s="30" t="str">
        <f>'Matriz de Datos'!AE133</f>
        <v/>
      </c>
      <c r="Y151" s="30" t="str">
        <f ca="1">'Matriz de Datos'!AF133</f>
        <v/>
      </c>
      <c r="Z151" s="30"/>
      <c r="AA151" s="30"/>
      <c r="AB151" s="41" t="str">
        <f ca="1">'Matriz de Datos'!AL133</f>
        <v/>
      </c>
    </row>
    <row r="152" spans="6:28" x14ac:dyDescent="0.3">
      <c r="F152" s="149" t="str">
        <f>'Matriz de Datos'!A134</f>
        <v/>
      </c>
      <c r="G152" s="30" t="str">
        <f>'Matriz de Datos'!G134</f>
        <v/>
      </c>
      <c r="H152" s="30" t="str">
        <f>'Matriz de Datos'!H134</f>
        <v/>
      </c>
      <c r="I152" s="30" t="str">
        <f>'Matriz de Datos'!I134</f>
        <v/>
      </c>
      <c r="J152" s="30" t="str">
        <f>'Matriz de Datos'!J134</f>
        <v/>
      </c>
      <c r="K152" s="25" t="str">
        <f>'Matriz de Datos'!K134</f>
        <v/>
      </c>
      <c r="L152" s="30" t="str">
        <f>'Matriz de Datos'!L134</f>
        <v/>
      </c>
      <c r="M152" s="30" t="str">
        <f>'Matriz de Datos'!M134</f>
        <v/>
      </c>
      <c r="N152" s="30" t="str">
        <f>'Matriz de Datos'!N134</f>
        <v/>
      </c>
      <c r="O152" s="30" t="str">
        <f>'Matriz de Datos'!O134</f>
        <v/>
      </c>
      <c r="P152" s="30" t="str">
        <f>'Matriz de Datos'!P134</f>
        <v/>
      </c>
      <c r="Q152" s="30" t="str">
        <f>'Matriz de Datos'!U134</f>
        <v/>
      </c>
      <c r="R152" s="30"/>
      <c r="S152" s="30" t="str">
        <f ca="1">'Matriz de Datos'!W134</f>
        <v/>
      </c>
      <c r="T152" s="30" t="str">
        <f ca="1">'Matriz de Datos'!AA134</f>
        <v/>
      </c>
      <c r="U152" s="30" t="str">
        <f ca="1">'Matriz de Datos'!AB134</f>
        <v/>
      </c>
      <c r="V152" s="30" t="str">
        <f ca="1">'Matriz de Datos'!AC134</f>
        <v/>
      </c>
      <c r="W152" s="30" t="str">
        <f ca="1">'Matriz de Datos'!AD134</f>
        <v/>
      </c>
      <c r="X152" s="30" t="str">
        <f>'Matriz de Datos'!AE134</f>
        <v/>
      </c>
      <c r="Y152" s="30" t="str">
        <f ca="1">'Matriz de Datos'!AF134</f>
        <v/>
      </c>
      <c r="Z152" s="30"/>
      <c r="AA152" s="30"/>
      <c r="AB152" s="41" t="str">
        <f ca="1">'Matriz de Datos'!AL134</f>
        <v/>
      </c>
    </row>
    <row r="153" spans="6:28" x14ac:dyDescent="0.3">
      <c r="F153" s="149" t="str">
        <f>'Matriz de Datos'!A135</f>
        <v/>
      </c>
      <c r="G153" s="30" t="str">
        <f>'Matriz de Datos'!G135</f>
        <v/>
      </c>
      <c r="H153" s="30" t="str">
        <f>'Matriz de Datos'!H135</f>
        <v/>
      </c>
      <c r="I153" s="30" t="str">
        <f>'Matriz de Datos'!I135</f>
        <v/>
      </c>
      <c r="J153" s="30" t="str">
        <f>'Matriz de Datos'!J135</f>
        <v/>
      </c>
      <c r="K153" s="25" t="str">
        <f>'Matriz de Datos'!K135</f>
        <v/>
      </c>
      <c r="L153" s="30" t="str">
        <f>'Matriz de Datos'!L135</f>
        <v/>
      </c>
      <c r="M153" s="30" t="str">
        <f>'Matriz de Datos'!M135</f>
        <v/>
      </c>
      <c r="N153" s="30" t="str">
        <f>'Matriz de Datos'!N135</f>
        <v/>
      </c>
      <c r="O153" s="30" t="str">
        <f>'Matriz de Datos'!O135</f>
        <v/>
      </c>
      <c r="P153" s="30" t="str">
        <f>'Matriz de Datos'!P135</f>
        <v/>
      </c>
      <c r="Q153" s="30" t="str">
        <f>'Matriz de Datos'!U135</f>
        <v/>
      </c>
      <c r="R153" s="30"/>
      <c r="S153" s="30" t="str">
        <f ca="1">'Matriz de Datos'!W135</f>
        <v/>
      </c>
      <c r="T153" s="30" t="str">
        <f ca="1">'Matriz de Datos'!AA135</f>
        <v/>
      </c>
      <c r="U153" s="30" t="str">
        <f ca="1">'Matriz de Datos'!AB135</f>
        <v/>
      </c>
      <c r="V153" s="30" t="str">
        <f ca="1">'Matriz de Datos'!AC135</f>
        <v/>
      </c>
      <c r="W153" s="30" t="str">
        <f ca="1">'Matriz de Datos'!AD135</f>
        <v/>
      </c>
      <c r="X153" s="30" t="str">
        <f>'Matriz de Datos'!AE135</f>
        <v/>
      </c>
      <c r="Y153" s="30" t="str">
        <f ca="1">'Matriz de Datos'!AF135</f>
        <v/>
      </c>
      <c r="Z153" s="30"/>
      <c r="AA153" s="30"/>
      <c r="AB153" s="41" t="str">
        <f ca="1">'Matriz de Datos'!AL135</f>
        <v/>
      </c>
    </row>
    <row r="154" spans="6:28" x14ac:dyDescent="0.3">
      <c r="F154" s="149" t="str">
        <f>'Matriz de Datos'!A136</f>
        <v/>
      </c>
      <c r="G154" s="30" t="str">
        <f>'Matriz de Datos'!G136</f>
        <v/>
      </c>
      <c r="H154" s="30" t="str">
        <f>'Matriz de Datos'!H136</f>
        <v/>
      </c>
      <c r="I154" s="30" t="str">
        <f>'Matriz de Datos'!I136</f>
        <v/>
      </c>
      <c r="J154" s="30" t="str">
        <f>'Matriz de Datos'!J136</f>
        <v/>
      </c>
      <c r="K154" s="25" t="str">
        <f>'Matriz de Datos'!K136</f>
        <v/>
      </c>
      <c r="L154" s="30" t="str">
        <f>'Matriz de Datos'!L136</f>
        <v/>
      </c>
      <c r="M154" s="30" t="str">
        <f>'Matriz de Datos'!M136</f>
        <v/>
      </c>
      <c r="N154" s="30" t="str">
        <f>'Matriz de Datos'!N136</f>
        <v/>
      </c>
      <c r="O154" s="30" t="str">
        <f>'Matriz de Datos'!O136</f>
        <v/>
      </c>
      <c r="P154" s="30" t="str">
        <f>'Matriz de Datos'!P136</f>
        <v/>
      </c>
      <c r="Q154" s="30" t="str">
        <f>'Matriz de Datos'!U136</f>
        <v/>
      </c>
      <c r="R154" s="30"/>
      <c r="S154" s="30" t="str">
        <f ca="1">'Matriz de Datos'!W136</f>
        <v/>
      </c>
      <c r="T154" s="30" t="str">
        <f ca="1">'Matriz de Datos'!AA136</f>
        <v/>
      </c>
      <c r="U154" s="30" t="str">
        <f ca="1">'Matriz de Datos'!AB136</f>
        <v/>
      </c>
      <c r="V154" s="30" t="str">
        <f ca="1">'Matriz de Datos'!AC136</f>
        <v/>
      </c>
      <c r="W154" s="30" t="str">
        <f ca="1">'Matriz de Datos'!AD136</f>
        <v/>
      </c>
      <c r="X154" s="30" t="str">
        <f>'Matriz de Datos'!AE136</f>
        <v/>
      </c>
      <c r="Y154" s="30" t="str">
        <f ca="1">'Matriz de Datos'!AF136</f>
        <v/>
      </c>
      <c r="Z154" s="30"/>
      <c r="AA154" s="30"/>
      <c r="AB154" s="41" t="str">
        <f ca="1">'Matriz de Datos'!AL136</f>
        <v/>
      </c>
    </row>
    <row r="155" spans="6:28" x14ac:dyDescent="0.3">
      <c r="F155" s="149" t="str">
        <f>'Matriz de Datos'!A137</f>
        <v/>
      </c>
      <c r="G155" s="30" t="str">
        <f>'Matriz de Datos'!G137</f>
        <v/>
      </c>
      <c r="H155" s="30" t="str">
        <f>'Matriz de Datos'!H137</f>
        <v/>
      </c>
      <c r="I155" s="30" t="str">
        <f>'Matriz de Datos'!I137</f>
        <v/>
      </c>
      <c r="J155" s="30" t="str">
        <f>'Matriz de Datos'!J137</f>
        <v/>
      </c>
      <c r="K155" s="25" t="str">
        <f>'Matriz de Datos'!K137</f>
        <v/>
      </c>
      <c r="L155" s="30" t="str">
        <f>'Matriz de Datos'!L137</f>
        <v/>
      </c>
      <c r="M155" s="30" t="str">
        <f>'Matriz de Datos'!M137</f>
        <v/>
      </c>
      <c r="N155" s="30" t="str">
        <f>'Matriz de Datos'!N137</f>
        <v/>
      </c>
      <c r="O155" s="30" t="str">
        <f>'Matriz de Datos'!O137</f>
        <v/>
      </c>
      <c r="P155" s="30" t="str">
        <f>'Matriz de Datos'!P137</f>
        <v/>
      </c>
      <c r="Q155" s="30" t="str">
        <f>'Matriz de Datos'!U137</f>
        <v/>
      </c>
      <c r="R155" s="30"/>
      <c r="S155" s="30" t="str">
        <f ca="1">'Matriz de Datos'!W137</f>
        <v/>
      </c>
      <c r="T155" s="30" t="str">
        <f ca="1">'Matriz de Datos'!AA137</f>
        <v/>
      </c>
      <c r="U155" s="30" t="str">
        <f ca="1">'Matriz de Datos'!AB137</f>
        <v/>
      </c>
      <c r="V155" s="30" t="str">
        <f ca="1">'Matriz de Datos'!AC137</f>
        <v/>
      </c>
      <c r="W155" s="30" t="str">
        <f ca="1">'Matriz de Datos'!AD137</f>
        <v/>
      </c>
      <c r="X155" s="30" t="str">
        <f>'Matriz de Datos'!AE137</f>
        <v/>
      </c>
      <c r="Y155" s="30" t="str">
        <f ca="1">'Matriz de Datos'!AF137</f>
        <v/>
      </c>
      <c r="Z155" s="30"/>
      <c r="AA155" s="30"/>
      <c r="AB155" s="41" t="str">
        <f ca="1">'Matriz de Datos'!AL137</f>
        <v/>
      </c>
    </row>
    <row r="156" spans="6:28" x14ac:dyDescent="0.3">
      <c r="F156" s="149" t="str">
        <f>'Matriz de Datos'!A138</f>
        <v/>
      </c>
      <c r="G156" s="30" t="str">
        <f>'Matriz de Datos'!G138</f>
        <v/>
      </c>
      <c r="H156" s="30" t="str">
        <f>'Matriz de Datos'!H138</f>
        <v/>
      </c>
      <c r="I156" s="30" t="str">
        <f>'Matriz de Datos'!I138</f>
        <v/>
      </c>
      <c r="J156" s="30" t="str">
        <f>'Matriz de Datos'!J138</f>
        <v/>
      </c>
      <c r="K156" s="25" t="str">
        <f>'Matriz de Datos'!K138</f>
        <v/>
      </c>
      <c r="L156" s="30" t="str">
        <f>'Matriz de Datos'!L138</f>
        <v/>
      </c>
      <c r="M156" s="30" t="str">
        <f>'Matriz de Datos'!M138</f>
        <v/>
      </c>
      <c r="N156" s="30" t="str">
        <f>'Matriz de Datos'!N138</f>
        <v/>
      </c>
      <c r="O156" s="30" t="str">
        <f>'Matriz de Datos'!O138</f>
        <v/>
      </c>
      <c r="P156" s="30" t="str">
        <f>'Matriz de Datos'!P138</f>
        <v/>
      </c>
      <c r="Q156" s="30" t="str">
        <f>'Matriz de Datos'!U138</f>
        <v/>
      </c>
      <c r="R156" s="30"/>
      <c r="S156" s="30" t="str">
        <f ca="1">'Matriz de Datos'!W138</f>
        <v/>
      </c>
      <c r="T156" s="30" t="str">
        <f ca="1">'Matriz de Datos'!AA138</f>
        <v/>
      </c>
      <c r="U156" s="30" t="str">
        <f ca="1">'Matriz de Datos'!AB138</f>
        <v/>
      </c>
      <c r="V156" s="30" t="str">
        <f ca="1">'Matriz de Datos'!AC138</f>
        <v/>
      </c>
      <c r="W156" s="30" t="str">
        <f ca="1">'Matriz de Datos'!AD138</f>
        <v/>
      </c>
      <c r="X156" s="30" t="str">
        <f>'Matriz de Datos'!AE138</f>
        <v/>
      </c>
      <c r="Y156" s="30" t="str">
        <f ca="1">'Matriz de Datos'!AF138</f>
        <v/>
      </c>
      <c r="Z156" s="30"/>
      <c r="AA156" s="30"/>
      <c r="AB156" s="41" t="str">
        <f ca="1">'Matriz de Datos'!AL138</f>
        <v/>
      </c>
    </row>
    <row r="157" spans="6:28" x14ac:dyDescent="0.3">
      <c r="F157" s="149" t="str">
        <f>'Matriz de Datos'!A139</f>
        <v/>
      </c>
      <c r="G157" s="30" t="str">
        <f>'Matriz de Datos'!G139</f>
        <v/>
      </c>
      <c r="H157" s="30" t="str">
        <f>'Matriz de Datos'!H139</f>
        <v/>
      </c>
      <c r="I157" s="30" t="str">
        <f>'Matriz de Datos'!I139</f>
        <v/>
      </c>
      <c r="J157" s="30" t="str">
        <f>'Matriz de Datos'!J139</f>
        <v/>
      </c>
      <c r="K157" s="25" t="str">
        <f>'Matriz de Datos'!K139</f>
        <v/>
      </c>
      <c r="L157" s="30" t="str">
        <f>'Matriz de Datos'!L139</f>
        <v/>
      </c>
      <c r="M157" s="30" t="str">
        <f>'Matriz de Datos'!M139</f>
        <v/>
      </c>
      <c r="N157" s="30" t="str">
        <f>'Matriz de Datos'!N139</f>
        <v/>
      </c>
      <c r="O157" s="30" t="str">
        <f>'Matriz de Datos'!O139</f>
        <v/>
      </c>
      <c r="P157" s="30" t="str">
        <f>'Matriz de Datos'!P139</f>
        <v/>
      </c>
      <c r="Q157" s="30" t="str">
        <f>'Matriz de Datos'!U139</f>
        <v/>
      </c>
      <c r="R157" s="30"/>
      <c r="S157" s="30" t="str">
        <f ca="1">'Matriz de Datos'!W139</f>
        <v/>
      </c>
      <c r="T157" s="30" t="str">
        <f ca="1">'Matriz de Datos'!AA139</f>
        <v/>
      </c>
      <c r="U157" s="30" t="str">
        <f ca="1">'Matriz de Datos'!AB139</f>
        <v/>
      </c>
      <c r="V157" s="30" t="str">
        <f ca="1">'Matriz de Datos'!AC139</f>
        <v/>
      </c>
      <c r="W157" s="30" t="str">
        <f ca="1">'Matriz de Datos'!AD139</f>
        <v/>
      </c>
      <c r="X157" s="30" t="str">
        <f>'Matriz de Datos'!AE139</f>
        <v/>
      </c>
      <c r="Y157" s="30" t="str">
        <f ca="1">'Matriz de Datos'!AF139</f>
        <v/>
      </c>
      <c r="Z157" s="30"/>
      <c r="AA157" s="30"/>
      <c r="AB157" s="41" t="str">
        <f ca="1">'Matriz de Datos'!AL139</f>
        <v/>
      </c>
    </row>
    <row r="158" spans="6:28" x14ac:dyDescent="0.3">
      <c r="F158" s="149" t="str">
        <f>'Matriz de Datos'!A140</f>
        <v/>
      </c>
      <c r="G158" s="30" t="str">
        <f>'Matriz de Datos'!G140</f>
        <v/>
      </c>
      <c r="H158" s="30" t="str">
        <f>'Matriz de Datos'!H140</f>
        <v/>
      </c>
      <c r="I158" s="30" t="str">
        <f>'Matriz de Datos'!I140</f>
        <v/>
      </c>
      <c r="J158" s="30" t="str">
        <f>'Matriz de Datos'!J140</f>
        <v/>
      </c>
      <c r="K158" s="25" t="str">
        <f>'Matriz de Datos'!K140</f>
        <v/>
      </c>
      <c r="L158" s="30" t="str">
        <f>'Matriz de Datos'!L140</f>
        <v/>
      </c>
      <c r="M158" s="30" t="str">
        <f>'Matriz de Datos'!M140</f>
        <v/>
      </c>
      <c r="N158" s="30" t="str">
        <f>'Matriz de Datos'!N140</f>
        <v/>
      </c>
      <c r="O158" s="30" t="str">
        <f>'Matriz de Datos'!O140</f>
        <v/>
      </c>
      <c r="P158" s="30" t="str">
        <f>'Matriz de Datos'!P140</f>
        <v/>
      </c>
      <c r="Q158" s="30" t="str">
        <f>'Matriz de Datos'!U140</f>
        <v/>
      </c>
      <c r="R158" s="30"/>
      <c r="S158" s="30" t="str">
        <f ca="1">'Matriz de Datos'!W140</f>
        <v/>
      </c>
      <c r="T158" s="30" t="str">
        <f ca="1">'Matriz de Datos'!AA140</f>
        <v/>
      </c>
      <c r="U158" s="30" t="str">
        <f ca="1">'Matriz de Datos'!AB140</f>
        <v/>
      </c>
      <c r="V158" s="30" t="str">
        <f ca="1">'Matriz de Datos'!AC140</f>
        <v/>
      </c>
      <c r="W158" s="30" t="str">
        <f ca="1">'Matriz de Datos'!AD140</f>
        <v/>
      </c>
      <c r="X158" s="30" t="str">
        <f>'Matriz de Datos'!AE140</f>
        <v/>
      </c>
      <c r="Y158" s="30" t="str">
        <f ca="1">'Matriz de Datos'!AF140</f>
        <v/>
      </c>
      <c r="Z158" s="30"/>
      <c r="AA158" s="30"/>
      <c r="AB158" s="41" t="str">
        <f ca="1">'Matriz de Datos'!AL140</f>
        <v/>
      </c>
    </row>
    <row r="159" spans="6:28" x14ac:dyDescent="0.3">
      <c r="F159" s="149" t="str">
        <f>'Matriz de Datos'!A141</f>
        <v/>
      </c>
      <c r="G159" s="30" t="str">
        <f>'Matriz de Datos'!G141</f>
        <v/>
      </c>
      <c r="H159" s="30" t="str">
        <f>'Matriz de Datos'!H141</f>
        <v/>
      </c>
      <c r="I159" s="30" t="str">
        <f>'Matriz de Datos'!I141</f>
        <v/>
      </c>
      <c r="J159" s="30" t="str">
        <f>'Matriz de Datos'!J141</f>
        <v/>
      </c>
      <c r="K159" s="25" t="str">
        <f>'Matriz de Datos'!K141</f>
        <v/>
      </c>
      <c r="L159" s="30" t="str">
        <f>'Matriz de Datos'!L141</f>
        <v/>
      </c>
      <c r="M159" s="30" t="str">
        <f>'Matriz de Datos'!M141</f>
        <v/>
      </c>
      <c r="N159" s="30" t="str">
        <f>'Matriz de Datos'!N141</f>
        <v/>
      </c>
      <c r="O159" s="30" t="str">
        <f>'Matriz de Datos'!O141</f>
        <v/>
      </c>
      <c r="P159" s="30" t="str">
        <f>'Matriz de Datos'!P141</f>
        <v/>
      </c>
      <c r="Q159" s="30" t="str">
        <f>'Matriz de Datos'!U141</f>
        <v/>
      </c>
      <c r="R159" s="30"/>
      <c r="S159" s="30" t="str">
        <f ca="1">'Matriz de Datos'!W141</f>
        <v/>
      </c>
      <c r="T159" s="30" t="str">
        <f ca="1">'Matriz de Datos'!AA141</f>
        <v/>
      </c>
      <c r="U159" s="30" t="str">
        <f ca="1">'Matriz de Datos'!AB141</f>
        <v/>
      </c>
      <c r="V159" s="30" t="str">
        <f ca="1">'Matriz de Datos'!AC141</f>
        <v/>
      </c>
      <c r="W159" s="30" t="str">
        <f ca="1">'Matriz de Datos'!AD141</f>
        <v/>
      </c>
      <c r="X159" s="30" t="str">
        <f>'Matriz de Datos'!AE141</f>
        <v/>
      </c>
      <c r="Y159" s="30" t="str">
        <f ca="1">'Matriz de Datos'!AF141</f>
        <v/>
      </c>
      <c r="Z159" s="30"/>
      <c r="AA159" s="30"/>
      <c r="AB159" s="41" t="str">
        <f ca="1">'Matriz de Datos'!AL141</f>
        <v/>
      </c>
    </row>
    <row r="160" spans="6:28" x14ac:dyDescent="0.3">
      <c r="F160" s="149" t="str">
        <f>'Matriz de Datos'!A142</f>
        <v/>
      </c>
      <c r="G160" s="30" t="str">
        <f>'Matriz de Datos'!G142</f>
        <v/>
      </c>
      <c r="H160" s="30" t="str">
        <f>'Matriz de Datos'!H142</f>
        <v/>
      </c>
      <c r="I160" s="30" t="str">
        <f>'Matriz de Datos'!I142</f>
        <v/>
      </c>
      <c r="J160" s="30" t="str">
        <f>'Matriz de Datos'!J142</f>
        <v/>
      </c>
      <c r="K160" s="25" t="str">
        <f>'Matriz de Datos'!K142</f>
        <v/>
      </c>
      <c r="L160" s="30" t="str">
        <f>'Matriz de Datos'!L142</f>
        <v/>
      </c>
      <c r="M160" s="30" t="str">
        <f>'Matriz de Datos'!M142</f>
        <v/>
      </c>
      <c r="N160" s="30" t="str">
        <f>'Matriz de Datos'!N142</f>
        <v/>
      </c>
      <c r="O160" s="30" t="str">
        <f>'Matriz de Datos'!O142</f>
        <v/>
      </c>
      <c r="P160" s="30" t="str">
        <f>'Matriz de Datos'!P142</f>
        <v/>
      </c>
      <c r="Q160" s="30" t="str">
        <f>'Matriz de Datos'!U142</f>
        <v/>
      </c>
      <c r="R160" s="30"/>
      <c r="S160" s="30" t="str">
        <f ca="1">'Matriz de Datos'!W142</f>
        <v/>
      </c>
      <c r="T160" s="30" t="str">
        <f ca="1">'Matriz de Datos'!AA142</f>
        <v/>
      </c>
      <c r="U160" s="30" t="str">
        <f ca="1">'Matriz de Datos'!AB142</f>
        <v/>
      </c>
      <c r="V160" s="30" t="str">
        <f ca="1">'Matriz de Datos'!AC142</f>
        <v/>
      </c>
      <c r="W160" s="30" t="str">
        <f ca="1">'Matriz de Datos'!AD142</f>
        <v/>
      </c>
      <c r="X160" s="30" t="str">
        <f>'Matriz de Datos'!AE142</f>
        <v/>
      </c>
      <c r="Y160" s="30" t="str">
        <f ca="1">'Matriz de Datos'!AF142</f>
        <v/>
      </c>
      <c r="Z160" s="30"/>
      <c r="AA160" s="30"/>
      <c r="AB160" s="41" t="str">
        <f ca="1">'Matriz de Datos'!AL142</f>
        <v/>
      </c>
    </row>
    <row r="161" spans="6:28" x14ac:dyDescent="0.3">
      <c r="F161" s="149" t="str">
        <f>'Matriz de Datos'!A143</f>
        <v/>
      </c>
      <c r="G161" s="30" t="str">
        <f>'Matriz de Datos'!G143</f>
        <v/>
      </c>
      <c r="H161" s="30" t="str">
        <f>'Matriz de Datos'!H143</f>
        <v/>
      </c>
      <c r="I161" s="30" t="str">
        <f>'Matriz de Datos'!I143</f>
        <v/>
      </c>
      <c r="J161" s="30" t="str">
        <f>'Matriz de Datos'!J143</f>
        <v/>
      </c>
      <c r="K161" s="25" t="str">
        <f>'Matriz de Datos'!K143</f>
        <v/>
      </c>
      <c r="L161" s="30" t="str">
        <f>'Matriz de Datos'!L143</f>
        <v/>
      </c>
      <c r="M161" s="30" t="str">
        <f>'Matriz de Datos'!M143</f>
        <v/>
      </c>
      <c r="N161" s="30" t="str">
        <f>'Matriz de Datos'!N143</f>
        <v/>
      </c>
      <c r="O161" s="30" t="str">
        <f>'Matriz de Datos'!O143</f>
        <v/>
      </c>
      <c r="P161" s="30" t="str">
        <f>'Matriz de Datos'!P143</f>
        <v/>
      </c>
      <c r="Q161" s="30" t="str">
        <f>'Matriz de Datos'!U143</f>
        <v/>
      </c>
      <c r="R161" s="30"/>
      <c r="S161" s="30" t="str">
        <f ca="1">'Matriz de Datos'!W143</f>
        <v/>
      </c>
      <c r="T161" s="30" t="str">
        <f ca="1">'Matriz de Datos'!AA143</f>
        <v/>
      </c>
      <c r="U161" s="30" t="str">
        <f ca="1">'Matriz de Datos'!AB143</f>
        <v/>
      </c>
      <c r="V161" s="30" t="str">
        <f ca="1">'Matriz de Datos'!AC143</f>
        <v/>
      </c>
      <c r="W161" s="30" t="str">
        <f ca="1">'Matriz de Datos'!AD143</f>
        <v/>
      </c>
      <c r="X161" s="30" t="str">
        <f>'Matriz de Datos'!AE143</f>
        <v/>
      </c>
      <c r="Y161" s="30" t="str">
        <f ca="1">'Matriz de Datos'!AF143</f>
        <v/>
      </c>
      <c r="Z161" s="30"/>
      <c r="AA161" s="30"/>
      <c r="AB161" s="41" t="str">
        <f ca="1">'Matriz de Datos'!AL143</f>
        <v/>
      </c>
    </row>
    <row r="162" spans="6:28" x14ac:dyDescent="0.3">
      <c r="F162" s="149" t="str">
        <f>'Matriz de Datos'!A144</f>
        <v/>
      </c>
      <c r="G162" s="30" t="str">
        <f>'Matriz de Datos'!G144</f>
        <v/>
      </c>
      <c r="H162" s="30" t="str">
        <f>'Matriz de Datos'!H144</f>
        <v/>
      </c>
      <c r="I162" s="30" t="str">
        <f>'Matriz de Datos'!I144</f>
        <v/>
      </c>
      <c r="J162" s="30" t="str">
        <f>'Matriz de Datos'!J144</f>
        <v/>
      </c>
      <c r="K162" s="25" t="str">
        <f>'Matriz de Datos'!K144</f>
        <v/>
      </c>
      <c r="L162" s="30" t="str">
        <f>'Matriz de Datos'!L144</f>
        <v/>
      </c>
      <c r="M162" s="30" t="str">
        <f>'Matriz de Datos'!M144</f>
        <v/>
      </c>
      <c r="N162" s="30" t="str">
        <f>'Matriz de Datos'!N144</f>
        <v/>
      </c>
      <c r="O162" s="30" t="str">
        <f>'Matriz de Datos'!O144</f>
        <v/>
      </c>
      <c r="P162" s="30" t="str">
        <f>'Matriz de Datos'!P144</f>
        <v/>
      </c>
      <c r="Q162" s="30" t="str">
        <f>'Matriz de Datos'!U144</f>
        <v/>
      </c>
      <c r="R162" s="30"/>
      <c r="S162" s="30" t="str">
        <f ca="1">'Matriz de Datos'!W144</f>
        <v/>
      </c>
      <c r="T162" s="30" t="str">
        <f ca="1">'Matriz de Datos'!AA144</f>
        <v/>
      </c>
      <c r="U162" s="30" t="str">
        <f ca="1">'Matriz de Datos'!AB144</f>
        <v/>
      </c>
      <c r="V162" s="30" t="str">
        <f ca="1">'Matriz de Datos'!AC144</f>
        <v/>
      </c>
      <c r="W162" s="30" t="str">
        <f ca="1">'Matriz de Datos'!AD144</f>
        <v/>
      </c>
      <c r="X162" s="30" t="str">
        <f>'Matriz de Datos'!AE144</f>
        <v/>
      </c>
      <c r="Y162" s="30" t="str">
        <f ca="1">'Matriz de Datos'!AF144</f>
        <v/>
      </c>
      <c r="Z162" s="30"/>
      <c r="AA162" s="30"/>
      <c r="AB162" s="41" t="str">
        <f ca="1">'Matriz de Datos'!AL144</f>
        <v/>
      </c>
    </row>
    <row r="163" spans="6:28" x14ac:dyDescent="0.3">
      <c r="F163" s="149" t="str">
        <f>'Matriz de Datos'!A145</f>
        <v/>
      </c>
      <c r="G163" s="30" t="str">
        <f>'Matriz de Datos'!G145</f>
        <v/>
      </c>
      <c r="H163" s="30" t="str">
        <f>'Matriz de Datos'!H145</f>
        <v/>
      </c>
      <c r="I163" s="30" t="str">
        <f>'Matriz de Datos'!I145</f>
        <v/>
      </c>
      <c r="J163" s="30" t="str">
        <f>'Matriz de Datos'!J145</f>
        <v/>
      </c>
      <c r="K163" s="25" t="str">
        <f>'Matriz de Datos'!K145</f>
        <v/>
      </c>
      <c r="L163" s="30" t="str">
        <f>'Matriz de Datos'!L145</f>
        <v/>
      </c>
      <c r="M163" s="30" t="str">
        <f>'Matriz de Datos'!M145</f>
        <v/>
      </c>
      <c r="N163" s="30" t="str">
        <f>'Matriz de Datos'!N145</f>
        <v/>
      </c>
      <c r="O163" s="30" t="str">
        <f>'Matriz de Datos'!O145</f>
        <v/>
      </c>
      <c r="P163" s="30" t="str">
        <f>'Matriz de Datos'!P145</f>
        <v/>
      </c>
      <c r="Q163" s="30" t="str">
        <f>'Matriz de Datos'!U145</f>
        <v/>
      </c>
      <c r="R163" s="30"/>
      <c r="S163" s="30" t="str">
        <f ca="1">'Matriz de Datos'!W145</f>
        <v/>
      </c>
      <c r="T163" s="30" t="str">
        <f ca="1">'Matriz de Datos'!AA145</f>
        <v/>
      </c>
      <c r="U163" s="30" t="str">
        <f ca="1">'Matriz de Datos'!AB145</f>
        <v/>
      </c>
      <c r="V163" s="30" t="str">
        <f ca="1">'Matriz de Datos'!AC145</f>
        <v/>
      </c>
      <c r="W163" s="30" t="str">
        <f ca="1">'Matriz de Datos'!AD145</f>
        <v/>
      </c>
      <c r="X163" s="30" t="str">
        <f>'Matriz de Datos'!AE145</f>
        <v/>
      </c>
      <c r="Y163" s="30" t="str">
        <f ca="1">'Matriz de Datos'!AF145</f>
        <v/>
      </c>
      <c r="Z163" s="30"/>
      <c r="AA163" s="30"/>
      <c r="AB163" s="41" t="str">
        <f ca="1">'Matriz de Datos'!AL145</f>
        <v/>
      </c>
    </row>
    <row r="164" spans="6:28" x14ac:dyDescent="0.3">
      <c r="F164" s="149" t="str">
        <f>'Matriz de Datos'!A146</f>
        <v/>
      </c>
      <c r="G164" s="30" t="str">
        <f>'Matriz de Datos'!G146</f>
        <v/>
      </c>
      <c r="H164" s="30" t="str">
        <f>'Matriz de Datos'!H146</f>
        <v/>
      </c>
      <c r="I164" s="30" t="str">
        <f>'Matriz de Datos'!I146</f>
        <v/>
      </c>
      <c r="J164" s="30" t="str">
        <f>'Matriz de Datos'!J146</f>
        <v/>
      </c>
      <c r="K164" s="25" t="str">
        <f>'Matriz de Datos'!K146</f>
        <v/>
      </c>
      <c r="L164" s="30" t="str">
        <f>'Matriz de Datos'!L146</f>
        <v/>
      </c>
      <c r="M164" s="30" t="str">
        <f>'Matriz de Datos'!M146</f>
        <v/>
      </c>
      <c r="N164" s="30" t="str">
        <f>'Matriz de Datos'!N146</f>
        <v/>
      </c>
      <c r="O164" s="30" t="str">
        <f>'Matriz de Datos'!O146</f>
        <v/>
      </c>
      <c r="P164" s="30" t="str">
        <f>'Matriz de Datos'!P146</f>
        <v/>
      </c>
      <c r="Q164" s="30" t="str">
        <f>'Matriz de Datos'!U146</f>
        <v/>
      </c>
      <c r="R164" s="30"/>
      <c r="S164" s="30" t="str">
        <f ca="1">'Matriz de Datos'!W146</f>
        <v/>
      </c>
      <c r="T164" s="30" t="str">
        <f ca="1">'Matriz de Datos'!AA146</f>
        <v/>
      </c>
      <c r="U164" s="30" t="str">
        <f ca="1">'Matriz de Datos'!AB146</f>
        <v/>
      </c>
      <c r="V164" s="30" t="str">
        <f ca="1">'Matriz de Datos'!AC146</f>
        <v/>
      </c>
      <c r="W164" s="30" t="str">
        <f ca="1">'Matriz de Datos'!AD146</f>
        <v/>
      </c>
      <c r="X164" s="30" t="str">
        <f>'Matriz de Datos'!AE146</f>
        <v/>
      </c>
      <c r="Y164" s="30" t="str">
        <f ca="1">'Matriz de Datos'!AF146</f>
        <v/>
      </c>
      <c r="Z164" s="30"/>
      <c r="AA164" s="30"/>
      <c r="AB164" s="41" t="str">
        <f ca="1">'Matriz de Datos'!AL146</f>
        <v/>
      </c>
    </row>
    <row r="165" spans="6:28" x14ac:dyDescent="0.3">
      <c r="F165" s="149" t="str">
        <f>'Matriz de Datos'!A147</f>
        <v/>
      </c>
      <c r="G165" s="30" t="str">
        <f>'Matriz de Datos'!G147</f>
        <v/>
      </c>
      <c r="H165" s="30" t="str">
        <f>'Matriz de Datos'!H147</f>
        <v/>
      </c>
      <c r="I165" s="30" t="str">
        <f>'Matriz de Datos'!I147</f>
        <v/>
      </c>
      <c r="J165" s="30" t="str">
        <f>'Matriz de Datos'!J147</f>
        <v/>
      </c>
      <c r="K165" s="25" t="str">
        <f>'Matriz de Datos'!K147</f>
        <v/>
      </c>
      <c r="L165" s="30" t="str">
        <f>'Matriz de Datos'!L147</f>
        <v/>
      </c>
      <c r="M165" s="30" t="str">
        <f>'Matriz de Datos'!M147</f>
        <v/>
      </c>
      <c r="N165" s="30" t="str">
        <f>'Matriz de Datos'!N147</f>
        <v/>
      </c>
      <c r="O165" s="30" t="str">
        <f>'Matriz de Datos'!O147</f>
        <v/>
      </c>
      <c r="P165" s="30" t="str">
        <f>'Matriz de Datos'!P147</f>
        <v/>
      </c>
      <c r="Q165" s="30" t="str">
        <f>'Matriz de Datos'!U147</f>
        <v/>
      </c>
      <c r="R165" s="30"/>
      <c r="S165" s="30" t="str">
        <f ca="1">'Matriz de Datos'!W147</f>
        <v/>
      </c>
      <c r="T165" s="30" t="str">
        <f ca="1">'Matriz de Datos'!AA147</f>
        <v/>
      </c>
      <c r="U165" s="30" t="str">
        <f ca="1">'Matriz de Datos'!AB147</f>
        <v/>
      </c>
      <c r="V165" s="30" t="str">
        <f ca="1">'Matriz de Datos'!AC147</f>
        <v/>
      </c>
      <c r="W165" s="30" t="str">
        <f ca="1">'Matriz de Datos'!AD147</f>
        <v/>
      </c>
      <c r="X165" s="30" t="str">
        <f>'Matriz de Datos'!AE147</f>
        <v/>
      </c>
      <c r="Y165" s="30" t="str">
        <f ca="1">'Matriz de Datos'!AF147</f>
        <v/>
      </c>
      <c r="Z165" s="30"/>
      <c r="AA165" s="30"/>
      <c r="AB165" s="41" t="str">
        <f ca="1">'Matriz de Datos'!AL147</f>
        <v/>
      </c>
    </row>
    <row r="166" spans="6:28" x14ac:dyDescent="0.3">
      <c r="F166" s="149" t="str">
        <f>'Matriz de Datos'!A148</f>
        <v/>
      </c>
      <c r="G166" s="30" t="str">
        <f>'Matriz de Datos'!G148</f>
        <v/>
      </c>
      <c r="H166" s="30" t="str">
        <f>'Matriz de Datos'!H148</f>
        <v/>
      </c>
      <c r="I166" s="30" t="str">
        <f>'Matriz de Datos'!I148</f>
        <v/>
      </c>
      <c r="J166" s="30" t="str">
        <f>'Matriz de Datos'!J148</f>
        <v/>
      </c>
      <c r="K166" s="25" t="str">
        <f>'Matriz de Datos'!K148</f>
        <v/>
      </c>
      <c r="L166" s="30" t="str">
        <f>'Matriz de Datos'!L148</f>
        <v/>
      </c>
      <c r="M166" s="30" t="str">
        <f>'Matriz de Datos'!M148</f>
        <v/>
      </c>
      <c r="N166" s="30" t="str">
        <f>'Matriz de Datos'!N148</f>
        <v/>
      </c>
      <c r="O166" s="30" t="str">
        <f>'Matriz de Datos'!O148</f>
        <v/>
      </c>
      <c r="P166" s="30" t="str">
        <f>'Matriz de Datos'!P148</f>
        <v/>
      </c>
      <c r="Q166" s="30" t="str">
        <f>'Matriz de Datos'!U148</f>
        <v/>
      </c>
      <c r="R166" s="30"/>
      <c r="S166" s="30" t="str">
        <f ca="1">'Matriz de Datos'!W148</f>
        <v/>
      </c>
      <c r="T166" s="30" t="str">
        <f ca="1">'Matriz de Datos'!AA148</f>
        <v/>
      </c>
      <c r="U166" s="30" t="str">
        <f ca="1">'Matriz de Datos'!AB148</f>
        <v/>
      </c>
      <c r="V166" s="30" t="str">
        <f ca="1">'Matriz de Datos'!AC148</f>
        <v/>
      </c>
      <c r="W166" s="30" t="str">
        <f ca="1">'Matriz de Datos'!AD148</f>
        <v/>
      </c>
      <c r="X166" s="30" t="str">
        <f>'Matriz de Datos'!AE148</f>
        <v/>
      </c>
      <c r="Y166" s="30" t="str">
        <f ca="1">'Matriz de Datos'!AF148</f>
        <v/>
      </c>
      <c r="Z166" s="30"/>
      <c r="AA166" s="30"/>
      <c r="AB166" s="41" t="str">
        <f ca="1">'Matriz de Datos'!AL148</f>
        <v/>
      </c>
    </row>
    <row r="167" spans="6:28" x14ac:dyDescent="0.3">
      <c r="F167" s="149" t="str">
        <f>'Matriz de Datos'!A149</f>
        <v/>
      </c>
      <c r="G167" s="30" t="str">
        <f>'Matriz de Datos'!G149</f>
        <v/>
      </c>
      <c r="H167" s="30" t="str">
        <f>'Matriz de Datos'!H149</f>
        <v/>
      </c>
      <c r="I167" s="30" t="str">
        <f>'Matriz de Datos'!I149</f>
        <v/>
      </c>
      <c r="J167" s="30" t="str">
        <f>'Matriz de Datos'!J149</f>
        <v/>
      </c>
      <c r="K167" s="25" t="str">
        <f>'Matriz de Datos'!K149</f>
        <v/>
      </c>
      <c r="L167" s="30" t="str">
        <f>'Matriz de Datos'!L149</f>
        <v/>
      </c>
      <c r="M167" s="30" t="str">
        <f>'Matriz de Datos'!M149</f>
        <v/>
      </c>
      <c r="N167" s="30" t="str">
        <f>'Matriz de Datos'!N149</f>
        <v/>
      </c>
      <c r="O167" s="30" t="str">
        <f>'Matriz de Datos'!O149</f>
        <v/>
      </c>
      <c r="P167" s="30" t="str">
        <f>'Matriz de Datos'!P149</f>
        <v/>
      </c>
      <c r="Q167" s="30" t="str">
        <f>'Matriz de Datos'!U149</f>
        <v/>
      </c>
      <c r="R167" s="30"/>
      <c r="S167" s="30" t="str">
        <f ca="1">'Matriz de Datos'!W149</f>
        <v/>
      </c>
      <c r="T167" s="30" t="str">
        <f ca="1">'Matriz de Datos'!AA149</f>
        <v/>
      </c>
      <c r="U167" s="30" t="str">
        <f ca="1">'Matriz de Datos'!AB149</f>
        <v/>
      </c>
      <c r="V167" s="30" t="str">
        <f ca="1">'Matriz de Datos'!AC149</f>
        <v/>
      </c>
      <c r="W167" s="30" t="str">
        <f ca="1">'Matriz de Datos'!AD149</f>
        <v/>
      </c>
      <c r="X167" s="30" t="str">
        <f>'Matriz de Datos'!AE149</f>
        <v/>
      </c>
      <c r="Y167" s="30" t="str">
        <f ca="1">'Matriz de Datos'!AF149</f>
        <v/>
      </c>
      <c r="Z167" s="30"/>
      <c r="AA167" s="30"/>
      <c r="AB167" s="41" t="str">
        <f ca="1">'Matriz de Datos'!AL149</f>
        <v/>
      </c>
    </row>
    <row r="168" spans="6:28" x14ac:dyDescent="0.3">
      <c r="F168" s="149" t="str">
        <f>'Matriz de Datos'!A150</f>
        <v/>
      </c>
      <c r="G168" s="30" t="str">
        <f>'Matriz de Datos'!G150</f>
        <v/>
      </c>
      <c r="H168" s="30" t="str">
        <f>'Matriz de Datos'!H150</f>
        <v/>
      </c>
      <c r="I168" s="30" t="str">
        <f>'Matriz de Datos'!I150</f>
        <v/>
      </c>
      <c r="J168" s="30" t="str">
        <f>'Matriz de Datos'!J150</f>
        <v/>
      </c>
      <c r="K168" s="25" t="str">
        <f>'Matriz de Datos'!K150</f>
        <v/>
      </c>
      <c r="L168" s="30" t="str">
        <f>'Matriz de Datos'!L150</f>
        <v/>
      </c>
      <c r="M168" s="30" t="str">
        <f>'Matriz de Datos'!M150</f>
        <v/>
      </c>
      <c r="N168" s="30" t="str">
        <f>'Matriz de Datos'!N150</f>
        <v/>
      </c>
      <c r="O168" s="30" t="str">
        <f>'Matriz de Datos'!O150</f>
        <v/>
      </c>
      <c r="P168" s="30" t="str">
        <f>'Matriz de Datos'!P150</f>
        <v/>
      </c>
      <c r="Q168" s="30" t="str">
        <f>'Matriz de Datos'!U150</f>
        <v/>
      </c>
      <c r="R168" s="30"/>
      <c r="S168" s="30" t="str">
        <f ca="1">'Matriz de Datos'!W150</f>
        <v/>
      </c>
      <c r="T168" s="30" t="str">
        <f ca="1">'Matriz de Datos'!AA150</f>
        <v/>
      </c>
      <c r="U168" s="30" t="str">
        <f ca="1">'Matriz de Datos'!AB150</f>
        <v/>
      </c>
      <c r="V168" s="30" t="str">
        <f ca="1">'Matriz de Datos'!AC150</f>
        <v/>
      </c>
      <c r="W168" s="30" t="str">
        <f ca="1">'Matriz de Datos'!AD150</f>
        <v/>
      </c>
      <c r="X168" s="30" t="str">
        <f>'Matriz de Datos'!AE150</f>
        <v/>
      </c>
      <c r="Y168" s="30" t="str">
        <f ca="1">'Matriz de Datos'!AF150</f>
        <v/>
      </c>
      <c r="Z168" s="30"/>
      <c r="AA168" s="30"/>
      <c r="AB168" s="41" t="str">
        <f ca="1">'Matriz de Datos'!AL150</f>
        <v/>
      </c>
    </row>
    <row r="169" spans="6:28" x14ac:dyDescent="0.3">
      <c r="F169" s="149" t="str">
        <f>'Matriz de Datos'!A151</f>
        <v/>
      </c>
      <c r="G169" s="30" t="str">
        <f>'Matriz de Datos'!G151</f>
        <v/>
      </c>
      <c r="H169" s="30" t="str">
        <f>'Matriz de Datos'!H151</f>
        <v/>
      </c>
      <c r="I169" s="30" t="str">
        <f>'Matriz de Datos'!I151</f>
        <v/>
      </c>
      <c r="J169" s="30" t="str">
        <f>'Matriz de Datos'!J151</f>
        <v/>
      </c>
      <c r="K169" s="25" t="str">
        <f>'Matriz de Datos'!K151</f>
        <v/>
      </c>
      <c r="L169" s="30" t="str">
        <f>'Matriz de Datos'!L151</f>
        <v/>
      </c>
      <c r="M169" s="30" t="str">
        <f>'Matriz de Datos'!M151</f>
        <v/>
      </c>
      <c r="N169" s="30" t="str">
        <f>'Matriz de Datos'!N151</f>
        <v/>
      </c>
      <c r="O169" s="30" t="str">
        <f>'Matriz de Datos'!O151</f>
        <v/>
      </c>
      <c r="P169" s="30" t="str">
        <f>'Matriz de Datos'!P151</f>
        <v/>
      </c>
      <c r="Q169" s="30" t="str">
        <f>'Matriz de Datos'!U151</f>
        <v/>
      </c>
      <c r="R169" s="30"/>
      <c r="S169" s="30" t="str">
        <f ca="1">'Matriz de Datos'!W151</f>
        <v/>
      </c>
      <c r="T169" s="30" t="str">
        <f ca="1">'Matriz de Datos'!AA151</f>
        <v/>
      </c>
      <c r="U169" s="30" t="str">
        <f ca="1">'Matriz de Datos'!AB151</f>
        <v/>
      </c>
      <c r="V169" s="30" t="str">
        <f ca="1">'Matriz de Datos'!AC151</f>
        <v/>
      </c>
      <c r="W169" s="30" t="str">
        <f ca="1">'Matriz de Datos'!AD151</f>
        <v/>
      </c>
      <c r="X169" s="30" t="str">
        <f>'Matriz de Datos'!AE151</f>
        <v/>
      </c>
      <c r="Y169" s="30" t="str">
        <f ca="1">'Matriz de Datos'!AF151</f>
        <v/>
      </c>
      <c r="Z169" s="30"/>
      <c r="AA169" s="30"/>
      <c r="AB169" s="41" t="str">
        <f ca="1">'Matriz de Datos'!AL151</f>
        <v/>
      </c>
    </row>
    <row r="170" spans="6:28" x14ac:dyDescent="0.3">
      <c r="F170" s="149" t="str">
        <f>'Matriz de Datos'!A152</f>
        <v/>
      </c>
      <c r="G170" s="30" t="str">
        <f>'Matriz de Datos'!G152</f>
        <v/>
      </c>
      <c r="H170" s="30" t="str">
        <f>'Matriz de Datos'!H152</f>
        <v/>
      </c>
      <c r="I170" s="30" t="str">
        <f>'Matriz de Datos'!I152</f>
        <v/>
      </c>
      <c r="J170" s="30" t="str">
        <f>'Matriz de Datos'!J152</f>
        <v/>
      </c>
      <c r="K170" s="25" t="str">
        <f>'Matriz de Datos'!K152</f>
        <v/>
      </c>
      <c r="L170" s="30" t="str">
        <f>'Matriz de Datos'!L152</f>
        <v/>
      </c>
      <c r="M170" s="30" t="str">
        <f>'Matriz de Datos'!M152</f>
        <v/>
      </c>
      <c r="N170" s="30" t="str">
        <f>'Matriz de Datos'!N152</f>
        <v/>
      </c>
      <c r="O170" s="30" t="str">
        <f>'Matriz de Datos'!O152</f>
        <v/>
      </c>
      <c r="P170" s="30" t="str">
        <f>'Matriz de Datos'!P152</f>
        <v/>
      </c>
      <c r="Q170" s="30" t="str">
        <f>'Matriz de Datos'!U152</f>
        <v/>
      </c>
      <c r="R170" s="30"/>
      <c r="S170" s="30" t="str">
        <f ca="1">'Matriz de Datos'!W152</f>
        <v/>
      </c>
      <c r="T170" s="30" t="str">
        <f ca="1">'Matriz de Datos'!AA152</f>
        <v/>
      </c>
      <c r="U170" s="30" t="str">
        <f ca="1">'Matriz de Datos'!AB152</f>
        <v/>
      </c>
      <c r="V170" s="30" t="str">
        <f ca="1">'Matriz de Datos'!AC152</f>
        <v/>
      </c>
      <c r="W170" s="30" t="str">
        <f ca="1">'Matriz de Datos'!AD152</f>
        <v/>
      </c>
      <c r="X170" s="30" t="str">
        <f>'Matriz de Datos'!AE152</f>
        <v/>
      </c>
      <c r="Y170" s="30" t="str">
        <f ca="1">'Matriz de Datos'!AF152</f>
        <v/>
      </c>
      <c r="Z170" s="30"/>
      <c r="AA170" s="30"/>
      <c r="AB170" s="41" t="str">
        <f ca="1">'Matriz de Datos'!AL152</f>
        <v/>
      </c>
    </row>
    <row r="171" spans="6:28" x14ac:dyDescent="0.3">
      <c r="F171" s="149" t="str">
        <f>'Matriz de Datos'!A153</f>
        <v/>
      </c>
      <c r="G171" s="30" t="str">
        <f>'Matriz de Datos'!G153</f>
        <v/>
      </c>
      <c r="H171" s="30" t="str">
        <f>'Matriz de Datos'!H153</f>
        <v/>
      </c>
      <c r="I171" s="30" t="str">
        <f>'Matriz de Datos'!I153</f>
        <v/>
      </c>
      <c r="J171" s="30" t="str">
        <f>'Matriz de Datos'!J153</f>
        <v/>
      </c>
      <c r="K171" s="25" t="str">
        <f>'Matriz de Datos'!K153</f>
        <v/>
      </c>
      <c r="L171" s="30" t="str">
        <f>'Matriz de Datos'!L153</f>
        <v/>
      </c>
      <c r="M171" s="30" t="str">
        <f>'Matriz de Datos'!M153</f>
        <v/>
      </c>
      <c r="N171" s="30" t="str">
        <f>'Matriz de Datos'!N153</f>
        <v/>
      </c>
      <c r="O171" s="30" t="str">
        <f>'Matriz de Datos'!O153</f>
        <v/>
      </c>
      <c r="P171" s="30" t="str">
        <f>'Matriz de Datos'!P153</f>
        <v/>
      </c>
      <c r="Q171" s="30" t="str">
        <f>'Matriz de Datos'!U153</f>
        <v/>
      </c>
      <c r="R171" s="30"/>
      <c r="S171" s="30" t="str">
        <f ca="1">'Matriz de Datos'!W153</f>
        <v/>
      </c>
      <c r="T171" s="30" t="str">
        <f ca="1">'Matriz de Datos'!AA153</f>
        <v/>
      </c>
      <c r="U171" s="30" t="str">
        <f ca="1">'Matriz de Datos'!AB153</f>
        <v/>
      </c>
      <c r="V171" s="30" t="str">
        <f ca="1">'Matriz de Datos'!AC153</f>
        <v/>
      </c>
      <c r="W171" s="30" t="str">
        <f ca="1">'Matriz de Datos'!AD153</f>
        <v/>
      </c>
      <c r="X171" s="30" t="str">
        <f>'Matriz de Datos'!AE153</f>
        <v/>
      </c>
      <c r="Y171" s="30" t="str">
        <f ca="1">'Matriz de Datos'!AF153</f>
        <v/>
      </c>
      <c r="Z171" s="30"/>
      <c r="AA171" s="30"/>
      <c r="AB171" s="41" t="str">
        <f ca="1">'Matriz de Datos'!AL153</f>
        <v/>
      </c>
    </row>
    <row r="172" spans="6:28" x14ac:dyDescent="0.3">
      <c r="F172" s="149" t="str">
        <f>'Matriz de Datos'!A154</f>
        <v/>
      </c>
      <c r="G172" s="30" t="str">
        <f>'Matriz de Datos'!G154</f>
        <v/>
      </c>
      <c r="H172" s="30" t="str">
        <f>'Matriz de Datos'!H154</f>
        <v/>
      </c>
      <c r="I172" s="30" t="str">
        <f>'Matriz de Datos'!I154</f>
        <v/>
      </c>
      <c r="J172" s="30" t="str">
        <f>'Matriz de Datos'!J154</f>
        <v/>
      </c>
      <c r="K172" s="25" t="str">
        <f>'Matriz de Datos'!K154</f>
        <v/>
      </c>
      <c r="L172" s="30" t="str">
        <f>'Matriz de Datos'!L154</f>
        <v/>
      </c>
      <c r="M172" s="30" t="str">
        <f>'Matriz de Datos'!M154</f>
        <v/>
      </c>
      <c r="N172" s="30" t="str">
        <f>'Matriz de Datos'!N154</f>
        <v/>
      </c>
      <c r="O172" s="30" t="str">
        <f>'Matriz de Datos'!O154</f>
        <v/>
      </c>
      <c r="P172" s="30" t="str">
        <f>'Matriz de Datos'!P154</f>
        <v/>
      </c>
      <c r="Q172" s="30" t="str">
        <f>'Matriz de Datos'!U154</f>
        <v/>
      </c>
      <c r="R172" s="30"/>
      <c r="S172" s="30" t="str">
        <f ca="1">'Matriz de Datos'!W154</f>
        <v/>
      </c>
      <c r="T172" s="30" t="str">
        <f ca="1">'Matriz de Datos'!AA154</f>
        <v/>
      </c>
      <c r="U172" s="30" t="str">
        <f ca="1">'Matriz de Datos'!AB154</f>
        <v/>
      </c>
      <c r="V172" s="30" t="str">
        <f ca="1">'Matriz de Datos'!AC154</f>
        <v/>
      </c>
      <c r="W172" s="30" t="str">
        <f ca="1">'Matriz de Datos'!AD154</f>
        <v/>
      </c>
      <c r="X172" s="30" t="str">
        <f>'Matriz de Datos'!AE154</f>
        <v/>
      </c>
      <c r="Y172" s="30" t="str">
        <f ca="1">'Matriz de Datos'!AF154</f>
        <v/>
      </c>
      <c r="Z172" s="30"/>
      <c r="AA172" s="30"/>
      <c r="AB172" s="41" t="str">
        <f ca="1">'Matriz de Datos'!AL154</f>
        <v/>
      </c>
    </row>
    <row r="173" spans="6:28" x14ac:dyDescent="0.3">
      <c r="F173" s="149" t="str">
        <f>'Matriz de Datos'!A155</f>
        <v/>
      </c>
      <c r="G173" s="30" t="str">
        <f>'Matriz de Datos'!G155</f>
        <v/>
      </c>
      <c r="H173" s="30" t="str">
        <f>'Matriz de Datos'!H155</f>
        <v/>
      </c>
      <c r="I173" s="30" t="str">
        <f>'Matriz de Datos'!I155</f>
        <v/>
      </c>
      <c r="J173" s="30" t="str">
        <f>'Matriz de Datos'!J155</f>
        <v/>
      </c>
      <c r="K173" s="25" t="str">
        <f>'Matriz de Datos'!K155</f>
        <v/>
      </c>
      <c r="L173" s="30" t="str">
        <f>'Matriz de Datos'!L155</f>
        <v/>
      </c>
      <c r="M173" s="30" t="str">
        <f>'Matriz de Datos'!M155</f>
        <v/>
      </c>
      <c r="N173" s="30" t="str">
        <f>'Matriz de Datos'!N155</f>
        <v/>
      </c>
      <c r="O173" s="30" t="str">
        <f>'Matriz de Datos'!O155</f>
        <v/>
      </c>
      <c r="P173" s="30" t="str">
        <f>'Matriz de Datos'!P155</f>
        <v/>
      </c>
      <c r="Q173" s="30" t="str">
        <f>'Matriz de Datos'!U155</f>
        <v/>
      </c>
      <c r="R173" s="30"/>
      <c r="S173" s="30" t="str">
        <f ca="1">'Matriz de Datos'!W155</f>
        <v/>
      </c>
      <c r="T173" s="30" t="str">
        <f ca="1">'Matriz de Datos'!AA155</f>
        <v/>
      </c>
      <c r="U173" s="30" t="str">
        <f ca="1">'Matriz de Datos'!AB155</f>
        <v/>
      </c>
      <c r="V173" s="30" t="str">
        <f ca="1">'Matriz de Datos'!AC155</f>
        <v/>
      </c>
      <c r="W173" s="30" t="str">
        <f ca="1">'Matriz de Datos'!AD155</f>
        <v/>
      </c>
      <c r="X173" s="30" t="str">
        <f>'Matriz de Datos'!AE155</f>
        <v/>
      </c>
      <c r="Y173" s="30" t="str">
        <f ca="1">'Matriz de Datos'!AF155</f>
        <v/>
      </c>
      <c r="Z173" s="30"/>
      <c r="AA173" s="30"/>
      <c r="AB173" s="41" t="str">
        <f ca="1">'Matriz de Datos'!AL155</f>
        <v/>
      </c>
    </row>
    <row r="174" spans="6:28" x14ac:dyDescent="0.3">
      <c r="F174" s="149" t="str">
        <f>'Matriz de Datos'!A156</f>
        <v/>
      </c>
      <c r="G174" s="30" t="str">
        <f>'Matriz de Datos'!G156</f>
        <v/>
      </c>
      <c r="H174" s="30" t="str">
        <f>'Matriz de Datos'!H156</f>
        <v/>
      </c>
      <c r="I174" s="30" t="str">
        <f>'Matriz de Datos'!I156</f>
        <v/>
      </c>
      <c r="J174" s="30" t="str">
        <f>'Matriz de Datos'!J156</f>
        <v/>
      </c>
      <c r="K174" s="25" t="str">
        <f>'Matriz de Datos'!K156</f>
        <v/>
      </c>
      <c r="L174" s="30" t="str">
        <f>'Matriz de Datos'!L156</f>
        <v/>
      </c>
      <c r="M174" s="30" t="str">
        <f>'Matriz de Datos'!M156</f>
        <v/>
      </c>
      <c r="N174" s="30" t="str">
        <f>'Matriz de Datos'!N156</f>
        <v/>
      </c>
      <c r="O174" s="30" t="str">
        <f>'Matriz de Datos'!O156</f>
        <v/>
      </c>
      <c r="P174" s="30" t="str">
        <f>'Matriz de Datos'!P156</f>
        <v/>
      </c>
      <c r="Q174" s="30" t="str">
        <f>'Matriz de Datos'!U156</f>
        <v/>
      </c>
      <c r="R174" s="30"/>
      <c r="S174" s="30" t="str">
        <f ca="1">'Matriz de Datos'!W156</f>
        <v/>
      </c>
      <c r="T174" s="30" t="str">
        <f ca="1">'Matriz de Datos'!AA156</f>
        <v/>
      </c>
      <c r="U174" s="30" t="str">
        <f ca="1">'Matriz de Datos'!AB156</f>
        <v/>
      </c>
      <c r="V174" s="30" t="str">
        <f ca="1">'Matriz de Datos'!AC156</f>
        <v/>
      </c>
      <c r="W174" s="30" t="str">
        <f ca="1">'Matriz de Datos'!AD156</f>
        <v/>
      </c>
      <c r="X174" s="30" t="str">
        <f>'Matriz de Datos'!AE156</f>
        <v/>
      </c>
      <c r="Y174" s="30" t="str">
        <f ca="1">'Matriz de Datos'!AF156</f>
        <v/>
      </c>
      <c r="Z174" s="30"/>
      <c r="AA174" s="30"/>
      <c r="AB174" s="41" t="str">
        <f ca="1">'Matriz de Datos'!AL156</f>
        <v/>
      </c>
    </row>
    <row r="175" spans="6:28" x14ac:dyDescent="0.3">
      <c r="F175" s="149" t="str">
        <f>'Matriz de Datos'!A157</f>
        <v/>
      </c>
      <c r="G175" s="30" t="str">
        <f>'Matriz de Datos'!G157</f>
        <v/>
      </c>
      <c r="H175" s="30" t="str">
        <f>'Matriz de Datos'!H157</f>
        <v/>
      </c>
      <c r="I175" s="30" t="str">
        <f>'Matriz de Datos'!I157</f>
        <v/>
      </c>
      <c r="J175" s="30" t="str">
        <f>'Matriz de Datos'!J157</f>
        <v/>
      </c>
      <c r="K175" s="25" t="str">
        <f>'Matriz de Datos'!K157</f>
        <v/>
      </c>
      <c r="L175" s="30" t="str">
        <f>'Matriz de Datos'!L157</f>
        <v/>
      </c>
      <c r="M175" s="30" t="str">
        <f>'Matriz de Datos'!M157</f>
        <v/>
      </c>
      <c r="N175" s="30" t="str">
        <f>'Matriz de Datos'!N157</f>
        <v/>
      </c>
      <c r="O175" s="30" t="str">
        <f>'Matriz de Datos'!O157</f>
        <v/>
      </c>
      <c r="P175" s="30" t="str">
        <f>'Matriz de Datos'!P157</f>
        <v/>
      </c>
      <c r="Q175" s="30" t="str">
        <f>'Matriz de Datos'!U157</f>
        <v/>
      </c>
      <c r="R175" s="30"/>
      <c r="S175" s="30" t="str">
        <f ca="1">'Matriz de Datos'!W157</f>
        <v/>
      </c>
      <c r="T175" s="30" t="str">
        <f ca="1">'Matriz de Datos'!AA157</f>
        <v/>
      </c>
      <c r="U175" s="30" t="str">
        <f ca="1">'Matriz de Datos'!AB157</f>
        <v/>
      </c>
      <c r="V175" s="30" t="str">
        <f ca="1">'Matriz de Datos'!AC157</f>
        <v/>
      </c>
      <c r="W175" s="30" t="str">
        <f ca="1">'Matriz de Datos'!AD157</f>
        <v/>
      </c>
      <c r="X175" s="30" t="str">
        <f>'Matriz de Datos'!AE157</f>
        <v/>
      </c>
      <c r="Y175" s="30" t="str">
        <f ca="1">'Matriz de Datos'!AF157</f>
        <v/>
      </c>
      <c r="Z175" s="30"/>
      <c r="AA175" s="30"/>
      <c r="AB175" s="41" t="str">
        <f ca="1">'Matriz de Datos'!AL157</f>
        <v/>
      </c>
    </row>
    <row r="176" spans="6:28" x14ac:dyDescent="0.3">
      <c r="F176" s="149" t="str">
        <f>'Matriz de Datos'!A158</f>
        <v/>
      </c>
      <c r="G176" s="30" t="str">
        <f>'Matriz de Datos'!G158</f>
        <v/>
      </c>
      <c r="H176" s="30" t="str">
        <f>'Matriz de Datos'!H158</f>
        <v/>
      </c>
      <c r="I176" s="30" t="str">
        <f>'Matriz de Datos'!I158</f>
        <v/>
      </c>
      <c r="J176" s="30" t="str">
        <f>'Matriz de Datos'!J158</f>
        <v/>
      </c>
      <c r="K176" s="25" t="str">
        <f>'Matriz de Datos'!K158</f>
        <v/>
      </c>
      <c r="L176" s="30" t="str">
        <f>'Matriz de Datos'!L158</f>
        <v/>
      </c>
      <c r="M176" s="30" t="str">
        <f>'Matriz de Datos'!M158</f>
        <v/>
      </c>
      <c r="N176" s="30" t="str">
        <f>'Matriz de Datos'!N158</f>
        <v/>
      </c>
      <c r="O176" s="30" t="str">
        <f>'Matriz de Datos'!O158</f>
        <v/>
      </c>
      <c r="P176" s="30" t="str">
        <f>'Matriz de Datos'!P158</f>
        <v/>
      </c>
      <c r="Q176" s="30" t="str">
        <f>'Matriz de Datos'!U158</f>
        <v/>
      </c>
      <c r="R176" s="30"/>
      <c r="S176" s="30" t="str">
        <f ca="1">'Matriz de Datos'!W158</f>
        <v/>
      </c>
      <c r="T176" s="30" t="str">
        <f ca="1">'Matriz de Datos'!AA158</f>
        <v/>
      </c>
      <c r="U176" s="30" t="str">
        <f ca="1">'Matriz de Datos'!AB158</f>
        <v/>
      </c>
      <c r="V176" s="30" t="str">
        <f ca="1">'Matriz de Datos'!AC158</f>
        <v/>
      </c>
      <c r="W176" s="30" t="str">
        <f ca="1">'Matriz de Datos'!AD158</f>
        <v/>
      </c>
      <c r="X176" s="30" t="str">
        <f>'Matriz de Datos'!AE158</f>
        <v/>
      </c>
      <c r="Y176" s="30" t="str">
        <f ca="1">'Matriz de Datos'!AF158</f>
        <v/>
      </c>
      <c r="Z176" s="30"/>
      <c r="AA176" s="30"/>
      <c r="AB176" s="41" t="str">
        <f ca="1">'Matriz de Datos'!AL158</f>
        <v/>
      </c>
    </row>
    <row r="177" spans="6:28" x14ac:dyDescent="0.3">
      <c r="F177" s="149" t="str">
        <f>'Matriz de Datos'!A159</f>
        <v/>
      </c>
      <c r="G177" s="30" t="str">
        <f>'Matriz de Datos'!G159</f>
        <v/>
      </c>
      <c r="H177" s="30" t="str">
        <f>'Matriz de Datos'!H159</f>
        <v/>
      </c>
      <c r="I177" s="30" t="str">
        <f>'Matriz de Datos'!I159</f>
        <v/>
      </c>
      <c r="J177" s="30" t="str">
        <f>'Matriz de Datos'!J159</f>
        <v/>
      </c>
      <c r="K177" s="25" t="str">
        <f>'Matriz de Datos'!K159</f>
        <v/>
      </c>
      <c r="L177" s="30" t="str">
        <f>'Matriz de Datos'!L159</f>
        <v/>
      </c>
      <c r="M177" s="30" t="str">
        <f>'Matriz de Datos'!M159</f>
        <v/>
      </c>
      <c r="N177" s="30" t="str">
        <f>'Matriz de Datos'!N159</f>
        <v/>
      </c>
      <c r="O177" s="30" t="str">
        <f>'Matriz de Datos'!O159</f>
        <v/>
      </c>
      <c r="P177" s="30" t="str">
        <f>'Matriz de Datos'!P159</f>
        <v/>
      </c>
      <c r="Q177" s="30" t="str">
        <f>'Matriz de Datos'!U159</f>
        <v/>
      </c>
      <c r="R177" s="30"/>
      <c r="S177" s="30" t="str">
        <f ca="1">'Matriz de Datos'!W159</f>
        <v/>
      </c>
      <c r="T177" s="30" t="str">
        <f ca="1">'Matriz de Datos'!AA159</f>
        <v/>
      </c>
      <c r="U177" s="30" t="str">
        <f ca="1">'Matriz de Datos'!AB159</f>
        <v/>
      </c>
      <c r="V177" s="30" t="str">
        <f ca="1">'Matriz de Datos'!AC159</f>
        <v/>
      </c>
      <c r="W177" s="30" t="str">
        <f ca="1">'Matriz de Datos'!AD159</f>
        <v/>
      </c>
      <c r="X177" s="30" t="str">
        <f>'Matriz de Datos'!AE159</f>
        <v/>
      </c>
      <c r="Y177" s="30" t="str">
        <f ca="1">'Matriz de Datos'!AF159</f>
        <v/>
      </c>
      <c r="Z177" s="30"/>
      <c r="AA177" s="30"/>
      <c r="AB177" s="41" t="str">
        <f ca="1">'Matriz de Datos'!AL159</f>
        <v/>
      </c>
    </row>
    <row r="178" spans="6:28" x14ac:dyDescent="0.3">
      <c r="F178" s="149" t="str">
        <f>'Matriz de Datos'!A160</f>
        <v/>
      </c>
      <c r="G178" s="30" t="str">
        <f>'Matriz de Datos'!G160</f>
        <v/>
      </c>
      <c r="H178" s="30" t="str">
        <f>'Matriz de Datos'!H160</f>
        <v/>
      </c>
      <c r="I178" s="30" t="str">
        <f>'Matriz de Datos'!I160</f>
        <v/>
      </c>
      <c r="J178" s="30" t="str">
        <f>'Matriz de Datos'!J160</f>
        <v/>
      </c>
      <c r="K178" s="25" t="str">
        <f>'Matriz de Datos'!K160</f>
        <v/>
      </c>
      <c r="L178" s="30" t="str">
        <f>'Matriz de Datos'!L160</f>
        <v/>
      </c>
      <c r="M178" s="30" t="str">
        <f>'Matriz de Datos'!M160</f>
        <v/>
      </c>
      <c r="N178" s="30" t="str">
        <f>'Matriz de Datos'!N160</f>
        <v/>
      </c>
      <c r="O178" s="30" t="str">
        <f>'Matriz de Datos'!O160</f>
        <v/>
      </c>
      <c r="P178" s="30" t="str">
        <f>'Matriz de Datos'!P160</f>
        <v/>
      </c>
      <c r="Q178" s="30" t="str">
        <f>'Matriz de Datos'!U160</f>
        <v/>
      </c>
      <c r="R178" s="30"/>
      <c r="S178" s="30" t="str">
        <f ca="1">'Matriz de Datos'!W160</f>
        <v/>
      </c>
      <c r="T178" s="30" t="str">
        <f ca="1">'Matriz de Datos'!AA160</f>
        <v/>
      </c>
      <c r="U178" s="30" t="str">
        <f ca="1">'Matriz de Datos'!AB160</f>
        <v/>
      </c>
      <c r="V178" s="30" t="str">
        <f ca="1">'Matriz de Datos'!AC160</f>
        <v/>
      </c>
      <c r="W178" s="30" t="str">
        <f ca="1">'Matriz de Datos'!AD160</f>
        <v/>
      </c>
      <c r="X178" s="30" t="str">
        <f>'Matriz de Datos'!AE160</f>
        <v/>
      </c>
      <c r="Y178" s="30" t="str">
        <f ca="1">'Matriz de Datos'!AF160</f>
        <v/>
      </c>
      <c r="Z178" s="30"/>
      <c r="AA178" s="30"/>
      <c r="AB178" s="41" t="str">
        <f ca="1">'Matriz de Datos'!AL160</f>
        <v/>
      </c>
    </row>
    <row r="179" spans="6:28" x14ac:dyDescent="0.3">
      <c r="F179" s="149" t="str">
        <f>'Matriz de Datos'!A161</f>
        <v/>
      </c>
      <c r="G179" s="30" t="str">
        <f>'Matriz de Datos'!G161</f>
        <v/>
      </c>
      <c r="H179" s="30" t="str">
        <f>'Matriz de Datos'!H161</f>
        <v/>
      </c>
      <c r="I179" s="30" t="str">
        <f>'Matriz de Datos'!I161</f>
        <v/>
      </c>
      <c r="J179" s="30" t="str">
        <f>'Matriz de Datos'!J161</f>
        <v/>
      </c>
      <c r="K179" s="25" t="str">
        <f>'Matriz de Datos'!K161</f>
        <v/>
      </c>
      <c r="L179" s="30" t="str">
        <f>'Matriz de Datos'!L161</f>
        <v/>
      </c>
      <c r="M179" s="30" t="str">
        <f>'Matriz de Datos'!M161</f>
        <v/>
      </c>
      <c r="N179" s="30" t="str">
        <f>'Matriz de Datos'!N161</f>
        <v/>
      </c>
      <c r="O179" s="30" t="str">
        <f>'Matriz de Datos'!O161</f>
        <v/>
      </c>
      <c r="P179" s="30" t="str">
        <f>'Matriz de Datos'!P161</f>
        <v/>
      </c>
      <c r="Q179" s="30" t="str">
        <f>'Matriz de Datos'!U161</f>
        <v/>
      </c>
      <c r="R179" s="30"/>
      <c r="S179" s="30" t="str">
        <f ca="1">'Matriz de Datos'!W161</f>
        <v/>
      </c>
      <c r="T179" s="30" t="str">
        <f ca="1">'Matriz de Datos'!AA161</f>
        <v/>
      </c>
      <c r="U179" s="30" t="str">
        <f ca="1">'Matriz de Datos'!AB161</f>
        <v/>
      </c>
      <c r="V179" s="30" t="str">
        <f ca="1">'Matriz de Datos'!AC161</f>
        <v/>
      </c>
      <c r="W179" s="30" t="str">
        <f ca="1">'Matriz de Datos'!AD161</f>
        <v/>
      </c>
      <c r="X179" s="30" t="str">
        <f>'Matriz de Datos'!AE161</f>
        <v/>
      </c>
      <c r="Y179" s="30" t="str">
        <f ca="1">'Matriz de Datos'!AF161</f>
        <v/>
      </c>
      <c r="Z179" s="30"/>
      <c r="AA179" s="30"/>
      <c r="AB179" s="41" t="str">
        <f ca="1">'Matriz de Datos'!AL161</f>
        <v/>
      </c>
    </row>
    <row r="180" spans="6:28" x14ac:dyDescent="0.3">
      <c r="F180" s="149" t="str">
        <f>'Matriz de Datos'!A162</f>
        <v/>
      </c>
      <c r="G180" s="30" t="str">
        <f>'Matriz de Datos'!G162</f>
        <v/>
      </c>
      <c r="H180" s="30" t="str">
        <f>'Matriz de Datos'!H162</f>
        <v/>
      </c>
      <c r="I180" s="30" t="str">
        <f>'Matriz de Datos'!I162</f>
        <v/>
      </c>
      <c r="J180" s="30" t="str">
        <f>'Matriz de Datos'!J162</f>
        <v/>
      </c>
      <c r="K180" s="25" t="str">
        <f>'Matriz de Datos'!K162</f>
        <v/>
      </c>
      <c r="L180" s="30" t="str">
        <f>'Matriz de Datos'!L162</f>
        <v/>
      </c>
      <c r="M180" s="30" t="str">
        <f>'Matriz de Datos'!M162</f>
        <v/>
      </c>
      <c r="N180" s="30" t="str">
        <f>'Matriz de Datos'!N162</f>
        <v/>
      </c>
      <c r="O180" s="30" t="str">
        <f>'Matriz de Datos'!O162</f>
        <v/>
      </c>
      <c r="P180" s="30" t="str">
        <f>'Matriz de Datos'!P162</f>
        <v/>
      </c>
      <c r="Q180" s="30" t="str">
        <f>'Matriz de Datos'!U162</f>
        <v/>
      </c>
      <c r="R180" s="30"/>
      <c r="S180" s="30" t="str">
        <f ca="1">'Matriz de Datos'!W162</f>
        <v/>
      </c>
      <c r="T180" s="30" t="str">
        <f ca="1">'Matriz de Datos'!AA162</f>
        <v/>
      </c>
      <c r="U180" s="30" t="str">
        <f ca="1">'Matriz de Datos'!AB162</f>
        <v/>
      </c>
      <c r="V180" s="30" t="str">
        <f ca="1">'Matriz de Datos'!AC162</f>
        <v/>
      </c>
      <c r="W180" s="30" t="str">
        <f ca="1">'Matriz de Datos'!AD162</f>
        <v/>
      </c>
      <c r="X180" s="30" t="str">
        <f>'Matriz de Datos'!AE162</f>
        <v/>
      </c>
      <c r="Y180" s="30" t="str">
        <f ca="1">'Matriz de Datos'!AF162</f>
        <v/>
      </c>
      <c r="Z180" s="30"/>
      <c r="AA180" s="30"/>
      <c r="AB180" s="41" t="str">
        <f ca="1">'Matriz de Datos'!AL162</f>
        <v/>
      </c>
    </row>
    <row r="181" spans="6:28" x14ac:dyDescent="0.3">
      <c r="F181" s="149" t="str">
        <f>'Matriz de Datos'!A163</f>
        <v/>
      </c>
      <c r="G181" s="30" t="str">
        <f>'Matriz de Datos'!G163</f>
        <v/>
      </c>
      <c r="H181" s="30" t="str">
        <f>'Matriz de Datos'!H163</f>
        <v/>
      </c>
      <c r="I181" s="30" t="str">
        <f>'Matriz de Datos'!I163</f>
        <v/>
      </c>
      <c r="J181" s="30" t="str">
        <f>'Matriz de Datos'!J163</f>
        <v/>
      </c>
      <c r="K181" s="25" t="str">
        <f>'Matriz de Datos'!K163</f>
        <v/>
      </c>
      <c r="L181" s="30" t="str">
        <f>'Matriz de Datos'!L163</f>
        <v/>
      </c>
      <c r="M181" s="30" t="str">
        <f>'Matriz de Datos'!M163</f>
        <v/>
      </c>
      <c r="N181" s="30" t="str">
        <f>'Matriz de Datos'!N163</f>
        <v/>
      </c>
      <c r="O181" s="30" t="str">
        <f>'Matriz de Datos'!O163</f>
        <v/>
      </c>
      <c r="P181" s="30" t="str">
        <f>'Matriz de Datos'!P163</f>
        <v/>
      </c>
      <c r="Q181" s="30" t="str">
        <f>'Matriz de Datos'!U163</f>
        <v/>
      </c>
      <c r="R181" s="30"/>
      <c r="S181" s="30" t="str">
        <f ca="1">'Matriz de Datos'!W163</f>
        <v/>
      </c>
      <c r="T181" s="30" t="str">
        <f ca="1">'Matriz de Datos'!AA163</f>
        <v/>
      </c>
      <c r="U181" s="30" t="str">
        <f ca="1">'Matriz de Datos'!AB163</f>
        <v/>
      </c>
      <c r="V181" s="30" t="str">
        <f ca="1">'Matriz de Datos'!AC163</f>
        <v/>
      </c>
      <c r="W181" s="30" t="str">
        <f ca="1">'Matriz de Datos'!AD163</f>
        <v/>
      </c>
      <c r="X181" s="30" t="str">
        <f>'Matriz de Datos'!AE163</f>
        <v/>
      </c>
      <c r="Y181" s="30" t="str">
        <f ca="1">'Matriz de Datos'!AF163</f>
        <v/>
      </c>
      <c r="Z181" s="30"/>
      <c r="AA181" s="30"/>
      <c r="AB181" s="41" t="str">
        <f ca="1">'Matriz de Datos'!AL163</f>
        <v/>
      </c>
    </row>
    <row r="182" spans="6:28" x14ac:dyDescent="0.3">
      <c r="F182" s="149" t="str">
        <f>'Matriz de Datos'!A164</f>
        <v/>
      </c>
      <c r="G182" s="30" t="str">
        <f>'Matriz de Datos'!G164</f>
        <v/>
      </c>
      <c r="H182" s="30" t="str">
        <f>'Matriz de Datos'!H164</f>
        <v/>
      </c>
      <c r="I182" s="30" t="str">
        <f>'Matriz de Datos'!I164</f>
        <v/>
      </c>
      <c r="J182" s="30" t="str">
        <f>'Matriz de Datos'!J164</f>
        <v/>
      </c>
      <c r="K182" s="25" t="str">
        <f>'Matriz de Datos'!K164</f>
        <v/>
      </c>
      <c r="L182" s="30" t="str">
        <f>'Matriz de Datos'!L164</f>
        <v/>
      </c>
      <c r="M182" s="30" t="str">
        <f>'Matriz de Datos'!M164</f>
        <v/>
      </c>
      <c r="N182" s="30" t="str">
        <f>'Matriz de Datos'!N164</f>
        <v/>
      </c>
      <c r="O182" s="30" t="str">
        <f>'Matriz de Datos'!O164</f>
        <v/>
      </c>
      <c r="P182" s="30" t="str">
        <f>'Matriz de Datos'!P164</f>
        <v/>
      </c>
      <c r="Q182" s="30" t="str">
        <f>'Matriz de Datos'!U164</f>
        <v/>
      </c>
      <c r="R182" s="30"/>
      <c r="S182" s="30" t="str">
        <f ca="1">'Matriz de Datos'!W164</f>
        <v/>
      </c>
      <c r="T182" s="30" t="str">
        <f ca="1">'Matriz de Datos'!AA164</f>
        <v/>
      </c>
      <c r="U182" s="30" t="str">
        <f ca="1">'Matriz de Datos'!AB164</f>
        <v/>
      </c>
      <c r="V182" s="30" t="str">
        <f ca="1">'Matriz de Datos'!AC164</f>
        <v/>
      </c>
      <c r="W182" s="30" t="str">
        <f ca="1">'Matriz de Datos'!AD164</f>
        <v/>
      </c>
      <c r="X182" s="30" t="str">
        <f>'Matriz de Datos'!AE164</f>
        <v/>
      </c>
      <c r="Y182" s="30" t="str">
        <f ca="1">'Matriz de Datos'!AF164</f>
        <v/>
      </c>
      <c r="Z182" s="30"/>
      <c r="AA182" s="30"/>
      <c r="AB182" s="41" t="str">
        <f ca="1">'Matriz de Datos'!AL164</f>
        <v/>
      </c>
    </row>
    <row r="183" spans="6:28" x14ac:dyDescent="0.3">
      <c r="F183" s="149" t="str">
        <f>'Matriz de Datos'!A165</f>
        <v/>
      </c>
      <c r="G183" s="30" t="str">
        <f>'Matriz de Datos'!G165</f>
        <v/>
      </c>
      <c r="H183" s="30" t="str">
        <f>'Matriz de Datos'!H165</f>
        <v/>
      </c>
      <c r="I183" s="30" t="str">
        <f>'Matriz de Datos'!I165</f>
        <v/>
      </c>
      <c r="J183" s="30" t="str">
        <f>'Matriz de Datos'!J165</f>
        <v/>
      </c>
      <c r="K183" s="25" t="str">
        <f>'Matriz de Datos'!K165</f>
        <v/>
      </c>
      <c r="L183" s="30" t="str">
        <f>'Matriz de Datos'!L165</f>
        <v/>
      </c>
      <c r="M183" s="30" t="str">
        <f>'Matriz de Datos'!M165</f>
        <v/>
      </c>
      <c r="N183" s="30" t="str">
        <f>'Matriz de Datos'!N165</f>
        <v/>
      </c>
      <c r="O183" s="30" t="str">
        <f>'Matriz de Datos'!O165</f>
        <v/>
      </c>
      <c r="P183" s="30" t="str">
        <f>'Matriz de Datos'!P165</f>
        <v/>
      </c>
      <c r="Q183" s="30" t="str">
        <f>'Matriz de Datos'!U165</f>
        <v/>
      </c>
      <c r="R183" s="30"/>
      <c r="S183" s="30" t="str">
        <f ca="1">'Matriz de Datos'!W165</f>
        <v/>
      </c>
      <c r="T183" s="30" t="str">
        <f ca="1">'Matriz de Datos'!AA165</f>
        <v/>
      </c>
      <c r="U183" s="30" t="str">
        <f ca="1">'Matriz de Datos'!AB165</f>
        <v/>
      </c>
      <c r="V183" s="30" t="str">
        <f ca="1">'Matriz de Datos'!AC165</f>
        <v/>
      </c>
      <c r="W183" s="30" t="str">
        <f ca="1">'Matriz de Datos'!AD165</f>
        <v/>
      </c>
      <c r="X183" s="30" t="str">
        <f>'Matriz de Datos'!AE165</f>
        <v/>
      </c>
      <c r="Y183" s="30" t="str">
        <f ca="1">'Matriz de Datos'!AF165</f>
        <v/>
      </c>
      <c r="Z183" s="30"/>
      <c r="AA183" s="30"/>
      <c r="AB183" s="41" t="str">
        <f ca="1">'Matriz de Datos'!AL165</f>
        <v/>
      </c>
    </row>
    <row r="184" spans="6:28" x14ac:dyDescent="0.3">
      <c r="F184" s="149" t="str">
        <f>'Matriz de Datos'!A166</f>
        <v/>
      </c>
      <c r="G184" s="30" t="str">
        <f>'Matriz de Datos'!G166</f>
        <v/>
      </c>
      <c r="H184" s="30" t="str">
        <f>'Matriz de Datos'!H166</f>
        <v/>
      </c>
      <c r="I184" s="30" t="str">
        <f>'Matriz de Datos'!I166</f>
        <v/>
      </c>
      <c r="J184" s="30" t="str">
        <f>'Matriz de Datos'!J166</f>
        <v/>
      </c>
      <c r="K184" s="25" t="str">
        <f>'Matriz de Datos'!K166</f>
        <v/>
      </c>
      <c r="L184" s="30" t="str">
        <f>'Matriz de Datos'!L166</f>
        <v/>
      </c>
      <c r="M184" s="30" t="str">
        <f>'Matriz de Datos'!M166</f>
        <v/>
      </c>
      <c r="N184" s="30" t="str">
        <f>'Matriz de Datos'!N166</f>
        <v/>
      </c>
      <c r="O184" s="30" t="str">
        <f>'Matriz de Datos'!O166</f>
        <v/>
      </c>
      <c r="P184" s="30" t="str">
        <f>'Matriz de Datos'!P166</f>
        <v/>
      </c>
      <c r="Q184" s="30" t="str">
        <f>'Matriz de Datos'!U166</f>
        <v/>
      </c>
      <c r="R184" s="30"/>
      <c r="S184" s="30" t="str">
        <f ca="1">'Matriz de Datos'!W166</f>
        <v/>
      </c>
      <c r="T184" s="30" t="str">
        <f ca="1">'Matriz de Datos'!AA166</f>
        <v/>
      </c>
      <c r="U184" s="30" t="str">
        <f ca="1">'Matriz de Datos'!AB166</f>
        <v/>
      </c>
      <c r="V184" s="30" t="str">
        <f ca="1">'Matriz de Datos'!AC166</f>
        <v/>
      </c>
      <c r="W184" s="30" t="str">
        <f ca="1">'Matriz de Datos'!AD166</f>
        <v/>
      </c>
      <c r="X184" s="30" t="str">
        <f>'Matriz de Datos'!AE166</f>
        <v/>
      </c>
      <c r="Y184" s="30" t="str">
        <f ca="1">'Matriz de Datos'!AF166</f>
        <v/>
      </c>
      <c r="Z184" s="30"/>
      <c r="AA184" s="30"/>
      <c r="AB184" s="41" t="str">
        <f ca="1">'Matriz de Datos'!AL166</f>
        <v/>
      </c>
    </row>
    <row r="185" spans="6:28" x14ac:dyDescent="0.3">
      <c r="F185" s="149" t="str">
        <f>'Matriz de Datos'!A167</f>
        <v/>
      </c>
      <c r="G185" s="30" t="str">
        <f>'Matriz de Datos'!G167</f>
        <v/>
      </c>
      <c r="H185" s="30" t="str">
        <f>'Matriz de Datos'!H167</f>
        <v/>
      </c>
      <c r="I185" s="30" t="str">
        <f>'Matriz de Datos'!I167</f>
        <v/>
      </c>
      <c r="J185" s="30" t="str">
        <f>'Matriz de Datos'!J167</f>
        <v/>
      </c>
      <c r="K185" s="25" t="str">
        <f>'Matriz de Datos'!K167</f>
        <v/>
      </c>
      <c r="L185" s="30" t="str">
        <f>'Matriz de Datos'!L167</f>
        <v/>
      </c>
      <c r="M185" s="30" t="str">
        <f>'Matriz de Datos'!M167</f>
        <v/>
      </c>
      <c r="N185" s="30" t="str">
        <f>'Matriz de Datos'!N167</f>
        <v/>
      </c>
      <c r="O185" s="30" t="str">
        <f>'Matriz de Datos'!O167</f>
        <v/>
      </c>
      <c r="P185" s="30" t="str">
        <f>'Matriz de Datos'!P167</f>
        <v/>
      </c>
      <c r="Q185" s="30" t="str">
        <f>'Matriz de Datos'!U167</f>
        <v/>
      </c>
      <c r="R185" s="30"/>
      <c r="S185" s="30" t="str">
        <f ca="1">'Matriz de Datos'!W167</f>
        <v/>
      </c>
      <c r="T185" s="30" t="str">
        <f ca="1">'Matriz de Datos'!AA167</f>
        <v/>
      </c>
      <c r="U185" s="30" t="str">
        <f ca="1">'Matriz de Datos'!AB167</f>
        <v/>
      </c>
      <c r="V185" s="30" t="str">
        <f ca="1">'Matriz de Datos'!AC167</f>
        <v/>
      </c>
      <c r="W185" s="30" t="str">
        <f ca="1">'Matriz de Datos'!AD167</f>
        <v/>
      </c>
      <c r="X185" s="30" t="str">
        <f>'Matriz de Datos'!AE167</f>
        <v/>
      </c>
      <c r="Y185" s="30" t="str">
        <f ca="1">'Matriz de Datos'!AF167</f>
        <v/>
      </c>
      <c r="Z185" s="30"/>
      <c r="AA185" s="30"/>
      <c r="AB185" s="41" t="str">
        <f ca="1">'Matriz de Datos'!AL167</f>
        <v/>
      </c>
    </row>
    <row r="186" spans="6:28" x14ac:dyDescent="0.3">
      <c r="F186" s="149" t="str">
        <f>'Matriz de Datos'!A168</f>
        <v/>
      </c>
      <c r="G186" s="30" t="str">
        <f>'Matriz de Datos'!G168</f>
        <v/>
      </c>
      <c r="H186" s="30" t="str">
        <f>'Matriz de Datos'!H168</f>
        <v/>
      </c>
      <c r="I186" s="30" t="str">
        <f>'Matriz de Datos'!I168</f>
        <v/>
      </c>
      <c r="J186" s="30" t="str">
        <f>'Matriz de Datos'!J168</f>
        <v/>
      </c>
      <c r="K186" s="25" t="str">
        <f>'Matriz de Datos'!K168</f>
        <v/>
      </c>
      <c r="L186" s="30" t="str">
        <f>'Matriz de Datos'!L168</f>
        <v/>
      </c>
      <c r="M186" s="30" t="str">
        <f>'Matriz de Datos'!M168</f>
        <v/>
      </c>
      <c r="N186" s="30" t="str">
        <f>'Matriz de Datos'!N168</f>
        <v/>
      </c>
      <c r="O186" s="30" t="str">
        <f>'Matriz de Datos'!O168</f>
        <v/>
      </c>
      <c r="P186" s="30" t="str">
        <f>'Matriz de Datos'!P168</f>
        <v/>
      </c>
      <c r="Q186" s="30" t="str">
        <f>'Matriz de Datos'!U168</f>
        <v/>
      </c>
      <c r="R186" s="30"/>
      <c r="S186" s="30" t="str">
        <f ca="1">'Matriz de Datos'!W168</f>
        <v/>
      </c>
      <c r="T186" s="30" t="str">
        <f ca="1">'Matriz de Datos'!AA168</f>
        <v/>
      </c>
      <c r="U186" s="30" t="str">
        <f ca="1">'Matriz de Datos'!AB168</f>
        <v/>
      </c>
      <c r="V186" s="30" t="str">
        <f ca="1">'Matriz de Datos'!AC168</f>
        <v/>
      </c>
      <c r="W186" s="30" t="str">
        <f ca="1">'Matriz de Datos'!AD168</f>
        <v/>
      </c>
      <c r="X186" s="30" t="str">
        <f>'Matriz de Datos'!AE168</f>
        <v/>
      </c>
      <c r="Y186" s="30" t="str">
        <f ca="1">'Matriz de Datos'!AF168</f>
        <v/>
      </c>
      <c r="Z186" s="30"/>
      <c r="AA186" s="30"/>
      <c r="AB186" s="41" t="str">
        <f ca="1">'Matriz de Datos'!AL168</f>
        <v/>
      </c>
    </row>
    <row r="187" spans="6:28" x14ac:dyDescent="0.3">
      <c r="F187" s="149" t="str">
        <f>'Matriz de Datos'!A169</f>
        <v/>
      </c>
      <c r="G187" s="30" t="str">
        <f>'Matriz de Datos'!G169</f>
        <v/>
      </c>
      <c r="H187" s="30" t="str">
        <f>'Matriz de Datos'!H169</f>
        <v/>
      </c>
      <c r="I187" s="30" t="str">
        <f>'Matriz de Datos'!I169</f>
        <v/>
      </c>
      <c r="J187" s="30" t="str">
        <f>'Matriz de Datos'!J169</f>
        <v/>
      </c>
      <c r="K187" s="25" t="str">
        <f>'Matriz de Datos'!K169</f>
        <v/>
      </c>
      <c r="L187" s="30" t="str">
        <f>'Matriz de Datos'!L169</f>
        <v/>
      </c>
      <c r="M187" s="30" t="str">
        <f>'Matriz de Datos'!M169</f>
        <v/>
      </c>
      <c r="N187" s="30" t="str">
        <f>'Matriz de Datos'!N169</f>
        <v/>
      </c>
      <c r="O187" s="30" t="str">
        <f>'Matriz de Datos'!O169</f>
        <v/>
      </c>
      <c r="P187" s="30" t="str">
        <f>'Matriz de Datos'!P169</f>
        <v/>
      </c>
      <c r="Q187" s="30" t="str">
        <f>'Matriz de Datos'!U169</f>
        <v/>
      </c>
      <c r="R187" s="30"/>
      <c r="S187" s="30" t="str">
        <f ca="1">'Matriz de Datos'!W169</f>
        <v/>
      </c>
      <c r="T187" s="30" t="str">
        <f ca="1">'Matriz de Datos'!AA169</f>
        <v/>
      </c>
      <c r="U187" s="30" t="str">
        <f ca="1">'Matriz de Datos'!AB169</f>
        <v/>
      </c>
      <c r="V187" s="30" t="str">
        <f ca="1">'Matriz de Datos'!AC169</f>
        <v/>
      </c>
      <c r="W187" s="30" t="str">
        <f ca="1">'Matriz de Datos'!AD169</f>
        <v/>
      </c>
      <c r="X187" s="30" t="str">
        <f>'Matriz de Datos'!AE169</f>
        <v/>
      </c>
      <c r="Y187" s="30" t="str">
        <f ca="1">'Matriz de Datos'!AF169</f>
        <v/>
      </c>
      <c r="Z187" s="30"/>
      <c r="AA187" s="30"/>
      <c r="AB187" s="41" t="str">
        <f ca="1">'Matriz de Datos'!AL169</f>
        <v/>
      </c>
    </row>
    <row r="188" spans="6:28" x14ac:dyDescent="0.3">
      <c r="F188" s="149" t="str">
        <f>'Matriz de Datos'!A170</f>
        <v/>
      </c>
      <c r="G188" s="30" t="str">
        <f>'Matriz de Datos'!G170</f>
        <v/>
      </c>
      <c r="H188" s="30" t="str">
        <f>'Matriz de Datos'!H170</f>
        <v/>
      </c>
      <c r="I188" s="30" t="str">
        <f>'Matriz de Datos'!I170</f>
        <v/>
      </c>
      <c r="J188" s="30" t="str">
        <f>'Matriz de Datos'!J170</f>
        <v/>
      </c>
      <c r="K188" s="25" t="str">
        <f>'Matriz de Datos'!K170</f>
        <v/>
      </c>
      <c r="L188" s="30" t="str">
        <f>'Matriz de Datos'!L170</f>
        <v/>
      </c>
      <c r="M188" s="30" t="str">
        <f>'Matriz de Datos'!M170</f>
        <v/>
      </c>
      <c r="N188" s="30" t="str">
        <f>'Matriz de Datos'!N170</f>
        <v/>
      </c>
      <c r="O188" s="30" t="str">
        <f>'Matriz de Datos'!O170</f>
        <v/>
      </c>
      <c r="P188" s="30" t="str">
        <f>'Matriz de Datos'!P170</f>
        <v/>
      </c>
      <c r="Q188" s="30" t="str">
        <f>'Matriz de Datos'!U170</f>
        <v/>
      </c>
      <c r="R188" s="30"/>
      <c r="S188" s="30" t="str">
        <f ca="1">'Matriz de Datos'!W170</f>
        <v/>
      </c>
      <c r="T188" s="30" t="str">
        <f ca="1">'Matriz de Datos'!AA170</f>
        <v/>
      </c>
      <c r="U188" s="30" t="str">
        <f ca="1">'Matriz de Datos'!AB170</f>
        <v/>
      </c>
      <c r="V188" s="30" t="str">
        <f ca="1">'Matriz de Datos'!AC170</f>
        <v/>
      </c>
      <c r="W188" s="30" t="str">
        <f ca="1">'Matriz de Datos'!AD170</f>
        <v/>
      </c>
      <c r="X188" s="30" t="str">
        <f>'Matriz de Datos'!AE170</f>
        <v/>
      </c>
      <c r="Y188" s="30" t="str">
        <f ca="1">'Matriz de Datos'!AF170</f>
        <v/>
      </c>
      <c r="Z188" s="30"/>
      <c r="AA188" s="30"/>
      <c r="AB188" s="41" t="str">
        <f ca="1">'Matriz de Datos'!AL170</f>
        <v/>
      </c>
    </row>
    <row r="189" spans="6:28" x14ac:dyDescent="0.3">
      <c r="F189" s="149" t="str">
        <f>'Matriz de Datos'!A171</f>
        <v/>
      </c>
      <c r="G189" s="30" t="str">
        <f>'Matriz de Datos'!G171</f>
        <v/>
      </c>
      <c r="H189" s="30" t="str">
        <f>'Matriz de Datos'!H171</f>
        <v/>
      </c>
      <c r="I189" s="30" t="str">
        <f>'Matriz de Datos'!I171</f>
        <v/>
      </c>
      <c r="J189" s="30" t="str">
        <f>'Matriz de Datos'!J171</f>
        <v/>
      </c>
      <c r="K189" s="25" t="str">
        <f>'Matriz de Datos'!K171</f>
        <v/>
      </c>
      <c r="L189" s="30" t="str">
        <f>'Matriz de Datos'!L171</f>
        <v/>
      </c>
      <c r="M189" s="30" t="str">
        <f>'Matriz de Datos'!M171</f>
        <v/>
      </c>
      <c r="N189" s="30" t="str">
        <f>'Matriz de Datos'!N171</f>
        <v/>
      </c>
      <c r="O189" s="30" t="str">
        <f>'Matriz de Datos'!O171</f>
        <v/>
      </c>
      <c r="P189" s="30" t="str">
        <f>'Matriz de Datos'!P171</f>
        <v/>
      </c>
      <c r="Q189" s="30" t="str">
        <f>'Matriz de Datos'!U171</f>
        <v/>
      </c>
      <c r="R189" s="30"/>
      <c r="S189" s="30" t="str">
        <f ca="1">'Matriz de Datos'!W171</f>
        <v/>
      </c>
      <c r="T189" s="30" t="str">
        <f ca="1">'Matriz de Datos'!AA171</f>
        <v/>
      </c>
      <c r="U189" s="30" t="str">
        <f ca="1">'Matriz de Datos'!AB171</f>
        <v/>
      </c>
      <c r="V189" s="30" t="str">
        <f ca="1">'Matriz de Datos'!AC171</f>
        <v/>
      </c>
      <c r="W189" s="30" t="str">
        <f ca="1">'Matriz de Datos'!AD171</f>
        <v/>
      </c>
      <c r="X189" s="30" t="str">
        <f>'Matriz de Datos'!AE171</f>
        <v/>
      </c>
      <c r="Y189" s="30" t="str">
        <f ca="1">'Matriz de Datos'!AF171</f>
        <v/>
      </c>
      <c r="Z189" s="30"/>
      <c r="AA189" s="30"/>
      <c r="AB189" s="41" t="str">
        <f ca="1">'Matriz de Datos'!AL171</f>
        <v/>
      </c>
    </row>
    <row r="190" spans="6:28" x14ac:dyDescent="0.3">
      <c r="F190" s="149" t="str">
        <f>'Matriz de Datos'!A172</f>
        <v/>
      </c>
      <c r="G190" s="30" t="str">
        <f>'Matriz de Datos'!G172</f>
        <v/>
      </c>
      <c r="H190" s="30" t="str">
        <f>'Matriz de Datos'!H172</f>
        <v/>
      </c>
      <c r="I190" s="30" t="str">
        <f>'Matriz de Datos'!I172</f>
        <v/>
      </c>
      <c r="J190" s="30" t="str">
        <f>'Matriz de Datos'!J172</f>
        <v/>
      </c>
      <c r="K190" s="25" t="str">
        <f>'Matriz de Datos'!K172</f>
        <v/>
      </c>
      <c r="L190" s="30" t="str">
        <f>'Matriz de Datos'!L172</f>
        <v/>
      </c>
      <c r="M190" s="30" t="str">
        <f>'Matriz de Datos'!M172</f>
        <v/>
      </c>
      <c r="N190" s="30" t="str">
        <f>'Matriz de Datos'!N172</f>
        <v/>
      </c>
      <c r="O190" s="30" t="str">
        <f>'Matriz de Datos'!O172</f>
        <v/>
      </c>
      <c r="P190" s="30" t="str">
        <f>'Matriz de Datos'!P172</f>
        <v/>
      </c>
      <c r="Q190" s="30" t="str">
        <f>'Matriz de Datos'!U172</f>
        <v/>
      </c>
      <c r="R190" s="30"/>
      <c r="S190" s="30" t="str">
        <f ca="1">'Matriz de Datos'!W172</f>
        <v/>
      </c>
      <c r="T190" s="30" t="str">
        <f ca="1">'Matriz de Datos'!AA172</f>
        <v/>
      </c>
      <c r="U190" s="30" t="str">
        <f ca="1">'Matriz de Datos'!AB172</f>
        <v/>
      </c>
      <c r="V190" s="30" t="str">
        <f ca="1">'Matriz de Datos'!AC172</f>
        <v/>
      </c>
      <c r="W190" s="30" t="str">
        <f ca="1">'Matriz de Datos'!AD172</f>
        <v/>
      </c>
      <c r="X190" s="30" t="str">
        <f>'Matriz de Datos'!AE172</f>
        <v/>
      </c>
      <c r="Y190" s="30" t="str">
        <f ca="1">'Matriz de Datos'!AF172</f>
        <v/>
      </c>
      <c r="Z190" s="30"/>
      <c r="AA190" s="30"/>
      <c r="AB190" s="41" t="str">
        <f ca="1">'Matriz de Datos'!AL172</f>
        <v/>
      </c>
    </row>
    <row r="191" spans="6:28" x14ac:dyDescent="0.3">
      <c r="F191" s="149" t="str">
        <f>'Matriz de Datos'!A173</f>
        <v/>
      </c>
      <c r="G191" s="30" t="str">
        <f>'Matriz de Datos'!G173</f>
        <v/>
      </c>
      <c r="H191" s="30" t="str">
        <f>'Matriz de Datos'!H173</f>
        <v/>
      </c>
      <c r="I191" s="30" t="str">
        <f>'Matriz de Datos'!I173</f>
        <v/>
      </c>
      <c r="J191" s="30" t="str">
        <f>'Matriz de Datos'!J173</f>
        <v/>
      </c>
      <c r="K191" s="25" t="str">
        <f>'Matriz de Datos'!K173</f>
        <v/>
      </c>
      <c r="L191" s="30" t="str">
        <f>'Matriz de Datos'!L173</f>
        <v/>
      </c>
      <c r="M191" s="30" t="str">
        <f>'Matriz de Datos'!M173</f>
        <v/>
      </c>
      <c r="N191" s="30" t="str">
        <f>'Matriz de Datos'!N173</f>
        <v/>
      </c>
      <c r="O191" s="30" t="str">
        <f>'Matriz de Datos'!O173</f>
        <v/>
      </c>
      <c r="P191" s="30" t="str">
        <f>'Matriz de Datos'!P173</f>
        <v/>
      </c>
      <c r="Q191" s="30" t="str">
        <f>'Matriz de Datos'!U173</f>
        <v/>
      </c>
      <c r="R191" s="30"/>
      <c r="S191" s="30" t="str">
        <f ca="1">'Matriz de Datos'!W173</f>
        <v/>
      </c>
      <c r="T191" s="30" t="str">
        <f ca="1">'Matriz de Datos'!AA173</f>
        <v/>
      </c>
      <c r="U191" s="30" t="str">
        <f ca="1">'Matriz de Datos'!AB173</f>
        <v/>
      </c>
      <c r="V191" s="30" t="str">
        <f ca="1">'Matriz de Datos'!AC173</f>
        <v/>
      </c>
      <c r="W191" s="30" t="str">
        <f ca="1">'Matriz de Datos'!AD173</f>
        <v/>
      </c>
      <c r="X191" s="30" t="str">
        <f>'Matriz de Datos'!AE173</f>
        <v/>
      </c>
      <c r="Y191" s="30" t="str">
        <f ca="1">'Matriz de Datos'!AF173</f>
        <v/>
      </c>
      <c r="Z191" s="30"/>
      <c r="AA191" s="30"/>
      <c r="AB191" s="41" t="str">
        <f ca="1">'Matriz de Datos'!AL173</f>
        <v/>
      </c>
    </row>
    <row r="192" spans="6:28" x14ac:dyDescent="0.3">
      <c r="F192" s="149" t="str">
        <f>'Matriz de Datos'!A174</f>
        <v/>
      </c>
      <c r="G192" s="30" t="str">
        <f>'Matriz de Datos'!G174</f>
        <v/>
      </c>
      <c r="H192" s="30" t="str">
        <f>'Matriz de Datos'!H174</f>
        <v/>
      </c>
      <c r="I192" s="30" t="str">
        <f>'Matriz de Datos'!I174</f>
        <v/>
      </c>
      <c r="J192" s="30" t="str">
        <f>'Matriz de Datos'!J174</f>
        <v/>
      </c>
      <c r="K192" s="25" t="str">
        <f>'Matriz de Datos'!K174</f>
        <v/>
      </c>
      <c r="L192" s="30" t="str">
        <f>'Matriz de Datos'!L174</f>
        <v/>
      </c>
      <c r="M192" s="30" t="str">
        <f>'Matriz de Datos'!M174</f>
        <v/>
      </c>
      <c r="N192" s="30" t="str">
        <f>'Matriz de Datos'!N174</f>
        <v/>
      </c>
      <c r="O192" s="30" t="str">
        <f>'Matriz de Datos'!O174</f>
        <v/>
      </c>
      <c r="P192" s="30" t="str">
        <f>'Matriz de Datos'!P174</f>
        <v/>
      </c>
      <c r="Q192" s="30" t="str">
        <f>'Matriz de Datos'!U174</f>
        <v/>
      </c>
      <c r="R192" s="30"/>
      <c r="S192" s="30" t="str">
        <f ca="1">'Matriz de Datos'!W174</f>
        <v/>
      </c>
      <c r="T192" s="30" t="str">
        <f ca="1">'Matriz de Datos'!AA174</f>
        <v/>
      </c>
      <c r="U192" s="30" t="str">
        <f ca="1">'Matriz de Datos'!AB174</f>
        <v/>
      </c>
      <c r="V192" s="30" t="str">
        <f ca="1">'Matriz de Datos'!AC174</f>
        <v/>
      </c>
      <c r="W192" s="30" t="str">
        <f ca="1">'Matriz de Datos'!AD174</f>
        <v/>
      </c>
      <c r="X192" s="30" t="str">
        <f>'Matriz de Datos'!AE174</f>
        <v/>
      </c>
      <c r="Y192" s="30" t="str">
        <f ca="1">'Matriz de Datos'!AF174</f>
        <v/>
      </c>
      <c r="Z192" s="30"/>
      <c r="AA192" s="30"/>
      <c r="AB192" s="41" t="str">
        <f ca="1">'Matriz de Datos'!AL174</f>
        <v/>
      </c>
    </row>
    <row r="193" spans="6:28" x14ac:dyDescent="0.3">
      <c r="F193" s="149" t="str">
        <f>'Matriz de Datos'!A175</f>
        <v/>
      </c>
      <c r="G193" s="30" t="str">
        <f>'Matriz de Datos'!G175</f>
        <v/>
      </c>
      <c r="H193" s="30" t="str">
        <f>'Matriz de Datos'!H175</f>
        <v/>
      </c>
      <c r="I193" s="30" t="str">
        <f>'Matriz de Datos'!I175</f>
        <v/>
      </c>
      <c r="J193" s="30" t="str">
        <f>'Matriz de Datos'!J175</f>
        <v/>
      </c>
      <c r="K193" s="25" t="str">
        <f>'Matriz de Datos'!K175</f>
        <v/>
      </c>
      <c r="L193" s="30" t="str">
        <f>'Matriz de Datos'!L175</f>
        <v/>
      </c>
      <c r="M193" s="30" t="str">
        <f>'Matriz de Datos'!M175</f>
        <v/>
      </c>
      <c r="N193" s="30" t="str">
        <f>'Matriz de Datos'!N175</f>
        <v/>
      </c>
      <c r="O193" s="30" t="str">
        <f>'Matriz de Datos'!O175</f>
        <v/>
      </c>
      <c r="P193" s="30" t="str">
        <f>'Matriz de Datos'!P175</f>
        <v/>
      </c>
      <c r="Q193" s="30" t="str">
        <f>'Matriz de Datos'!U175</f>
        <v/>
      </c>
      <c r="R193" s="30"/>
      <c r="S193" s="30" t="str">
        <f ca="1">'Matriz de Datos'!W175</f>
        <v/>
      </c>
      <c r="T193" s="30" t="str">
        <f ca="1">'Matriz de Datos'!AA175</f>
        <v/>
      </c>
      <c r="U193" s="30" t="str">
        <f ca="1">'Matriz de Datos'!AB175</f>
        <v/>
      </c>
      <c r="V193" s="30" t="str">
        <f ca="1">'Matriz de Datos'!AC175</f>
        <v/>
      </c>
      <c r="W193" s="30" t="str">
        <f ca="1">'Matriz de Datos'!AD175</f>
        <v/>
      </c>
      <c r="X193" s="30" t="str">
        <f>'Matriz de Datos'!AE175</f>
        <v/>
      </c>
      <c r="Y193" s="30" t="str">
        <f ca="1">'Matriz de Datos'!AF175</f>
        <v/>
      </c>
      <c r="Z193" s="30"/>
      <c r="AA193" s="30"/>
      <c r="AB193" s="41" t="str">
        <f ca="1">'Matriz de Datos'!AL175</f>
        <v/>
      </c>
    </row>
    <row r="194" spans="6:28" x14ac:dyDescent="0.3">
      <c r="F194" s="149" t="str">
        <f>'Matriz de Datos'!A176</f>
        <v/>
      </c>
      <c r="G194" s="30" t="str">
        <f>'Matriz de Datos'!G176</f>
        <v/>
      </c>
      <c r="H194" s="30" t="str">
        <f>'Matriz de Datos'!H176</f>
        <v/>
      </c>
      <c r="I194" s="30" t="str">
        <f>'Matriz de Datos'!I176</f>
        <v/>
      </c>
      <c r="J194" s="30" t="str">
        <f>'Matriz de Datos'!J176</f>
        <v/>
      </c>
      <c r="K194" s="25" t="str">
        <f>'Matriz de Datos'!K176</f>
        <v/>
      </c>
      <c r="L194" s="30" t="str">
        <f>'Matriz de Datos'!L176</f>
        <v/>
      </c>
      <c r="M194" s="30" t="str">
        <f>'Matriz de Datos'!M176</f>
        <v/>
      </c>
      <c r="N194" s="30" t="str">
        <f>'Matriz de Datos'!N176</f>
        <v/>
      </c>
      <c r="O194" s="30" t="str">
        <f>'Matriz de Datos'!O176</f>
        <v/>
      </c>
      <c r="P194" s="30" t="str">
        <f>'Matriz de Datos'!P176</f>
        <v/>
      </c>
      <c r="Q194" s="30" t="str">
        <f>'Matriz de Datos'!U176</f>
        <v/>
      </c>
      <c r="R194" s="30"/>
      <c r="S194" s="30" t="str">
        <f ca="1">'Matriz de Datos'!W176</f>
        <v/>
      </c>
      <c r="T194" s="30" t="str">
        <f ca="1">'Matriz de Datos'!AA176</f>
        <v/>
      </c>
      <c r="U194" s="30" t="str">
        <f ca="1">'Matriz de Datos'!AB176</f>
        <v/>
      </c>
      <c r="V194" s="30" t="str">
        <f ca="1">'Matriz de Datos'!AC176</f>
        <v/>
      </c>
      <c r="W194" s="30" t="str">
        <f ca="1">'Matriz de Datos'!AD176</f>
        <v/>
      </c>
      <c r="X194" s="30" t="str">
        <f>'Matriz de Datos'!AE176</f>
        <v/>
      </c>
      <c r="Y194" s="30" t="str">
        <f ca="1">'Matriz de Datos'!AF176</f>
        <v/>
      </c>
      <c r="Z194" s="30"/>
      <c r="AA194" s="30"/>
      <c r="AB194" s="41" t="str">
        <f ca="1">'Matriz de Datos'!AL176</f>
        <v/>
      </c>
    </row>
    <row r="195" spans="6:28" x14ac:dyDescent="0.3">
      <c r="F195" s="149" t="str">
        <f>'Matriz de Datos'!A177</f>
        <v/>
      </c>
      <c r="G195" s="30" t="str">
        <f>'Matriz de Datos'!G177</f>
        <v/>
      </c>
      <c r="H195" s="30" t="str">
        <f>'Matriz de Datos'!H177</f>
        <v/>
      </c>
      <c r="I195" s="30" t="str">
        <f>'Matriz de Datos'!I177</f>
        <v/>
      </c>
      <c r="J195" s="30" t="str">
        <f>'Matriz de Datos'!J177</f>
        <v/>
      </c>
      <c r="K195" s="25" t="str">
        <f>'Matriz de Datos'!K177</f>
        <v/>
      </c>
      <c r="L195" s="30" t="str">
        <f>'Matriz de Datos'!L177</f>
        <v/>
      </c>
      <c r="M195" s="30" t="str">
        <f>'Matriz de Datos'!M177</f>
        <v/>
      </c>
      <c r="N195" s="30" t="str">
        <f>'Matriz de Datos'!N177</f>
        <v/>
      </c>
      <c r="O195" s="30" t="str">
        <f>'Matriz de Datos'!O177</f>
        <v/>
      </c>
      <c r="P195" s="30" t="str">
        <f>'Matriz de Datos'!P177</f>
        <v/>
      </c>
      <c r="Q195" s="30" t="str">
        <f>'Matriz de Datos'!U177</f>
        <v/>
      </c>
      <c r="R195" s="30"/>
      <c r="S195" s="30" t="str">
        <f ca="1">'Matriz de Datos'!W177</f>
        <v/>
      </c>
      <c r="T195" s="30" t="str">
        <f ca="1">'Matriz de Datos'!AA177</f>
        <v/>
      </c>
      <c r="U195" s="30" t="str">
        <f ca="1">'Matriz de Datos'!AB177</f>
        <v/>
      </c>
      <c r="V195" s="30" t="str">
        <f ca="1">'Matriz de Datos'!AC177</f>
        <v/>
      </c>
      <c r="W195" s="30" t="str">
        <f ca="1">'Matriz de Datos'!AD177</f>
        <v/>
      </c>
      <c r="X195" s="30" t="str">
        <f>'Matriz de Datos'!AE177</f>
        <v/>
      </c>
      <c r="Y195" s="30" t="str">
        <f ca="1">'Matriz de Datos'!AF177</f>
        <v/>
      </c>
      <c r="Z195" s="30"/>
      <c r="AA195" s="30"/>
      <c r="AB195" s="41" t="str">
        <f ca="1">'Matriz de Datos'!AL177</f>
        <v/>
      </c>
    </row>
    <row r="196" spans="6:28" x14ac:dyDescent="0.3">
      <c r="F196" s="149" t="str">
        <f>'Matriz de Datos'!A178</f>
        <v/>
      </c>
      <c r="G196" s="30" t="str">
        <f>'Matriz de Datos'!G178</f>
        <v/>
      </c>
      <c r="H196" s="30" t="str">
        <f>'Matriz de Datos'!H178</f>
        <v/>
      </c>
      <c r="I196" s="30" t="str">
        <f>'Matriz de Datos'!I178</f>
        <v/>
      </c>
      <c r="J196" s="30" t="str">
        <f>'Matriz de Datos'!J178</f>
        <v/>
      </c>
      <c r="K196" s="25" t="str">
        <f>'Matriz de Datos'!K178</f>
        <v/>
      </c>
      <c r="L196" s="30" t="str">
        <f>'Matriz de Datos'!L178</f>
        <v/>
      </c>
      <c r="M196" s="30" t="str">
        <f>'Matriz de Datos'!M178</f>
        <v/>
      </c>
      <c r="N196" s="30" t="str">
        <f>'Matriz de Datos'!N178</f>
        <v/>
      </c>
      <c r="O196" s="30" t="str">
        <f>'Matriz de Datos'!O178</f>
        <v/>
      </c>
      <c r="P196" s="30" t="str">
        <f>'Matriz de Datos'!P178</f>
        <v/>
      </c>
      <c r="Q196" s="30" t="str">
        <f>'Matriz de Datos'!U178</f>
        <v/>
      </c>
      <c r="R196" s="30"/>
      <c r="S196" s="30" t="str">
        <f ca="1">'Matriz de Datos'!W178</f>
        <v/>
      </c>
      <c r="T196" s="30" t="str">
        <f ca="1">'Matriz de Datos'!AA178</f>
        <v/>
      </c>
      <c r="U196" s="30" t="str">
        <f ca="1">'Matriz de Datos'!AB178</f>
        <v/>
      </c>
      <c r="V196" s="30" t="str">
        <f ca="1">'Matriz de Datos'!AC178</f>
        <v/>
      </c>
      <c r="W196" s="30" t="str">
        <f ca="1">'Matriz de Datos'!AD178</f>
        <v/>
      </c>
      <c r="X196" s="30" t="str">
        <f>'Matriz de Datos'!AE178</f>
        <v/>
      </c>
      <c r="Y196" s="30" t="str">
        <f ca="1">'Matriz de Datos'!AF178</f>
        <v/>
      </c>
      <c r="Z196" s="30"/>
      <c r="AA196" s="30"/>
      <c r="AB196" s="41" t="str">
        <f ca="1">'Matriz de Datos'!AL178</f>
        <v/>
      </c>
    </row>
    <row r="197" spans="6:28" x14ac:dyDescent="0.3">
      <c r="F197" s="149" t="str">
        <f>'Matriz de Datos'!A179</f>
        <v/>
      </c>
      <c r="G197" s="30" t="str">
        <f>'Matriz de Datos'!G179</f>
        <v/>
      </c>
      <c r="H197" s="30" t="str">
        <f>'Matriz de Datos'!H179</f>
        <v/>
      </c>
      <c r="I197" s="30" t="str">
        <f>'Matriz de Datos'!I179</f>
        <v/>
      </c>
      <c r="J197" s="30" t="str">
        <f>'Matriz de Datos'!J179</f>
        <v/>
      </c>
      <c r="K197" s="25" t="str">
        <f>'Matriz de Datos'!K179</f>
        <v/>
      </c>
      <c r="L197" s="30" t="str">
        <f>'Matriz de Datos'!L179</f>
        <v/>
      </c>
      <c r="M197" s="30" t="str">
        <f>'Matriz de Datos'!M179</f>
        <v/>
      </c>
      <c r="N197" s="30" t="str">
        <f>'Matriz de Datos'!N179</f>
        <v/>
      </c>
      <c r="O197" s="30" t="str">
        <f>'Matriz de Datos'!O179</f>
        <v/>
      </c>
      <c r="P197" s="30" t="str">
        <f>'Matriz de Datos'!P179</f>
        <v/>
      </c>
      <c r="Q197" s="30" t="str">
        <f>'Matriz de Datos'!U179</f>
        <v/>
      </c>
      <c r="R197" s="30"/>
      <c r="S197" s="30" t="str">
        <f ca="1">'Matriz de Datos'!W179</f>
        <v/>
      </c>
      <c r="T197" s="30" t="str">
        <f ca="1">'Matriz de Datos'!AA179</f>
        <v/>
      </c>
      <c r="U197" s="30" t="str">
        <f ca="1">'Matriz de Datos'!AB179</f>
        <v/>
      </c>
      <c r="V197" s="30" t="str">
        <f ca="1">'Matriz de Datos'!AC179</f>
        <v/>
      </c>
      <c r="W197" s="30" t="str">
        <f ca="1">'Matriz de Datos'!AD179</f>
        <v/>
      </c>
      <c r="X197" s="30" t="str">
        <f>'Matriz de Datos'!AE179</f>
        <v/>
      </c>
      <c r="Y197" s="30" t="str">
        <f ca="1">'Matriz de Datos'!AF179</f>
        <v/>
      </c>
      <c r="Z197" s="30"/>
      <c r="AA197" s="30"/>
      <c r="AB197" s="41" t="str">
        <f ca="1">'Matriz de Datos'!AL179</f>
        <v/>
      </c>
    </row>
    <row r="198" spans="6:28" x14ac:dyDescent="0.3">
      <c r="F198" s="149" t="str">
        <f>'Matriz de Datos'!A180</f>
        <v/>
      </c>
      <c r="G198" s="30" t="str">
        <f>'Matriz de Datos'!G180</f>
        <v/>
      </c>
      <c r="H198" s="30" t="str">
        <f>'Matriz de Datos'!H180</f>
        <v/>
      </c>
      <c r="I198" s="30" t="str">
        <f>'Matriz de Datos'!I180</f>
        <v/>
      </c>
      <c r="J198" s="30" t="str">
        <f>'Matriz de Datos'!J180</f>
        <v/>
      </c>
      <c r="K198" s="25" t="str">
        <f>'Matriz de Datos'!K180</f>
        <v/>
      </c>
      <c r="L198" s="30" t="str">
        <f>'Matriz de Datos'!L180</f>
        <v/>
      </c>
      <c r="M198" s="30" t="str">
        <f>'Matriz de Datos'!M180</f>
        <v/>
      </c>
      <c r="N198" s="30" t="str">
        <f>'Matriz de Datos'!N180</f>
        <v/>
      </c>
      <c r="O198" s="30" t="str">
        <f>'Matriz de Datos'!O180</f>
        <v/>
      </c>
      <c r="P198" s="30" t="str">
        <f>'Matriz de Datos'!P180</f>
        <v/>
      </c>
      <c r="Q198" s="30" t="str">
        <f>'Matriz de Datos'!U180</f>
        <v/>
      </c>
      <c r="R198" s="30"/>
      <c r="S198" s="30" t="str">
        <f ca="1">'Matriz de Datos'!W180</f>
        <v/>
      </c>
      <c r="T198" s="30" t="str">
        <f ca="1">'Matriz de Datos'!AA180</f>
        <v/>
      </c>
      <c r="U198" s="30" t="str">
        <f ca="1">'Matriz de Datos'!AB180</f>
        <v/>
      </c>
      <c r="V198" s="30" t="str">
        <f ca="1">'Matriz de Datos'!AC180</f>
        <v/>
      </c>
      <c r="W198" s="30" t="str">
        <f ca="1">'Matriz de Datos'!AD180</f>
        <v/>
      </c>
      <c r="X198" s="30" t="str">
        <f>'Matriz de Datos'!AE180</f>
        <v/>
      </c>
      <c r="Y198" s="30" t="str">
        <f ca="1">'Matriz de Datos'!AF180</f>
        <v/>
      </c>
      <c r="Z198" s="30"/>
      <c r="AA198" s="30"/>
      <c r="AB198" s="41" t="str">
        <f ca="1">'Matriz de Datos'!AL180</f>
        <v/>
      </c>
    </row>
    <row r="199" spans="6:28" x14ac:dyDescent="0.3">
      <c r="F199" s="149" t="str">
        <f>'Matriz de Datos'!A181</f>
        <v/>
      </c>
      <c r="G199" s="30" t="str">
        <f>'Matriz de Datos'!G181</f>
        <v/>
      </c>
      <c r="H199" s="30" t="str">
        <f>'Matriz de Datos'!H181</f>
        <v/>
      </c>
      <c r="I199" s="30" t="str">
        <f>'Matriz de Datos'!I181</f>
        <v/>
      </c>
      <c r="J199" s="30" t="str">
        <f>'Matriz de Datos'!J181</f>
        <v/>
      </c>
      <c r="K199" s="25" t="str">
        <f>'Matriz de Datos'!K181</f>
        <v/>
      </c>
      <c r="L199" s="30" t="str">
        <f>'Matriz de Datos'!L181</f>
        <v/>
      </c>
      <c r="M199" s="30" t="str">
        <f>'Matriz de Datos'!M181</f>
        <v/>
      </c>
      <c r="N199" s="30" t="str">
        <f>'Matriz de Datos'!N181</f>
        <v/>
      </c>
      <c r="O199" s="30" t="str">
        <f>'Matriz de Datos'!O181</f>
        <v/>
      </c>
      <c r="P199" s="30" t="str">
        <f>'Matriz de Datos'!P181</f>
        <v/>
      </c>
      <c r="Q199" s="30" t="str">
        <f>'Matriz de Datos'!U181</f>
        <v/>
      </c>
      <c r="R199" s="30"/>
      <c r="S199" s="30" t="str">
        <f ca="1">'Matriz de Datos'!W181</f>
        <v/>
      </c>
      <c r="T199" s="30" t="str">
        <f ca="1">'Matriz de Datos'!AA181</f>
        <v/>
      </c>
      <c r="U199" s="30" t="str">
        <f ca="1">'Matriz de Datos'!AB181</f>
        <v/>
      </c>
      <c r="V199" s="30" t="str">
        <f ca="1">'Matriz de Datos'!AC181</f>
        <v/>
      </c>
      <c r="W199" s="30" t="str">
        <f ca="1">'Matriz de Datos'!AD181</f>
        <v/>
      </c>
      <c r="X199" s="30" t="str">
        <f>'Matriz de Datos'!AE181</f>
        <v/>
      </c>
      <c r="Y199" s="30" t="str">
        <f ca="1">'Matriz de Datos'!AF181</f>
        <v/>
      </c>
      <c r="Z199" s="30"/>
      <c r="AA199" s="30"/>
      <c r="AB199" s="41" t="str">
        <f ca="1">'Matriz de Datos'!AL181</f>
        <v/>
      </c>
    </row>
    <row r="200" spans="6:28" x14ac:dyDescent="0.3">
      <c r="F200" s="149" t="str">
        <f>'Matriz de Datos'!A182</f>
        <v/>
      </c>
      <c r="G200" s="30" t="str">
        <f>'Matriz de Datos'!G182</f>
        <v/>
      </c>
      <c r="H200" s="30" t="str">
        <f>'Matriz de Datos'!H182</f>
        <v/>
      </c>
      <c r="I200" s="30" t="str">
        <f>'Matriz de Datos'!I182</f>
        <v/>
      </c>
      <c r="J200" s="30" t="str">
        <f>'Matriz de Datos'!J182</f>
        <v/>
      </c>
      <c r="K200" s="25" t="str">
        <f>'Matriz de Datos'!K182</f>
        <v/>
      </c>
      <c r="L200" s="30" t="str">
        <f>'Matriz de Datos'!L182</f>
        <v/>
      </c>
      <c r="M200" s="30" t="str">
        <f>'Matriz de Datos'!M182</f>
        <v/>
      </c>
      <c r="N200" s="30" t="str">
        <f>'Matriz de Datos'!N182</f>
        <v/>
      </c>
      <c r="O200" s="30" t="str">
        <f>'Matriz de Datos'!O182</f>
        <v/>
      </c>
      <c r="P200" s="30" t="str">
        <f>'Matriz de Datos'!P182</f>
        <v/>
      </c>
      <c r="Q200" s="30" t="str">
        <f>'Matriz de Datos'!U182</f>
        <v/>
      </c>
      <c r="R200" s="30"/>
      <c r="S200" s="30" t="str">
        <f ca="1">'Matriz de Datos'!W182</f>
        <v/>
      </c>
      <c r="T200" s="30" t="str">
        <f ca="1">'Matriz de Datos'!AA182</f>
        <v/>
      </c>
      <c r="U200" s="30" t="str">
        <f ca="1">'Matriz de Datos'!AB182</f>
        <v/>
      </c>
      <c r="V200" s="30" t="str">
        <f ca="1">'Matriz de Datos'!AC182</f>
        <v/>
      </c>
      <c r="W200" s="30" t="str">
        <f ca="1">'Matriz de Datos'!AD182</f>
        <v/>
      </c>
      <c r="X200" s="30" t="str">
        <f>'Matriz de Datos'!AE182</f>
        <v/>
      </c>
      <c r="Y200" s="30" t="str">
        <f ca="1">'Matriz de Datos'!AF182</f>
        <v/>
      </c>
      <c r="Z200" s="30"/>
      <c r="AA200" s="30"/>
      <c r="AB200" s="41" t="str">
        <f ca="1">'Matriz de Datos'!AL182</f>
        <v/>
      </c>
    </row>
    <row r="201" spans="6:28" x14ac:dyDescent="0.3">
      <c r="F201" s="149" t="str">
        <f>'Matriz de Datos'!A183</f>
        <v/>
      </c>
      <c r="G201" s="30" t="str">
        <f>'Matriz de Datos'!G183</f>
        <v/>
      </c>
      <c r="H201" s="30" t="str">
        <f>'Matriz de Datos'!H183</f>
        <v/>
      </c>
      <c r="I201" s="30" t="str">
        <f>'Matriz de Datos'!I183</f>
        <v/>
      </c>
      <c r="J201" s="30" t="str">
        <f>'Matriz de Datos'!J183</f>
        <v/>
      </c>
      <c r="K201" s="25" t="str">
        <f>'Matriz de Datos'!K183</f>
        <v/>
      </c>
      <c r="L201" s="30" t="str">
        <f>'Matriz de Datos'!L183</f>
        <v/>
      </c>
      <c r="M201" s="30" t="str">
        <f>'Matriz de Datos'!M183</f>
        <v/>
      </c>
      <c r="N201" s="30" t="str">
        <f>'Matriz de Datos'!N183</f>
        <v/>
      </c>
      <c r="O201" s="30" t="str">
        <f>'Matriz de Datos'!O183</f>
        <v/>
      </c>
      <c r="P201" s="30" t="str">
        <f>'Matriz de Datos'!P183</f>
        <v/>
      </c>
      <c r="Q201" s="30" t="str">
        <f>'Matriz de Datos'!U183</f>
        <v/>
      </c>
      <c r="R201" s="30"/>
      <c r="S201" s="30" t="str">
        <f ca="1">'Matriz de Datos'!W183</f>
        <v/>
      </c>
      <c r="T201" s="30" t="str">
        <f ca="1">'Matriz de Datos'!AA183</f>
        <v/>
      </c>
      <c r="U201" s="30" t="str">
        <f ca="1">'Matriz de Datos'!AB183</f>
        <v/>
      </c>
      <c r="V201" s="30" t="str">
        <f ca="1">'Matriz de Datos'!AC183</f>
        <v/>
      </c>
      <c r="W201" s="30" t="str">
        <f ca="1">'Matriz de Datos'!AD183</f>
        <v/>
      </c>
      <c r="X201" s="30" t="str">
        <f>'Matriz de Datos'!AE183</f>
        <v/>
      </c>
      <c r="Y201" s="30" t="str">
        <f ca="1">'Matriz de Datos'!AF183</f>
        <v/>
      </c>
      <c r="Z201" s="30"/>
      <c r="AA201" s="30"/>
      <c r="AB201" s="41" t="str">
        <f ca="1">'Matriz de Datos'!AL183</f>
        <v/>
      </c>
    </row>
    <row r="202" spans="6:28" x14ac:dyDescent="0.3">
      <c r="F202" s="149" t="str">
        <f>'Matriz de Datos'!A184</f>
        <v/>
      </c>
      <c r="G202" s="30" t="str">
        <f>'Matriz de Datos'!G184</f>
        <v/>
      </c>
      <c r="H202" s="30" t="str">
        <f>'Matriz de Datos'!H184</f>
        <v/>
      </c>
      <c r="I202" s="30" t="str">
        <f>'Matriz de Datos'!I184</f>
        <v/>
      </c>
      <c r="J202" s="30" t="str">
        <f>'Matriz de Datos'!J184</f>
        <v/>
      </c>
      <c r="K202" s="25" t="str">
        <f>'Matriz de Datos'!K184</f>
        <v/>
      </c>
      <c r="L202" s="30" t="str">
        <f>'Matriz de Datos'!L184</f>
        <v/>
      </c>
      <c r="M202" s="30" t="str">
        <f>'Matriz de Datos'!M184</f>
        <v/>
      </c>
      <c r="N202" s="30" t="str">
        <f>'Matriz de Datos'!N184</f>
        <v/>
      </c>
      <c r="O202" s="30" t="str">
        <f>'Matriz de Datos'!O184</f>
        <v/>
      </c>
      <c r="P202" s="30" t="str">
        <f>'Matriz de Datos'!P184</f>
        <v/>
      </c>
      <c r="Q202" s="30" t="str">
        <f>'Matriz de Datos'!U184</f>
        <v/>
      </c>
      <c r="R202" s="30"/>
      <c r="S202" s="30" t="str">
        <f ca="1">'Matriz de Datos'!W184</f>
        <v/>
      </c>
      <c r="T202" s="30" t="str">
        <f ca="1">'Matriz de Datos'!AA184</f>
        <v/>
      </c>
      <c r="U202" s="30" t="str">
        <f ca="1">'Matriz de Datos'!AB184</f>
        <v/>
      </c>
      <c r="V202" s="30" t="str">
        <f ca="1">'Matriz de Datos'!AC184</f>
        <v/>
      </c>
      <c r="W202" s="30" t="str">
        <f ca="1">'Matriz de Datos'!AD184</f>
        <v/>
      </c>
      <c r="X202" s="30" t="str">
        <f>'Matriz de Datos'!AE184</f>
        <v/>
      </c>
      <c r="Y202" s="30" t="str">
        <f ca="1">'Matriz de Datos'!AF184</f>
        <v/>
      </c>
      <c r="Z202" s="30"/>
      <c r="AA202" s="30"/>
      <c r="AB202" s="41" t="str">
        <f ca="1">'Matriz de Datos'!AL184</f>
        <v/>
      </c>
    </row>
    <row r="203" spans="6:28" x14ac:dyDescent="0.3">
      <c r="F203" s="149" t="str">
        <f>'Matriz de Datos'!A185</f>
        <v/>
      </c>
      <c r="G203" s="30" t="str">
        <f>'Matriz de Datos'!G185</f>
        <v/>
      </c>
      <c r="H203" s="30" t="str">
        <f>'Matriz de Datos'!H185</f>
        <v/>
      </c>
      <c r="I203" s="30" t="str">
        <f>'Matriz de Datos'!I185</f>
        <v/>
      </c>
      <c r="J203" s="30" t="str">
        <f>'Matriz de Datos'!J185</f>
        <v/>
      </c>
      <c r="K203" s="25" t="str">
        <f>'Matriz de Datos'!K185</f>
        <v/>
      </c>
      <c r="L203" s="30" t="str">
        <f>'Matriz de Datos'!L185</f>
        <v/>
      </c>
      <c r="M203" s="30" t="str">
        <f>'Matriz de Datos'!M185</f>
        <v/>
      </c>
      <c r="N203" s="30" t="str">
        <f>'Matriz de Datos'!N185</f>
        <v/>
      </c>
      <c r="O203" s="30" t="str">
        <f>'Matriz de Datos'!O185</f>
        <v/>
      </c>
      <c r="P203" s="30" t="str">
        <f>'Matriz de Datos'!P185</f>
        <v/>
      </c>
      <c r="Q203" s="30" t="str">
        <f>'Matriz de Datos'!U185</f>
        <v/>
      </c>
      <c r="R203" s="30"/>
      <c r="S203" s="30" t="str">
        <f ca="1">'Matriz de Datos'!W185</f>
        <v/>
      </c>
      <c r="T203" s="30" t="str">
        <f ca="1">'Matriz de Datos'!AA185</f>
        <v/>
      </c>
      <c r="U203" s="30" t="str">
        <f ca="1">'Matriz de Datos'!AB185</f>
        <v/>
      </c>
      <c r="V203" s="30" t="str">
        <f ca="1">'Matriz de Datos'!AC185</f>
        <v/>
      </c>
      <c r="W203" s="30" t="str">
        <f ca="1">'Matriz de Datos'!AD185</f>
        <v/>
      </c>
      <c r="X203" s="30" t="str">
        <f>'Matriz de Datos'!AE185</f>
        <v/>
      </c>
      <c r="Y203" s="30" t="str">
        <f ca="1">'Matriz de Datos'!AF185</f>
        <v/>
      </c>
      <c r="Z203" s="30"/>
      <c r="AA203" s="30"/>
      <c r="AB203" s="41" t="str">
        <f ca="1">'Matriz de Datos'!AL185</f>
        <v/>
      </c>
    </row>
    <row r="204" spans="6:28" x14ac:dyDescent="0.3">
      <c r="F204" s="149" t="str">
        <f>'Matriz de Datos'!A186</f>
        <v/>
      </c>
      <c r="G204" s="30" t="str">
        <f>'Matriz de Datos'!G186</f>
        <v/>
      </c>
      <c r="H204" s="30" t="str">
        <f>'Matriz de Datos'!H186</f>
        <v/>
      </c>
      <c r="I204" s="30" t="str">
        <f>'Matriz de Datos'!I186</f>
        <v/>
      </c>
      <c r="J204" s="30" t="str">
        <f>'Matriz de Datos'!J186</f>
        <v/>
      </c>
      <c r="K204" s="25" t="str">
        <f>'Matriz de Datos'!K186</f>
        <v/>
      </c>
      <c r="L204" s="30" t="str">
        <f>'Matriz de Datos'!L186</f>
        <v/>
      </c>
      <c r="M204" s="30" t="str">
        <f>'Matriz de Datos'!M186</f>
        <v/>
      </c>
      <c r="N204" s="30" t="str">
        <f>'Matriz de Datos'!N186</f>
        <v/>
      </c>
      <c r="O204" s="30" t="str">
        <f>'Matriz de Datos'!O186</f>
        <v/>
      </c>
      <c r="P204" s="30" t="str">
        <f>'Matriz de Datos'!P186</f>
        <v/>
      </c>
      <c r="Q204" s="30" t="str">
        <f>'Matriz de Datos'!U186</f>
        <v/>
      </c>
      <c r="R204" s="30"/>
      <c r="S204" s="30" t="str">
        <f ca="1">'Matriz de Datos'!W186</f>
        <v/>
      </c>
      <c r="T204" s="30" t="str">
        <f ca="1">'Matriz de Datos'!AA186</f>
        <v/>
      </c>
      <c r="U204" s="30" t="str">
        <f ca="1">'Matriz de Datos'!AB186</f>
        <v/>
      </c>
      <c r="V204" s="30" t="str">
        <f ca="1">'Matriz de Datos'!AC186</f>
        <v/>
      </c>
      <c r="W204" s="30" t="str">
        <f ca="1">'Matriz de Datos'!AD186</f>
        <v/>
      </c>
      <c r="X204" s="30" t="str">
        <f>'Matriz de Datos'!AE186</f>
        <v/>
      </c>
      <c r="Y204" s="30" t="str">
        <f ca="1">'Matriz de Datos'!AF186</f>
        <v/>
      </c>
      <c r="Z204" s="30"/>
      <c r="AA204" s="30"/>
      <c r="AB204" s="41" t="str">
        <f ca="1">'Matriz de Datos'!AL186</f>
        <v/>
      </c>
    </row>
    <row r="205" spans="6:28" x14ac:dyDescent="0.3">
      <c r="F205" s="149" t="str">
        <f>'Matriz de Datos'!A187</f>
        <v/>
      </c>
      <c r="G205" s="30" t="str">
        <f>'Matriz de Datos'!G187</f>
        <v/>
      </c>
      <c r="H205" s="30" t="str">
        <f>'Matriz de Datos'!H187</f>
        <v/>
      </c>
      <c r="I205" s="30" t="str">
        <f>'Matriz de Datos'!I187</f>
        <v/>
      </c>
      <c r="J205" s="30" t="str">
        <f>'Matriz de Datos'!J187</f>
        <v/>
      </c>
      <c r="K205" s="25" t="str">
        <f>'Matriz de Datos'!K187</f>
        <v/>
      </c>
      <c r="L205" s="30" t="str">
        <f>'Matriz de Datos'!L187</f>
        <v/>
      </c>
      <c r="M205" s="30" t="str">
        <f>'Matriz de Datos'!M187</f>
        <v/>
      </c>
      <c r="N205" s="30" t="str">
        <f>'Matriz de Datos'!N187</f>
        <v/>
      </c>
      <c r="O205" s="30" t="str">
        <f>'Matriz de Datos'!O187</f>
        <v/>
      </c>
      <c r="P205" s="30" t="str">
        <f>'Matriz de Datos'!P187</f>
        <v/>
      </c>
      <c r="Q205" s="30" t="str">
        <f>'Matriz de Datos'!U187</f>
        <v/>
      </c>
      <c r="R205" s="30"/>
      <c r="S205" s="30" t="str">
        <f ca="1">'Matriz de Datos'!W187</f>
        <v/>
      </c>
      <c r="T205" s="30" t="str">
        <f ca="1">'Matriz de Datos'!AA187</f>
        <v/>
      </c>
      <c r="U205" s="30" t="str">
        <f ca="1">'Matriz de Datos'!AB187</f>
        <v/>
      </c>
      <c r="V205" s="30" t="str">
        <f ca="1">'Matriz de Datos'!AC187</f>
        <v/>
      </c>
      <c r="W205" s="30" t="str">
        <f ca="1">'Matriz de Datos'!AD187</f>
        <v/>
      </c>
      <c r="X205" s="30" t="str">
        <f>'Matriz de Datos'!AE187</f>
        <v/>
      </c>
      <c r="Y205" s="30" t="str">
        <f ca="1">'Matriz de Datos'!AF187</f>
        <v/>
      </c>
      <c r="Z205" s="30"/>
      <c r="AA205" s="30"/>
      <c r="AB205" s="41" t="str">
        <f ca="1">'Matriz de Datos'!AL187</f>
        <v/>
      </c>
    </row>
    <row r="206" spans="6:28" x14ac:dyDescent="0.3">
      <c r="F206" s="149" t="str">
        <f>'Matriz de Datos'!A188</f>
        <v/>
      </c>
      <c r="G206" s="30" t="str">
        <f>'Matriz de Datos'!G188</f>
        <v/>
      </c>
      <c r="H206" s="30" t="str">
        <f>'Matriz de Datos'!H188</f>
        <v/>
      </c>
      <c r="I206" s="30" t="str">
        <f>'Matriz de Datos'!I188</f>
        <v/>
      </c>
      <c r="J206" s="30" t="str">
        <f>'Matriz de Datos'!J188</f>
        <v/>
      </c>
      <c r="K206" s="25" t="str">
        <f>'Matriz de Datos'!K188</f>
        <v/>
      </c>
      <c r="L206" s="30" t="str">
        <f>'Matriz de Datos'!L188</f>
        <v/>
      </c>
      <c r="M206" s="30" t="str">
        <f>'Matriz de Datos'!M188</f>
        <v/>
      </c>
      <c r="N206" s="30" t="str">
        <f>'Matriz de Datos'!N188</f>
        <v/>
      </c>
      <c r="O206" s="30" t="str">
        <f>'Matriz de Datos'!O188</f>
        <v/>
      </c>
      <c r="P206" s="30" t="str">
        <f>'Matriz de Datos'!P188</f>
        <v/>
      </c>
      <c r="Q206" s="30" t="str">
        <f>'Matriz de Datos'!U188</f>
        <v/>
      </c>
      <c r="R206" s="30"/>
      <c r="S206" s="30" t="str">
        <f ca="1">'Matriz de Datos'!W188</f>
        <v/>
      </c>
      <c r="T206" s="30" t="str">
        <f ca="1">'Matriz de Datos'!AA188</f>
        <v/>
      </c>
      <c r="U206" s="30" t="str">
        <f ca="1">'Matriz de Datos'!AB188</f>
        <v/>
      </c>
      <c r="V206" s="30" t="str">
        <f ca="1">'Matriz de Datos'!AC188</f>
        <v/>
      </c>
      <c r="W206" s="30" t="str">
        <f ca="1">'Matriz de Datos'!AD188</f>
        <v/>
      </c>
      <c r="X206" s="30" t="str">
        <f>'Matriz de Datos'!AE188</f>
        <v/>
      </c>
      <c r="Y206" s="30" t="str">
        <f ca="1">'Matriz de Datos'!AF188</f>
        <v/>
      </c>
      <c r="Z206" s="30"/>
      <c r="AA206" s="30"/>
      <c r="AB206" s="41" t="str">
        <f ca="1">'Matriz de Datos'!AL188</f>
        <v/>
      </c>
    </row>
    <row r="207" spans="6:28" x14ac:dyDescent="0.3">
      <c r="F207" s="149" t="str">
        <f>'Matriz de Datos'!A189</f>
        <v/>
      </c>
      <c r="G207" s="30" t="str">
        <f>'Matriz de Datos'!G189</f>
        <v/>
      </c>
      <c r="H207" s="30" t="str">
        <f>'Matriz de Datos'!H189</f>
        <v/>
      </c>
      <c r="I207" s="30" t="str">
        <f>'Matriz de Datos'!I189</f>
        <v/>
      </c>
      <c r="J207" s="30" t="str">
        <f>'Matriz de Datos'!J189</f>
        <v/>
      </c>
      <c r="K207" s="25" t="str">
        <f>'Matriz de Datos'!K189</f>
        <v/>
      </c>
      <c r="L207" s="30" t="str">
        <f>'Matriz de Datos'!L189</f>
        <v/>
      </c>
      <c r="M207" s="30" t="str">
        <f>'Matriz de Datos'!M189</f>
        <v/>
      </c>
      <c r="N207" s="30" t="str">
        <f>'Matriz de Datos'!N189</f>
        <v/>
      </c>
      <c r="O207" s="30" t="str">
        <f>'Matriz de Datos'!O189</f>
        <v/>
      </c>
      <c r="P207" s="30" t="str">
        <f>'Matriz de Datos'!P189</f>
        <v/>
      </c>
      <c r="Q207" s="30" t="str">
        <f>'Matriz de Datos'!U189</f>
        <v/>
      </c>
      <c r="R207" s="30"/>
      <c r="S207" s="30" t="str">
        <f ca="1">'Matriz de Datos'!W189</f>
        <v/>
      </c>
      <c r="T207" s="30" t="str">
        <f ca="1">'Matriz de Datos'!AA189</f>
        <v/>
      </c>
      <c r="U207" s="30" t="str">
        <f ca="1">'Matriz de Datos'!AB189</f>
        <v/>
      </c>
      <c r="V207" s="30" t="str">
        <f ca="1">'Matriz de Datos'!AC189</f>
        <v/>
      </c>
      <c r="W207" s="30" t="str">
        <f ca="1">'Matriz de Datos'!AD189</f>
        <v/>
      </c>
      <c r="X207" s="30" t="str">
        <f>'Matriz de Datos'!AE189</f>
        <v/>
      </c>
      <c r="Y207" s="30" t="str">
        <f ca="1">'Matriz de Datos'!AF189</f>
        <v/>
      </c>
      <c r="Z207" s="30"/>
      <c r="AA207" s="30"/>
      <c r="AB207" s="41" t="str">
        <f ca="1">'Matriz de Datos'!AL189</f>
        <v/>
      </c>
    </row>
    <row r="208" spans="6:28" x14ac:dyDescent="0.3">
      <c r="F208" s="149" t="str">
        <f>'Matriz de Datos'!A190</f>
        <v/>
      </c>
      <c r="G208" s="30" t="str">
        <f>'Matriz de Datos'!G190</f>
        <v/>
      </c>
      <c r="H208" s="30" t="str">
        <f>'Matriz de Datos'!H190</f>
        <v/>
      </c>
      <c r="I208" s="30" t="str">
        <f>'Matriz de Datos'!I190</f>
        <v/>
      </c>
      <c r="J208" s="30" t="str">
        <f>'Matriz de Datos'!J190</f>
        <v/>
      </c>
      <c r="K208" s="25" t="str">
        <f>'Matriz de Datos'!K190</f>
        <v/>
      </c>
      <c r="L208" s="30" t="str">
        <f>'Matriz de Datos'!L190</f>
        <v/>
      </c>
      <c r="M208" s="30" t="str">
        <f>'Matriz de Datos'!M190</f>
        <v/>
      </c>
      <c r="N208" s="30" t="str">
        <f>'Matriz de Datos'!N190</f>
        <v/>
      </c>
      <c r="O208" s="30" t="str">
        <f>'Matriz de Datos'!O190</f>
        <v/>
      </c>
      <c r="P208" s="30" t="str">
        <f>'Matriz de Datos'!P190</f>
        <v/>
      </c>
      <c r="Q208" s="30" t="str">
        <f>'Matriz de Datos'!U190</f>
        <v/>
      </c>
      <c r="R208" s="30"/>
      <c r="S208" s="30" t="str">
        <f ca="1">'Matriz de Datos'!W190</f>
        <v/>
      </c>
      <c r="T208" s="30" t="str">
        <f ca="1">'Matriz de Datos'!AA190</f>
        <v/>
      </c>
      <c r="U208" s="30" t="str">
        <f ca="1">'Matriz de Datos'!AB190</f>
        <v/>
      </c>
      <c r="V208" s="30" t="str">
        <f ca="1">'Matriz de Datos'!AC190</f>
        <v/>
      </c>
      <c r="W208" s="30" t="str">
        <f ca="1">'Matriz de Datos'!AD190</f>
        <v/>
      </c>
      <c r="X208" s="30" t="str">
        <f>'Matriz de Datos'!AE190</f>
        <v/>
      </c>
      <c r="Y208" s="30" t="str">
        <f ca="1">'Matriz de Datos'!AF190</f>
        <v/>
      </c>
      <c r="Z208" s="30"/>
      <c r="AA208" s="30"/>
      <c r="AB208" s="41" t="str">
        <f ca="1">'Matriz de Datos'!AL190</f>
        <v/>
      </c>
    </row>
    <row r="209" spans="6:28" x14ac:dyDescent="0.3">
      <c r="F209" s="149" t="str">
        <f>'Matriz de Datos'!A191</f>
        <v/>
      </c>
      <c r="G209" s="30" t="str">
        <f>'Matriz de Datos'!G191</f>
        <v/>
      </c>
      <c r="H209" s="30" t="str">
        <f>'Matriz de Datos'!H191</f>
        <v/>
      </c>
      <c r="I209" s="30" t="str">
        <f>'Matriz de Datos'!I191</f>
        <v/>
      </c>
      <c r="J209" s="30" t="str">
        <f>'Matriz de Datos'!J191</f>
        <v/>
      </c>
      <c r="K209" s="25" t="str">
        <f>'Matriz de Datos'!K191</f>
        <v/>
      </c>
      <c r="L209" s="30" t="str">
        <f>'Matriz de Datos'!L191</f>
        <v/>
      </c>
      <c r="M209" s="30" t="str">
        <f>'Matriz de Datos'!M191</f>
        <v/>
      </c>
      <c r="N209" s="30" t="str">
        <f>'Matriz de Datos'!N191</f>
        <v/>
      </c>
      <c r="O209" s="30" t="str">
        <f>'Matriz de Datos'!O191</f>
        <v/>
      </c>
      <c r="P209" s="30" t="str">
        <f>'Matriz de Datos'!P191</f>
        <v/>
      </c>
      <c r="Q209" s="30" t="str">
        <f>'Matriz de Datos'!U191</f>
        <v/>
      </c>
      <c r="R209" s="30"/>
      <c r="S209" s="30" t="str">
        <f ca="1">'Matriz de Datos'!W191</f>
        <v/>
      </c>
      <c r="T209" s="30" t="str">
        <f ca="1">'Matriz de Datos'!AA191</f>
        <v/>
      </c>
      <c r="U209" s="30" t="str">
        <f ca="1">'Matriz de Datos'!AB191</f>
        <v/>
      </c>
      <c r="V209" s="30" t="str">
        <f ca="1">'Matriz de Datos'!AC191</f>
        <v/>
      </c>
      <c r="W209" s="30" t="str">
        <f ca="1">'Matriz de Datos'!AD191</f>
        <v/>
      </c>
      <c r="X209" s="30" t="str">
        <f>'Matriz de Datos'!AE191</f>
        <v/>
      </c>
      <c r="Y209" s="30" t="str">
        <f ca="1">'Matriz de Datos'!AF191</f>
        <v/>
      </c>
      <c r="Z209" s="30"/>
      <c r="AA209" s="30"/>
      <c r="AB209" s="41" t="str">
        <f ca="1">'Matriz de Datos'!AL191</f>
        <v/>
      </c>
    </row>
    <row r="210" spans="6:28" x14ac:dyDescent="0.3">
      <c r="F210" s="149" t="str">
        <f>'Matriz de Datos'!A192</f>
        <v/>
      </c>
      <c r="G210" s="30" t="str">
        <f>'Matriz de Datos'!G192</f>
        <v/>
      </c>
      <c r="H210" s="30" t="str">
        <f>'Matriz de Datos'!H192</f>
        <v/>
      </c>
      <c r="I210" s="30" t="str">
        <f>'Matriz de Datos'!I192</f>
        <v/>
      </c>
      <c r="J210" s="30" t="str">
        <f>'Matriz de Datos'!J192</f>
        <v/>
      </c>
      <c r="K210" s="25" t="str">
        <f>'Matriz de Datos'!K192</f>
        <v/>
      </c>
      <c r="L210" s="30" t="str">
        <f>'Matriz de Datos'!L192</f>
        <v/>
      </c>
      <c r="M210" s="30" t="str">
        <f>'Matriz de Datos'!M192</f>
        <v/>
      </c>
      <c r="N210" s="30" t="str">
        <f>'Matriz de Datos'!N192</f>
        <v/>
      </c>
      <c r="O210" s="30" t="str">
        <f>'Matriz de Datos'!O192</f>
        <v/>
      </c>
      <c r="P210" s="30" t="str">
        <f>'Matriz de Datos'!P192</f>
        <v/>
      </c>
      <c r="Q210" s="30" t="str">
        <f>'Matriz de Datos'!U192</f>
        <v/>
      </c>
      <c r="R210" s="30"/>
      <c r="S210" s="30" t="str">
        <f ca="1">'Matriz de Datos'!W192</f>
        <v/>
      </c>
      <c r="T210" s="30" t="str">
        <f ca="1">'Matriz de Datos'!AA192</f>
        <v/>
      </c>
      <c r="U210" s="30" t="str">
        <f ca="1">'Matriz de Datos'!AB192</f>
        <v/>
      </c>
      <c r="V210" s="30" t="str">
        <f ca="1">'Matriz de Datos'!AC192</f>
        <v/>
      </c>
      <c r="W210" s="30" t="str">
        <f ca="1">'Matriz de Datos'!AD192</f>
        <v/>
      </c>
      <c r="X210" s="30" t="str">
        <f>'Matriz de Datos'!AE192</f>
        <v/>
      </c>
      <c r="Y210" s="30" t="str">
        <f ca="1">'Matriz de Datos'!AF192</f>
        <v/>
      </c>
      <c r="Z210" s="30"/>
      <c r="AA210" s="30"/>
      <c r="AB210" s="41" t="str">
        <f ca="1">'Matriz de Datos'!AL192</f>
        <v/>
      </c>
    </row>
    <row r="211" spans="6:28" x14ac:dyDescent="0.3">
      <c r="F211" s="149" t="str">
        <f>'Matriz de Datos'!A193</f>
        <v/>
      </c>
      <c r="G211" s="30" t="str">
        <f>'Matriz de Datos'!G193</f>
        <v/>
      </c>
      <c r="H211" s="30" t="str">
        <f>'Matriz de Datos'!H193</f>
        <v/>
      </c>
      <c r="I211" s="30" t="str">
        <f>'Matriz de Datos'!I193</f>
        <v/>
      </c>
      <c r="J211" s="30" t="str">
        <f>'Matriz de Datos'!J193</f>
        <v/>
      </c>
      <c r="K211" s="25" t="str">
        <f>'Matriz de Datos'!K193</f>
        <v/>
      </c>
      <c r="L211" s="30" t="str">
        <f>'Matriz de Datos'!L193</f>
        <v/>
      </c>
      <c r="M211" s="30" t="str">
        <f>'Matriz de Datos'!M193</f>
        <v/>
      </c>
      <c r="N211" s="30" t="str">
        <f>'Matriz de Datos'!N193</f>
        <v/>
      </c>
      <c r="O211" s="30" t="str">
        <f>'Matriz de Datos'!O193</f>
        <v/>
      </c>
      <c r="P211" s="30" t="str">
        <f>'Matriz de Datos'!P193</f>
        <v/>
      </c>
      <c r="Q211" s="30" t="str">
        <f>'Matriz de Datos'!U193</f>
        <v/>
      </c>
      <c r="R211" s="30"/>
      <c r="S211" s="30" t="str">
        <f ca="1">'Matriz de Datos'!W193</f>
        <v/>
      </c>
      <c r="T211" s="30" t="str">
        <f ca="1">'Matriz de Datos'!AA193</f>
        <v/>
      </c>
      <c r="U211" s="30" t="str">
        <f ca="1">'Matriz de Datos'!AB193</f>
        <v/>
      </c>
      <c r="V211" s="30" t="str">
        <f ca="1">'Matriz de Datos'!AC193</f>
        <v/>
      </c>
      <c r="W211" s="30" t="str">
        <f ca="1">'Matriz de Datos'!AD193</f>
        <v/>
      </c>
      <c r="X211" s="30" t="str">
        <f>'Matriz de Datos'!AE193</f>
        <v/>
      </c>
      <c r="Y211" s="30" t="str">
        <f ca="1">'Matriz de Datos'!AF193</f>
        <v/>
      </c>
      <c r="Z211" s="30"/>
      <c r="AA211" s="30"/>
      <c r="AB211" s="41" t="str">
        <f ca="1">'Matriz de Datos'!AL193</f>
        <v/>
      </c>
    </row>
    <row r="212" spans="6:28" x14ac:dyDescent="0.3">
      <c r="F212" s="149" t="str">
        <f>'Matriz de Datos'!A194</f>
        <v/>
      </c>
      <c r="G212" s="30" t="str">
        <f>'Matriz de Datos'!G194</f>
        <v/>
      </c>
      <c r="H212" s="30" t="str">
        <f>'Matriz de Datos'!H194</f>
        <v/>
      </c>
      <c r="I212" s="30" t="str">
        <f>'Matriz de Datos'!I194</f>
        <v/>
      </c>
      <c r="J212" s="30" t="str">
        <f>'Matriz de Datos'!J194</f>
        <v/>
      </c>
      <c r="K212" s="25" t="str">
        <f>'Matriz de Datos'!K194</f>
        <v/>
      </c>
      <c r="L212" s="30" t="str">
        <f>'Matriz de Datos'!L194</f>
        <v/>
      </c>
      <c r="M212" s="30" t="str">
        <f>'Matriz de Datos'!M194</f>
        <v/>
      </c>
      <c r="N212" s="30" t="str">
        <f>'Matriz de Datos'!N194</f>
        <v/>
      </c>
      <c r="O212" s="30" t="str">
        <f>'Matriz de Datos'!O194</f>
        <v/>
      </c>
      <c r="P212" s="30" t="str">
        <f>'Matriz de Datos'!P194</f>
        <v/>
      </c>
      <c r="Q212" s="30" t="str">
        <f>'Matriz de Datos'!U194</f>
        <v/>
      </c>
      <c r="R212" s="30"/>
      <c r="S212" s="30" t="str">
        <f ca="1">'Matriz de Datos'!W194</f>
        <v/>
      </c>
      <c r="T212" s="30" t="str">
        <f ca="1">'Matriz de Datos'!AA194</f>
        <v/>
      </c>
      <c r="U212" s="30" t="str">
        <f ca="1">'Matriz de Datos'!AB194</f>
        <v/>
      </c>
      <c r="V212" s="30" t="str">
        <f ca="1">'Matriz de Datos'!AC194</f>
        <v/>
      </c>
      <c r="W212" s="30" t="str">
        <f ca="1">'Matriz de Datos'!AD194</f>
        <v/>
      </c>
      <c r="X212" s="30" t="str">
        <f>'Matriz de Datos'!AE194</f>
        <v/>
      </c>
      <c r="Y212" s="30" t="str">
        <f ca="1">'Matriz de Datos'!AF194</f>
        <v/>
      </c>
      <c r="Z212" s="30"/>
      <c r="AA212" s="30"/>
      <c r="AB212" s="41" t="str">
        <f ca="1">'Matriz de Datos'!AL194</f>
        <v/>
      </c>
    </row>
    <row r="213" spans="6:28" x14ac:dyDescent="0.3">
      <c r="F213" s="149" t="str">
        <f>'Matriz de Datos'!A195</f>
        <v/>
      </c>
      <c r="G213" s="30" t="str">
        <f>'Matriz de Datos'!G195</f>
        <v/>
      </c>
      <c r="H213" s="30" t="str">
        <f>'Matriz de Datos'!H195</f>
        <v/>
      </c>
      <c r="I213" s="30" t="str">
        <f>'Matriz de Datos'!I195</f>
        <v/>
      </c>
      <c r="J213" s="30" t="str">
        <f>'Matriz de Datos'!J195</f>
        <v/>
      </c>
      <c r="K213" s="25" t="str">
        <f>'Matriz de Datos'!K195</f>
        <v/>
      </c>
      <c r="L213" s="30" t="str">
        <f>'Matriz de Datos'!L195</f>
        <v/>
      </c>
      <c r="M213" s="30" t="str">
        <f>'Matriz de Datos'!M195</f>
        <v/>
      </c>
      <c r="N213" s="30" t="str">
        <f>'Matriz de Datos'!N195</f>
        <v/>
      </c>
      <c r="O213" s="30" t="str">
        <f>'Matriz de Datos'!O195</f>
        <v/>
      </c>
      <c r="P213" s="30" t="str">
        <f>'Matriz de Datos'!P195</f>
        <v/>
      </c>
      <c r="Q213" s="30" t="str">
        <f>'Matriz de Datos'!U195</f>
        <v/>
      </c>
      <c r="R213" s="30"/>
      <c r="S213" s="30" t="str">
        <f ca="1">'Matriz de Datos'!W195</f>
        <v/>
      </c>
      <c r="T213" s="30" t="str">
        <f ca="1">'Matriz de Datos'!AA195</f>
        <v/>
      </c>
      <c r="U213" s="30" t="str">
        <f ca="1">'Matriz de Datos'!AB195</f>
        <v/>
      </c>
      <c r="V213" s="30" t="str">
        <f ca="1">'Matriz de Datos'!AC195</f>
        <v/>
      </c>
      <c r="W213" s="30" t="str">
        <f ca="1">'Matriz de Datos'!AD195</f>
        <v/>
      </c>
      <c r="X213" s="30" t="str">
        <f>'Matriz de Datos'!AE195</f>
        <v/>
      </c>
      <c r="Y213" s="30" t="str">
        <f ca="1">'Matriz de Datos'!AF195</f>
        <v/>
      </c>
      <c r="Z213" s="30"/>
      <c r="AA213" s="30"/>
      <c r="AB213" s="41" t="str">
        <f ca="1">'Matriz de Datos'!AL195</f>
        <v/>
      </c>
    </row>
    <row r="214" spans="6:28" x14ac:dyDescent="0.3">
      <c r="F214" s="149" t="str">
        <f>'Matriz de Datos'!A196</f>
        <v/>
      </c>
      <c r="G214" s="30" t="str">
        <f>'Matriz de Datos'!G196</f>
        <v/>
      </c>
      <c r="H214" s="30" t="str">
        <f>'Matriz de Datos'!H196</f>
        <v/>
      </c>
      <c r="I214" s="30" t="str">
        <f>'Matriz de Datos'!I196</f>
        <v/>
      </c>
      <c r="J214" s="30" t="str">
        <f>'Matriz de Datos'!J196</f>
        <v/>
      </c>
      <c r="K214" s="25" t="str">
        <f>'Matriz de Datos'!K196</f>
        <v/>
      </c>
      <c r="L214" s="30" t="str">
        <f>'Matriz de Datos'!L196</f>
        <v/>
      </c>
      <c r="M214" s="30" t="str">
        <f>'Matriz de Datos'!M196</f>
        <v/>
      </c>
      <c r="N214" s="30" t="str">
        <f>'Matriz de Datos'!N196</f>
        <v/>
      </c>
      <c r="O214" s="30" t="str">
        <f>'Matriz de Datos'!O196</f>
        <v/>
      </c>
      <c r="P214" s="30" t="str">
        <f>'Matriz de Datos'!P196</f>
        <v/>
      </c>
      <c r="Q214" s="30" t="str">
        <f>'Matriz de Datos'!U196</f>
        <v/>
      </c>
      <c r="R214" s="30"/>
      <c r="S214" s="30" t="str">
        <f ca="1">'Matriz de Datos'!W196</f>
        <v/>
      </c>
      <c r="T214" s="30" t="str">
        <f ca="1">'Matriz de Datos'!AA196</f>
        <v/>
      </c>
      <c r="U214" s="30" t="str">
        <f ca="1">'Matriz de Datos'!AB196</f>
        <v/>
      </c>
      <c r="V214" s="30" t="str">
        <f ca="1">'Matriz de Datos'!AC196</f>
        <v/>
      </c>
      <c r="W214" s="30" t="str">
        <f ca="1">'Matriz de Datos'!AD196</f>
        <v/>
      </c>
      <c r="X214" s="30" t="str">
        <f>'Matriz de Datos'!AE196</f>
        <v/>
      </c>
      <c r="Y214" s="30" t="str">
        <f ca="1">'Matriz de Datos'!AF196</f>
        <v/>
      </c>
      <c r="Z214" s="30"/>
      <c r="AA214" s="30"/>
      <c r="AB214" s="41" t="str">
        <f ca="1">'Matriz de Datos'!AL196</f>
        <v/>
      </c>
    </row>
    <row r="215" spans="6:28" x14ac:dyDescent="0.3">
      <c r="F215" s="149" t="str">
        <f>'Matriz de Datos'!A197</f>
        <v/>
      </c>
      <c r="G215" s="30" t="str">
        <f>'Matriz de Datos'!G197</f>
        <v/>
      </c>
      <c r="H215" s="30" t="str">
        <f>'Matriz de Datos'!H197</f>
        <v/>
      </c>
      <c r="I215" s="30" t="str">
        <f>'Matriz de Datos'!I197</f>
        <v/>
      </c>
      <c r="J215" s="30" t="str">
        <f>'Matriz de Datos'!J197</f>
        <v/>
      </c>
      <c r="K215" s="25" t="str">
        <f>'Matriz de Datos'!K197</f>
        <v/>
      </c>
      <c r="L215" s="30" t="str">
        <f>'Matriz de Datos'!L197</f>
        <v/>
      </c>
      <c r="M215" s="30" t="str">
        <f>'Matriz de Datos'!M197</f>
        <v/>
      </c>
      <c r="N215" s="30" t="str">
        <f>'Matriz de Datos'!N197</f>
        <v/>
      </c>
      <c r="O215" s="30" t="str">
        <f>'Matriz de Datos'!O197</f>
        <v/>
      </c>
      <c r="P215" s="30" t="str">
        <f>'Matriz de Datos'!P197</f>
        <v/>
      </c>
      <c r="Q215" s="30" t="str">
        <f>'Matriz de Datos'!U197</f>
        <v/>
      </c>
      <c r="R215" s="30"/>
      <c r="S215" s="30" t="str">
        <f ca="1">'Matriz de Datos'!W197</f>
        <v/>
      </c>
      <c r="T215" s="30" t="str">
        <f ca="1">'Matriz de Datos'!AA197</f>
        <v/>
      </c>
      <c r="U215" s="30" t="str">
        <f ca="1">'Matriz de Datos'!AB197</f>
        <v/>
      </c>
      <c r="V215" s="30" t="str">
        <f ca="1">'Matriz de Datos'!AC197</f>
        <v/>
      </c>
      <c r="W215" s="30" t="str">
        <f ca="1">'Matriz de Datos'!AD197</f>
        <v/>
      </c>
      <c r="X215" s="30" t="str">
        <f>'Matriz de Datos'!AE197</f>
        <v/>
      </c>
      <c r="Y215" s="30" t="str">
        <f ca="1">'Matriz de Datos'!AF197</f>
        <v/>
      </c>
      <c r="Z215" s="30"/>
      <c r="AA215" s="30"/>
      <c r="AB215" s="41" t="str">
        <f ca="1">'Matriz de Datos'!AL197</f>
        <v/>
      </c>
    </row>
    <row r="216" spans="6:28" x14ac:dyDescent="0.3">
      <c r="F216" s="149" t="str">
        <f>'Matriz de Datos'!A198</f>
        <v/>
      </c>
      <c r="G216" s="30" t="str">
        <f>'Matriz de Datos'!G198</f>
        <v/>
      </c>
      <c r="H216" s="30" t="str">
        <f>'Matriz de Datos'!H198</f>
        <v/>
      </c>
      <c r="I216" s="30" t="str">
        <f>'Matriz de Datos'!I198</f>
        <v/>
      </c>
      <c r="J216" s="30" t="str">
        <f>'Matriz de Datos'!J198</f>
        <v/>
      </c>
      <c r="K216" s="25" t="str">
        <f>'Matriz de Datos'!K198</f>
        <v/>
      </c>
      <c r="L216" s="30" t="str">
        <f>'Matriz de Datos'!L198</f>
        <v/>
      </c>
      <c r="M216" s="30" t="str">
        <f>'Matriz de Datos'!M198</f>
        <v/>
      </c>
      <c r="N216" s="30" t="str">
        <f>'Matriz de Datos'!N198</f>
        <v/>
      </c>
      <c r="O216" s="30" t="str">
        <f>'Matriz de Datos'!O198</f>
        <v/>
      </c>
      <c r="P216" s="30" t="str">
        <f>'Matriz de Datos'!P198</f>
        <v/>
      </c>
      <c r="Q216" s="30" t="str">
        <f>'Matriz de Datos'!U198</f>
        <v/>
      </c>
      <c r="R216" s="30"/>
      <c r="S216" s="30" t="str">
        <f ca="1">'Matriz de Datos'!W198</f>
        <v/>
      </c>
      <c r="T216" s="30" t="str">
        <f ca="1">'Matriz de Datos'!AA198</f>
        <v/>
      </c>
      <c r="U216" s="30" t="str">
        <f ca="1">'Matriz de Datos'!AB198</f>
        <v/>
      </c>
      <c r="V216" s="30" t="str">
        <f ca="1">'Matriz de Datos'!AC198</f>
        <v/>
      </c>
      <c r="W216" s="30" t="str">
        <f ca="1">'Matriz de Datos'!AD198</f>
        <v/>
      </c>
      <c r="X216" s="30" t="str">
        <f>'Matriz de Datos'!AE198</f>
        <v/>
      </c>
      <c r="Y216" s="30" t="str">
        <f ca="1">'Matriz de Datos'!AF198</f>
        <v/>
      </c>
      <c r="Z216" s="30"/>
      <c r="AA216" s="30"/>
      <c r="AB216" s="41" t="str">
        <f ca="1">'Matriz de Datos'!AL198</f>
        <v/>
      </c>
    </row>
    <row r="217" spans="6:28" x14ac:dyDescent="0.3">
      <c r="F217" s="149" t="str">
        <f>'Matriz de Datos'!A199</f>
        <v/>
      </c>
      <c r="G217" s="30" t="str">
        <f>'Matriz de Datos'!G199</f>
        <v/>
      </c>
      <c r="H217" s="30" t="str">
        <f>'Matriz de Datos'!H199</f>
        <v/>
      </c>
      <c r="I217" s="30" t="str">
        <f>'Matriz de Datos'!I199</f>
        <v/>
      </c>
      <c r="J217" s="30" t="str">
        <f>'Matriz de Datos'!J199</f>
        <v/>
      </c>
      <c r="K217" s="25" t="str">
        <f>'Matriz de Datos'!K199</f>
        <v/>
      </c>
      <c r="L217" s="30" t="str">
        <f>'Matriz de Datos'!L199</f>
        <v/>
      </c>
      <c r="M217" s="30" t="str">
        <f>'Matriz de Datos'!M199</f>
        <v/>
      </c>
      <c r="N217" s="30" t="str">
        <f>'Matriz de Datos'!N199</f>
        <v/>
      </c>
      <c r="O217" s="30" t="str">
        <f>'Matriz de Datos'!O199</f>
        <v/>
      </c>
      <c r="P217" s="30" t="str">
        <f>'Matriz de Datos'!P199</f>
        <v/>
      </c>
      <c r="Q217" s="30" t="str">
        <f>'Matriz de Datos'!U199</f>
        <v/>
      </c>
      <c r="R217" s="30"/>
      <c r="S217" s="30" t="str">
        <f ca="1">'Matriz de Datos'!W199</f>
        <v/>
      </c>
      <c r="T217" s="30" t="str">
        <f ca="1">'Matriz de Datos'!AA199</f>
        <v/>
      </c>
      <c r="U217" s="30" t="str">
        <f ca="1">'Matriz de Datos'!AB199</f>
        <v/>
      </c>
      <c r="V217" s="30" t="str">
        <f ca="1">'Matriz de Datos'!AC199</f>
        <v/>
      </c>
      <c r="W217" s="30" t="str">
        <f ca="1">'Matriz de Datos'!AD199</f>
        <v/>
      </c>
      <c r="X217" s="30" t="str">
        <f>'Matriz de Datos'!AE199</f>
        <v/>
      </c>
      <c r="Y217" s="30" t="str">
        <f ca="1">'Matriz de Datos'!AF199</f>
        <v/>
      </c>
      <c r="Z217" s="30"/>
      <c r="AA217" s="30"/>
      <c r="AB217" s="41" t="str">
        <f ca="1">'Matriz de Datos'!AL199</f>
        <v/>
      </c>
    </row>
    <row r="218" spans="6:28" x14ac:dyDescent="0.3">
      <c r="F218" s="149" t="str">
        <f>'Matriz de Datos'!A200</f>
        <v/>
      </c>
      <c r="G218" s="30" t="str">
        <f>'Matriz de Datos'!G200</f>
        <v/>
      </c>
      <c r="H218" s="30" t="str">
        <f>'Matriz de Datos'!H200</f>
        <v/>
      </c>
      <c r="I218" s="30" t="str">
        <f>'Matriz de Datos'!I200</f>
        <v/>
      </c>
      <c r="J218" s="30" t="str">
        <f>'Matriz de Datos'!J200</f>
        <v/>
      </c>
      <c r="K218" s="25" t="str">
        <f>'Matriz de Datos'!K200</f>
        <v/>
      </c>
      <c r="L218" s="30" t="str">
        <f>'Matriz de Datos'!L200</f>
        <v/>
      </c>
      <c r="M218" s="30" t="str">
        <f>'Matriz de Datos'!M200</f>
        <v/>
      </c>
      <c r="N218" s="30" t="str">
        <f>'Matriz de Datos'!N200</f>
        <v/>
      </c>
      <c r="O218" s="30" t="str">
        <f>'Matriz de Datos'!O200</f>
        <v/>
      </c>
      <c r="P218" s="30" t="str">
        <f>'Matriz de Datos'!P200</f>
        <v/>
      </c>
      <c r="Q218" s="30" t="str">
        <f>'Matriz de Datos'!U200</f>
        <v/>
      </c>
      <c r="R218" s="30"/>
      <c r="S218" s="30" t="str">
        <f ca="1">'Matriz de Datos'!W200</f>
        <v/>
      </c>
      <c r="T218" s="30" t="str">
        <f ca="1">'Matriz de Datos'!AA200</f>
        <v/>
      </c>
      <c r="U218" s="30" t="str">
        <f ca="1">'Matriz de Datos'!AB200</f>
        <v/>
      </c>
      <c r="V218" s="30" t="str">
        <f ca="1">'Matriz de Datos'!AC200</f>
        <v/>
      </c>
      <c r="W218" s="30" t="str">
        <f ca="1">'Matriz de Datos'!AD200</f>
        <v/>
      </c>
      <c r="X218" s="30" t="str">
        <f>'Matriz de Datos'!AE200</f>
        <v/>
      </c>
      <c r="Y218" s="30" t="str">
        <f ca="1">'Matriz de Datos'!AF200</f>
        <v/>
      </c>
      <c r="Z218" s="30"/>
      <c r="AA218" s="30"/>
      <c r="AB218" s="41" t="str">
        <f ca="1">'Matriz de Datos'!AL200</f>
        <v/>
      </c>
    </row>
    <row r="219" spans="6:28" x14ac:dyDescent="0.3">
      <c r="F219" s="149" t="str">
        <f>'Matriz de Datos'!A201</f>
        <v/>
      </c>
      <c r="G219" s="30" t="str">
        <f>'Matriz de Datos'!G201</f>
        <v/>
      </c>
      <c r="H219" s="30" t="str">
        <f>'Matriz de Datos'!H201</f>
        <v/>
      </c>
      <c r="I219" s="30" t="str">
        <f>'Matriz de Datos'!I201</f>
        <v/>
      </c>
      <c r="J219" s="30" t="str">
        <f>'Matriz de Datos'!J201</f>
        <v/>
      </c>
      <c r="K219" s="25" t="str">
        <f>'Matriz de Datos'!K201</f>
        <v/>
      </c>
      <c r="L219" s="30" t="str">
        <f>'Matriz de Datos'!L201</f>
        <v/>
      </c>
      <c r="M219" s="30" t="str">
        <f>'Matriz de Datos'!M201</f>
        <v/>
      </c>
      <c r="N219" s="30" t="str">
        <f>'Matriz de Datos'!N201</f>
        <v/>
      </c>
      <c r="O219" s="30" t="str">
        <f>'Matriz de Datos'!O201</f>
        <v/>
      </c>
      <c r="P219" s="30" t="str">
        <f>'Matriz de Datos'!P201</f>
        <v/>
      </c>
      <c r="Q219" s="30" t="str">
        <f>'Matriz de Datos'!U201</f>
        <v/>
      </c>
      <c r="R219" s="30"/>
      <c r="S219" s="30" t="str">
        <f ca="1">'Matriz de Datos'!W201</f>
        <v/>
      </c>
      <c r="T219" s="30" t="str">
        <f ca="1">'Matriz de Datos'!AA201</f>
        <v/>
      </c>
      <c r="U219" s="30" t="str">
        <f ca="1">'Matriz de Datos'!AB201</f>
        <v/>
      </c>
      <c r="V219" s="30" t="str">
        <f ca="1">'Matriz de Datos'!AC201</f>
        <v/>
      </c>
      <c r="W219" s="30" t="str">
        <f ca="1">'Matriz de Datos'!AD201</f>
        <v/>
      </c>
      <c r="X219" s="30" t="str">
        <f>'Matriz de Datos'!AE201</f>
        <v/>
      </c>
      <c r="Y219" s="30" t="str">
        <f ca="1">'Matriz de Datos'!AF201</f>
        <v/>
      </c>
      <c r="Z219" s="30"/>
      <c r="AA219" s="30"/>
      <c r="AB219" s="41" t="str">
        <f ca="1">'Matriz de Datos'!AL201</f>
        <v/>
      </c>
    </row>
    <row r="220" spans="6:28" x14ac:dyDescent="0.3">
      <c r="F220" s="149" t="str">
        <f>'Matriz de Datos'!A202</f>
        <v/>
      </c>
      <c r="G220" s="30" t="str">
        <f>'Matriz de Datos'!G202</f>
        <v/>
      </c>
      <c r="H220" s="30" t="str">
        <f>'Matriz de Datos'!H202</f>
        <v/>
      </c>
      <c r="I220" s="30" t="str">
        <f>'Matriz de Datos'!I202</f>
        <v/>
      </c>
      <c r="J220" s="30" t="str">
        <f>'Matriz de Datos'!J202</f>
        <v/>
      </c>
      <c r="K220" s="25" t="str">
        <f>'Matriz de Datos'!K202</f>
        <v/>
      </c>
      <c r="L220" s="30" t="str">
        <f>'Matriz de Datos'!L202</f>
        <v/>
      </c>
      <c r="M220" s="30" t="str">
        <f>'Matriz de Datos'!M202</f>
        <v/>
      </c>
      <c r="N220" s="30" t="str">
        <f>'Matriz de Datos'!N202</f>
        <v/>
      </c>
      <c r="O220" s="30" t="str">
        <f>'Matriz de Datos'!O202</f>
        <v/>
      </c>
      <c r="P220" s="30" t="str">
        <f>'Matriz de Datos'!P202</f>
        <v/>
      </c>
      <c r="Q220" s="30" t="str">
        <f>'Matriz de Datos'!U202</f>
        <v/>
      </c>
      <c r="R220" s="30"/>
      <c r="S220" s="30" t="str">
        <f ca="1">'Matriz de Datos'!W202</f>
        <v/>
      </c>
      <c r="T220" s="30" t="str">
        <f ca="1">'Matriz de Datos'!AA202</f>
        <v/>
      </c>
      <c r="U220" s="30" t="str">
        <f ca="1">'Matriz de Datos'!AB202</f>
        <v/>
      </c>
      <c r="V220" s="30" t="str">
        <f ca="1">'Matriz de Datos'!AC202</f>
        <v/>
      </c>
      <c r="W220" s="30" t="str">
        <f ca="1">'Matriz de Datos'!AD202</f>
        <v/>
      </c>
      <c r="X220" s="30" t="str">
        <f>'Matriz de Datos'!AE202</f>
        <v/>
      </c>
      <c r="Y220" s="30" t="str">
        <f ca="1">'Matriz de Datos'!AF202</f>
        <v/>
      </c>
      <c r="Z220" s="30"/>
      <c r="AA220" s="30"/>
      <c r="AB220" s="41" t="str">
        <f ca="1">'Matriz de Datos'!AL202</f>
        <v/>
      </c>
    </row>
    <row r="221" spans="6:28" x14ac:dyDescent="0.3">
      <c r="F221" s="149" t="str">
        <f>'Matriz de Datos'!A203</f>
        <v/>
      </c>
      <c r="G221" s="30" t="str">
        <f>'Matriz de Datos'!G203</f>
        <v/>
      </c>
      <c r="H221" s="30" t="str">
        <f>'Matriz de Datos'!H203</f>
        <v/>
      </c>
      <c r="I221" s="30" t="str">
        <f>'Matriz de Datos'!I203</f>
        <v/>
      </c>
      <c r="J221" s="30" t="str">
        <f>'Matriz de Datos'!J203</f>
        <v/>
      </c>
      <c r="K221" s="25" t="str">
        <f>'Matriz de Datos'!K203</f>
        <v/>
      </c>
      <c r="L221" s="30" t="str">
        <f>'Matriz de Datos'!L203</f>
        <v/>
      </c>
      <c r="M221" s="30" t="str">
        <f>'Matriz de Datos'!M203</f>
        <v/>
      </c>
      <c r="N221" s="30" t="str">
        <f>'Matriz de Datos'!N203</f>
        <v/>
      </c>
      <c r="O221" s="30" t="str">
        <f>'Matriz de Datos'!O203</f>
        <v/>
      </c>
      <c r="P221" s="30" t="str">
        <f>'Matriz de Datos'!P203</f>
        <v/>
      </c>
      <c r="Q221" s="30" t="str">
        <f>'Matriz de Datos'!U203</f>
        <v/>
      </c>
      <c r="R221" s="30"/>
      <c r="S221" s="30" t="str">
        <f ca="1">'Matriz de Datos'!W203</f>
        <v/>
      </c>
      <c r="T221" s="30" t="str">
        <f ca="1">'Matriz de Datos'!AA203</f>
        <v/>
      </c>
      <c r="U221" s="30" t="str">
        <f ca="1">'Matriz de Datos'!AB203</f>
        <v/>
      </c>
      <c r="V221" s="30" t="str">
        <f ca="1">'Matriz de Datos'!AC203</f>
        <v/>
      </c>
      <c r="W221" s="30" t="str">
        <f ca="1">'Matriz de Datos'!AD203</f>
        <v/>
      </c>
      <c r="X221" s="30" t="str">
        <f>'Matriz de Datos'!AE203</f>
        <v/>
      </c>
      <c r="Y221" s="30" t="str">
        <f ca="1">'Matriz de Datos'!AF203</f>
        <v/>
      </c>
      <c r="Z221" s="30"/>
      <c r="AA221" s="30"/>
      <c r="AB221" s="41" t="str">
        <f ca="1">'Matriz de Datos'!AL203</f>
        <v/>
      </c>
    </row>
    <row r="222" spans="6:28" x14ac:dyDescent="0.3">
      <c r="F222" s="149" t="str">
        <f>'Matriz de Datos'!A204</f>
        <v/>
      </c>
      <c r="G222" s="30" t="str">
        <f>'Matriz de Datos'!G204</f>
        <v/>
      </c>
      <c r="H222" s="30" t="str">
        <f>'Matriz de Datos'!H204</f>
        <v/>
      </c>
      <c r="I222" s="30" t="str">
        <f>'Matriz de Datos'!I204</f>
        <v/>
      </c>
      <c r="J222" s="30" t="str">
        <f>'Matriz de Datos'!J204</f>
        <v/>
      </c>
      <c r="K222" s="25" t="str">
        <f>'Matriz de Datos'!K204</f>
        <v/>
      </c>
      <c r="L222" s="30" t="str">
        <f>'Matriz de Datos'!L204</f>
        <v/>
      </c>
      <c r="M222" s="30" t="str">
        <f>'Matriz de Datos'!M204</f>
        <v/>
      </c>
      <c r="N222" s="30" t="str">
        <f>'Matriz de Datos'!N204</f>
        <v/>
      </c>
      <c r="O222" s="30" t="str">
        <f>'Matriz de Datos'!O204</f>
        <v/>
      </c>
      <c r="P222" s="30" t="str">
        <f>'Matriz de Datos'!P204</f>
        <v/>
      </c>
      <c r="Q222" s="30" t="str">
        <f>'Matriz de Datos'!U204</f>
        <v/>
      </c>
      <c r="R222" s="30"/>
      <c r="S222" s="30" t="str">
        <f ca="1">'Matriz de Datos'!W204</f>
        <v/>
      </c>
      <c r="T222" s="30" t="str">
        <f ca="1">'Matriz de Datos'!AA204</f>
        <v/>
      </c>
      <c r="U222" s="30" t="str">
        <f ca="1">'Matriz de Datos'!AB204</f>
        <v/>
      </c>
      <c r="V222" s="30" t="str">
        <f ca="1">'Matriz de Datos'!AC204</f>
        <v/>
      </c>
      <c r="W222" s="30" t="str">
        <f ca="1">'Matriz de Datos'!AD204</f>
        <v/>
      </c>
      <c r="X222" s="30" t="str">
        <f>'Matriz de Datos'!AE204</f>
        <v/>
      </c>
      <c r="Y222" s="30" t="str">
        <f ca="1">'Matriz de Datos'!AF204</f>
        <v/>
      </c>
      <c r="Z222" s="30"/>
      <c r="AA222" s="30"/>
      <c r="AB222" s="41" t="str">
        <f ca="1">'Matriz de Datos'!AL204</f>
        <v/>
      </c>
    </row>
    <row r="223" spans="6:28" x14ac:dyDescent="0.3">
      <c r="F223" s="149" t="str">
        <f>'Matriz de Datos'!A205</f>
        <v/>
      </c>
      <c r="G223" s="30" t="str">
        <f>'Matriz de Datos'!G205</f>
        <v/>
      </c>
      <c r="H223" s="30" t="str">
        <f>'Matriz de Datos'!H205</f>
        <v/>
      </c>
      <c r="I223" s="30" t="str">
        <f>'Matriz de Datos'!I205</f>
        <v/>
      </c>
      <c r="J223" s="30" t="str">
        <f>'Matriz de Datos'!J205</f>
        <v/>
      </c>
      <c r="K223" s="25" t="str">
        <f>'Matriz de Datos'!K205</f>
        <v/>
      </c>
      <c r="L223" s="30" t="str">
        <f>'Matriz de Datos'!L205</f>
        <v/>
      </c>
      <c r="M223" s="30" t="str">
        <f>'Matriz de Datos'!M205</f>
        <v/>
      </c>
      <c r="N223" s="30" t="str">
        <f>'Matriz de Datos'!N205</f>
        <v/>
      </c>
      <c r="O223" s="30" t="str">
        <f>'Matriz de Datos'!O205</f>
        <v/>
      </c>
      <c r="P223" s="30" t="str">
        <f>'Matriz de Datos'!P205</f>
        <v/>
      </c>
      <c r="Q223" s="30" t="str">
        <f>'Matriz de Datos'!U205</f>
        <v/>
      </c>
      <c r="R223" s="30"/>
      <c r="S223" s="30" t="str">
        <f ca="1">'Matriz de Datos'!W205</f>
        <v/>
      </c>
      <c r="T223" s="30" t="str">
        <f ca="1">'Matriz de Datos'!AA205</f>
        <v/>
      </c>
      <c r="U223" s="30" t="str">
        <f ca="1">'Matriz de Datos'!AB205</f>
        <v/>
      </c>
      <c r="V223" s="30" t="str">
        <f ca="1">'Matriz de Datos'!AC205</f>
        <v/>
      </c>
      <c r="W223" s="30" t="str">
        <f ca="1">'Matriz de Datos'!AD205</f>
        <v/>
      </c>
      <c r="X223" s="30" t="str">
        <f>'Matriz de Datos'!AE205</f>
        <v/>
      </c>
      <c r="Y223" s="30" t="str">
        <f ca="1">'Matriz de Datos'!AF205</f>
        <v/>
      </c>
      <c r="Z223" s="30"/>
      <c r="AA223" s="30"/>
      <c r="AB223" s="41" t="str">
        <f ca="1">'Matriz de Datos'!AL205</f>
        <v/>
      </c>
    </row>
    <row r="224" spans="6:28" x14ac:dyDescent="0.3">
      <c r="F224" s="149" t="str">
        <f>'Matriz de Datos'!A206</f>
        <v/>
      </c>
      <c r="G224" s="30" t="str">
        <f>'Matriz de Datos'!G206</f>
        <v/>
      </c>
      <c r="H224" s="30" t="str">
        <f>'Matriz de Datos'!H206</f>
        <v/>
      </c>
      <c r="I224" s="30" t="str">
        <f>'Matriz de Datos'!I206</f>
        <v/>
      </c>
      <c r="J224" s="30" t="str">
        <f>'Matriz de Datos'!J206</f>
        <v/>
      </c>
      <c r="K224" s="25" t="str">
        <f>'Matriz de Datos'!K206</f>
        <v/>
      </c>
      <c r="L224" s="30" t="str">
        <f>'Matriz de Datos'!L206</f>
        <v/>
      </c>
      <c r="M224" s="30" t="str">
        <f>'Matriz de Datos'!M206</f>
        <v/>
      </c>
      <c r="N224" s="30" t="str">
        <f>'Matriz de Datos'!N206</f>
        <v/>
      </c>
      <c r="O224" s="30" t="str">
        <f>'Matriz de Datos'!O206</f>
        <v/>
      </c>
      <c r="P224" s="30" t="str">
        <f>'Matriz de Datos'!P206</f>
        <v/>
      </c>
      <c r="Q224" s="30" t="str">
        <f>'Matriz de Datos'!U206</f>
        <v/>
      </c>
      <c r="R224" s="30"/>
      <c r="S224" s="30" t="str">
        <f ca="1">'Matriz de Datos'!W206</f>
        <v/>
      </c>
      <c r="T224" s="30" t="str">
        <f ca="1">'Matriz de Datos'!AA206</f>
        <v/>
      </c>
      <c r="U224" s="30" t="str">
        <f ca="1">'Matriz de Datos'!AB206</f>
        <v/>
      </c>
      <c r="V224" s="30" t="str">
        <f ca="1">'Matriz de Datos'!AC206</f>
        <v/>
      </c>
      <c r="W224" s="30" t="str">
        <f ca="1">'Matriz de Datos'!AD206</f>
        <v/>
      </c>
      <c r="X224" s="30" t="str">
        <f>'Matriz de Datos'!AE206</f>
        <v/>
      </c>
      <c r="Y224" s="30" t="str">
        <f ca="1">'Matriz de Datos'!AF206</f>
        <v/>
      </c>
      <c r="Z224" s="30"/>
      <c r="AA224" s="30"/>
      <c r="AB224" s="41" t="str">
        <f ca="1">'Matriz de Datos'!AL206</f>
        <v/>
      </c>
    </row>
    <row r="225" spans="6:28" x14ac:dyDescent="0.3">
      <c r="F225" s="149" t="str">
        <f>'Matriz de Datos'!A207</f>
        <v/>
      </c>
      <c r="G225" s="30" t="str">
        <f>'Matriz de Datos'!G207</f>
        <v/>
      </c>
      <c r="H225" s="30" t="str">
        <f>'Matriz de Datos'!H207</f>
        <v/>
      </c>
      <c r="I225" s="30" t="str">
        <f>'Matriz de Datos'!I207</f>
        <v/>
      </c>
      <c r="J225" s="30" t="str">
        <f>'Matriz de Datos'!J207</f>
        <v/>
      </c>
      <c r="K225" s="25" t="str">
        <f>'Matriz de Datos'!K207</f>
        <v/>
      </c>
      <c r="L225" s="30" t="str">
        <f>'Matriz de Datos'!L207</f>
        <v/>
      </c>
      <c r="M225" s="30" t="str">
        <f>'Matriz de Datos'!M207</f>
        <v/>
      </c>
      <c r="N225" s="30" t="str">
        <f>'Matriz de Datos'!N207</f>
        <v/>
      </c>
      <c r="O225" s="30" t="str">
        <f>'Matriz de Datos'!O207</f>
        <v/>
      </c>
      <c r="P225" s="30" t="str">
        <f>'Matriz de Datos'!P207</f>
        <v/>
      </c>
      <c r="Q225" s="30" t="str">
        <f>'Matriz de Datos'!U207</f>
        <v/>
      </c>
      <c r="R225" s="30"/>
      <c r="S225" s="30" t="str">
        <f ca="1">'Matriz de Datos'!W207</f>
        <v/>
      </c>
      <c r="T225" s="30" t="str">
        <f ca="1">'Matriz de Datos'!AA207</f>
        <v/>
      </c>
      <c r="U225" s="30" t="str">
        <f ca="1">'Matriz de Datos'!AB207</f>
        <v/>
      </c>
      <c r="V225" s="30" t="str">
        <f ca="1">'Matriz de Datos'!AC207</f>
        <v/>
      </c>
      <c r="W225" s="30" t="str">
        <f ca="1">'Matriz de Datos'!AD207</f>
        <v/>
      </c>
      <c r="X225" s="30" t="str">
        <f>'Matriz de Datos'!AE207</f>
        <v/>
      </c>
      <c r="Y225" s="30" t="str">
        <f ca="1">'Matriz de Datos'!AF207</f>
        <v/>
      </c>
      <c r="Z225" s="30"/>
      <c r="AA225" s="30"/>
      <c r="AB225" s="41" t="str">
        <f ca="1">'Matriz de Datos'!AL207</f>
        <v/>
      </c>
    </row>
    <row r="226" spans="6:28" x14ac:dyDescent="0.3">
      <c r="F226" s="149" t="str">
        <f>'Matriz de Datos'!A208</f>
        <v/>
      </c>
      <c r="G226" s="30" t="str">
        <f>'Matriz de Datos'!G208</f>
        <v/>
      </c>
      <c r="H226" s="30" t="str">
        <f>'Matriz de Datos'!H208</f>
        <v/>
      </c>
      <c r="I226" s="30" t="str">
        <f>'Matriz de Datos'!I208</f>
        <v/>
      </c>
      <c r="J226" s="30" t="str">
        <f>'Matriz de Datos'!J208</f>
        <v/>
      </c>
      <c r="K226" s="25" t="str">
        <f>'Matriz de Datos'!K208</f>
        <v/>
      </c>
      <c r="L226" s="30" t="str">
        <f>'Matriz de Datos'!L208</f>
        <v/>
      </c>
      <c r="M226" s="30" t="str">
        <f>'Matriz de Datos'!M208</f>
        <v/>
      </c>
      <c r="N226" s="30" t="str">
        <f>'Matriz de Datos'!N208</f>
        <v/>
      </c>
      <c r="O226" s="30" t="str">
        <f>'Matriz de Datos'!O208</f>
        <v/>
      </c>
      <c r="P226" s="30" t="str">
        <f>'Matriz de Datos'!P208</f>
        <v/>
      </c>
      <c r="Q226" s="30" t="str">
        <f>'Matriz de Datos'!U208</f>
        <v/>
      </c>
      <c r="R226" s="30"/>
      <c r="S226" s="30" t="str">
        <f ca="1">'Matriz de Datos'!W208</f>
        <v/>
      </c>
      <c r="T226" s="30" t="str">
        <f ca="1">'Matriz de Datos'!AA208</f>
        <v/>
      </c>
      <c r="U226" s="30" t="str">
        <f ca="1">'Matriz de Datos'!AB208</f>
        <v/>
      </c>
      <c r="V226" s="30" t="str">
        <f ca="1">'Matriz de Datos'!AC208</f>
        <v/>
      </c>
      <c r="W226" s="30" t="str">
        <f ca="1">'Matriz de Datos'!AD208</f>
        <v/>
      </c>
      <c r="X226" s="30" t="str">
        <f>'Matriz de Datos'!AE208</f>
        <v/>
      </c>
      <c r="Y226" s="30" t="str">
        <f ca="1">'Matriz de Datos'!AF208</f>
        <v/>
      </c>
      <c r="Z226" s="30"/>
      <c r="AA226" s="30"/>
      <c r="AB226" s="41" t="str">
        <f ca="1">'Matriz de Datos'!AL208</f>
        <v/>
      </c>
    </row>
    <row r="227" spans="6:28" x14ac:dyDescent="0.3">
      <c r="F227" s="149" t="str">
        <f>'Matriz de Datos'!A209</f>
        <v/>
      </c>
      <c r="G227" s="30" t="str">
        <f>'Matriz de Datos'!G209</f>
        <v/>
      </c>
      <c r="H227" s="30" t="str">
        <f>'Matriz de Datos'!H209</f>
        <v/>
      </c>
      <c r="I227" s="30" t="str">
        <f>'Matriz de Datos'!I209</f>
        <v/>
      </c>
      <c r="J227" s="30" t="str">
        <f>'Matriz de Datos'!J209</f>
        <v/>
      </c>
      <c r="K227" s="25" t="str">
        <f>'Matriz de Datos'!K209</f>
        <v/>
      </c>
      <c r="L227" s="30" t="str">
        <f>'Matriz de Datos'!L209</f>
        <v/>
      </c>
      <c r="M227" s="30" t="str">
        <f>'Matriz de Datos'!M209</f>
        <v/>
      </c>
      <c r="N227" s="30" t="str">
        <f>'Matriz de Datos'!N209</f>
        <v/>
      </c>
      <c r="O227" s="30" t="str">
        <f>'Matriz de Datos'!O209</f>
        <v/>
      </c>
      <c r="P227" s="30" t="str">
        <f>'Matriz de Datos'!P209</f>
        <v/>
      </c>
      <c r="Q227" s="30" t="str">
        <f>'Matriz de Datos'!U209</f>
        <v/>
      </c>
      <c r="R227" s="30"/>
      <c r="S227" s="30" t="str">
        <f ca="1">'Matriz de Datos'!W209</f>
        <v/>
      </c>
      <c r="T227" s="30" t="str">
        <f ca="1">'Matriz de Datos'!AA209</f>
        <v/>
      </c>
      <c r="U227" s="30" t="str">
        <f ca="1">'Matriz de Datos'!AB209</f>
        <v/>
      </c>
      <c r="V227" s="30" t="str">
        <f ca="1">'Matriz de Datos'!AC209</f>
        <v/>
      </c>
      <c r="W227" s="30" t="str">
        <f ca="1">'Matriz de Datos'!AD209</f>
        <v/>
      </c>
      <c r="X227" s="30" t="str">
        <f>'Matriz de Datos'!AE209</f>
        <v/>
      </c>
      <c r="Y227" s="30" t="str">
        <f ca="1">'Matriz de Datos'!AF209</f>
        <v/>
      </c>
      <c r="Z227" s="30"/>
      <c r="AA227" s="30"/>
      <c r="AB227" s="41" t="str">
        <f ca="1">'Matriz de Datos'!AL209</f>
        <v/>
      </c>
    </row>
    <row r="228" spans="6:28" x14ac:dyDescent="0.3">
      <c r="F228" s="149" t="str">
        <f>'Matriz de Datos'!A210</f>
        <v/>
      </c>
      <c r="G228" s="30" t="str">
        <f>'Matriz de Datos'!G210</f>
        <v/>
      </c>
      <c r="H228" s="30" t="str">
        <f>'Matriz de Datos'!H210</f>
        <v/>
      </c>
      <c r="I228" s="30" t="str">
        <f>'Matriz de Datos'!I210</f>
        <v/>
      </c>
      <c r="J228" s="30" t="str">
        <f>'Matriz de Datos'!J210</f>
        <v/>
      </c>
      <c r="K228" s="25" t="str">
        <f>'Matriz de Datos'!K210</f>
        <v/>
      </c>
      <c r="L228" s="30" t="str">
        <f>'Matriz de Datos'!L210</f>
        <v/>
      </c>
      <c r="M228" s="30" t="str">
        <f>'Matriz de Datos'!M210</f>
        <v/>
      </c>
      <c r="N228" s="30" t="str">
        <f>'Matriz de Datos'!N210</f>
        <v/>
      </c>
      <c r="O228" s="30" t="str">
        <f>'Matriz de Datos'!O210</f>
        <v/>
      </c>
      <c r="P228" s="30" t="str">
        <f>'Matriz de Datos'!P210</f>
        <v/>
      </c>
      <c r="Q228" s="30" t="str">
        <f>'Matriz de Datos'!U210</f>
        <v/>
      </c>
      <c r="R228" s="30"/>
      <c r="S228" s="30" t="str">
        <f ca="1">'Matriz de Datos'!W210</f>
        <v/>
      </c>
      <c r="T228" s="30" t="str">
        <f ca="1">'Matriz de Datos'!AA210</f>
        <v/>
      </c>
      <c r="U228" s="30" t="str">
        <f ca="1">'Matriz de Datos'!AB210</f>
        <v/>
      </c>
      <c r="V228" s="30" t="str">
        <f ca="1">'Matriz de Datos'!AC210</f>
        <v/>
      </c>
      <c r="W228" s="30" t="str">
        <f ca="1">'Matriz de Datos'!AD210</f>
        <v/>
      </c>
      <c r="X228" s="30" t="str">
        <f>'Matriz de Datos'!AE210</f>
        <v/>
      </c>
      <c r="Y228" s="30" t="str">
        <f ca="1">'Matriz de Datos'!AF210</f>
        <v/>
      </c>
      <c r="Z228" s="30"/>
      <c r="AA228" s="30"/>
      <c r="AB228" s="41" t="str">
        <f ca="1">'Matriz de Datos'!AL210</f>
        <v/>
      </c>
    </row>
    <row r="229" spans="6:28" x14ac:dyDescent="0.3">
      <c r="F229" s="149" t="str">
        <f>'Matriz de Datos'!A211</f>
        <v/>
      </c>
      <c r="G229" s="30" t="str">
        <f>'Matriz de Datos'!G211</f>
        <v/>
      </c>
      <c r="H229" s="30" t="str">
        <f>'Matriz de Datos'!H211</f>
        <v/>
      </c>
      <c r="I229" s="30" t="str">
        <f>'Matriz de Datos'!I211</f>
        <v/>
      </c>
      <c r="J229" s="30" t="str">
        <f>'Matriz de Datos'!J211</f>
        <v/>
      </c>
      <c r="K229" s="25" t="str">
        <f>'Matriz de Datos'!K211</f>
        <v/>
      </c>
      <c r="L229" s="30" t="str">
        <f>'Matriz de Datos'!L211</f>
        <v/>
      </c>
      <c r="M229" s="30" t="str">
        <f>'Matriz de Datos'!M211</f>
        <v/>
      </c>
      <c r="N229" s="30" t="str">
        <f>'Matriz de Datos'!N211</f>
        <v/>
      </c>
      <c r="O229" s="30" t="str">
        <f>'Matriz de Datos'!O211</f>
        <v/>
      </c>
      <c r="P229" s="30" t="str">
        <f>'Matriz de Datos'!P211</f>
        <v/>
      </c>
      <c r="Q229" s="30" t="str">
        <f>'Matriz de Datos'!U211</f>
        <v/>
      </c>
      <c r="R229" s="30"/>
      <c r="S229" s="30" t="str">
        <f ca="1">'Matriz de Datos'!W211</f>
        <v/>
      </c>
      <c r="T229" s="30" t="str">
        <f ca="1">'Matriz de Datos'!AA211</f>
        <v/>
      </c>
      <c r="U229" s="30" t="str">
        <f ca="1">'Matriz de Datos'!AB211</f>
        <v/>
      </c>
      <c r="V229" s="30" t="str">
        <f ca="1">'Matriz de Datos'!AC211</f>
        <v/>
      </c>
      <c r="W229" s="30" t="str">
        <f ca="1">'Matriz de Datos'!AD211</f>
        <v/>
      </c>
      <c r="X229" s="30" t="str">
        <f>'Matriz de Datos'!AE211</f>
        <v/>
      </c>
      <c r="Y229" s="30" t="str">
        <f ca="1">'Matriz de Datos'!AF211</f>
        <v/>
      </c>
      <c r="Z229" s="30"/>
      <c r="AA229" s="30"/>
      <c r="AB229" s="41" t="str">
        <f ca="1">'Matriz de Datos'!AL211</f>
        <v/>
      </c>
    </row>
    <row r="230" spans="6:28" x14ac:dyDescent="0.3">
      <c r="F230" s="149" t="str">
        <f>'Matriz de Datos'!A212</f>
        <v/>
      </c>
      <c r="G230" s="30" t="str">
        <f>'Matriz de Datos'!G212</f>
        <v/>
      </c>
      <c r="H230" s="30" t="str">
        <f>'Matriz de Datos'!H212</f>
        <v/>
      </c>
      <c r="I230" s="30" t="str">
        <f>'Matriz de Datos'!I212</f>
        <v/>
      </c>
      <c r="J230" s="30" t="str">
        <f>'Matriz de Datos'!J212</f>
        <v/>
      </c>
      <c r="K230" s="25" t="str">
        <f>'Matriz de Datos'!K212</f>
        <v/>
      </c>
      <c r="L230" s="30" t="str">
        <f>'Matriz de Datos'!L212</f>
        <v/>
      </c>
      <c r="M230" s="30" t="str">
        <f>'Matriz de Datos'!M212</f>
        <v/>
      </c>
      <c r="N230" s="30" t="str">
        <f>'Matriz de Datos'!N212</f>
        <v/>
      </c>
      <c r="O230" s="30" t="str">
        <f>'Matriz de Datos'!O212</f>
        <v/>
      </c>
      <c r="P230" s="30" t="str">
        <f>'Matriz de Datos'!P212</f>
        <v/>
      </c>
      <c r="Q230" s="30" t="str">
        <f>'Matriz de Datos'!U212</f>
        <v/>
      </c>
      <c r="R230" s="30"/>
      <c r="S230" s="30" t="str">
        <f ca="1">'Matriz de Datos'!W212</f>
        <v/>
      </c>
      <c r="T230" s="30" t="str">
        <f ca="1">'Matriz de Datos'!AA212</f>
        <v/>
      </c>
      <c r="U230" s="30" t="str">
        <f ca="1">'Matriz de Datos'!AB212</f>
        <v/>
      </c>
      <c r="V230" s="30" t="str">
        <f ca="1">'Matriz de Datos'!AC212</f>
        <v/>
      </c>
      <c r="W230" s="30" t="str">
        <f ca="1">'Matriz de Datos'!AD212</f>
        <v/>
      </c>
      <c r="X230" s="30" t="str">
        <f>'Matriz de Datos'!AE212</f>
        <v/>
      </c>
      <c r="Y230" s="30" t="str">
        <f ca="1">'Matriz de Datos'!AF212</f>
        <v/>
      </c>
      <c r="Z230" s="30"/>
      <c r="AA230" s="30"/>
      <c r="AB230" s="41" t="str">
        <f ca="1">'Matriz de Datos'!AL212</f>
        <v/>
      </c>
    </row>
    <row r="231" spans="6:28" x14ac:dyDescent="0.3">
      <c r="F231" s="149" t="str">
        <f>'Matriz de Datos'!A213</f>
        <v/>
      </c>
      <c r="G231" s="30" t="str">
        <f>'Matriz de Datos'!G213</f>
        <v/>
      </c>
      <c r="H231" s="30" t="str">
        <f>'Matriz de Datos'!H213</f>
        <v/>
      </c>
      <c r="I231" s="30" t="str">
        <f>'Matriz de Datos'!I213</f>
        <v/>
      </c>
      <c r="J231" s="30" t="str">
        <f>'Matriz de Datos'!J213</f>
        <v/>
      </c>
      <c r="K231" s="25" t="str">
        <f>'Matriz de Datos'!K213</f>
        <v/>
      </c>
      <c r="L231" s="30" t="str">
        <f>'Matriz de Datos'!L213</f>
        <v/>
      </c>
      <c r="M231" s="30" t="str">
        <f>'Matriz de Datos'!M213</f>
        <v/>
      </c>
      <c r="N231" s="30" t="str">
        <f>'Matriz de Datos'!N213</f>
        <v/>
      </c>
      <c r="O231" s="30" t="str">
        <f>'Matriz de Datos'!O213</f>
        <v/>
      </c>
      <c r="P231" s="30" t="str">
        <f>'Matriz de Datos'!P213</f>
        <v/>
      </c>
      <c r="Q231" s="30" t="str">
        <f>'Matriz de Datos'!U213</f>
        <v/>
      </c>
      <c r="R231" s="30"/>
      <c r="S231" s="30" t="str">
        <f ca="1">'Matriz de Datos'!W213</f>
        <v/>
      </c>
      <c r="T231" s="30" t="str">
        <f ca="1">'Matriz de Datos'!AA213</f>
        <v/>
      </c>
      <c r="U231" s="30" t="str">
        <f ca="1">'Matriz de Datos'!AB213</f>
        <v/>
      </c>
      <c r="V231" s="30" t="str">
        <f ca="1">'Matriz de Datos'!AC213</f>
        <v/>
      </c>
      <c r="W231" s="30" t="str">
        <f ca="1">'Matriz de Datos'!AD213</f>
        <v/>
      </c>
      <c r="X231" s="30" t="str">
        <f>'Matriz de Datos'!AE213</f>
        <v/>
      </c>
      <c r="Y231" s="30" t="str">
        <f ca="1">'Matriz de Datos'!AF213</f>
        <v/>
      </c>
      <c r="Z231" s="30"/>
      <c r="AA231" s="30"/>
      <c r="AB231" s="41" t="str">
        <f ca="1">'Matriz de Datos'!AL213</f>
        <v/>
      </c>
    </row>
    <row r="232" spans="6:28" x14ac:dyDescent="0.3">
      <c r="F232" s="149" t="str">
        <f>'Matriz de Datos'!A214</f>
        <v/>
      </c>
      <c r="G232" s="30" t="str">
        <f>'Matriz de Datos'!G214</f>
        <v/>
      </c>
      <c r="H232" s="30" t="str">
        <f>'Matriz de Datos'!H214</f>
        <v/>
      </c>
      <c r="I232" s="30" t="str">
        <f>'Matriz de Datos'!I214</f>
        <v/>
      </c>
      <c r="J232" s="30" t="str">
        <f>'Matriz de Datos'!J214</f>
        <v/>
      </c>
      <c r="K232" s="25" t="str">
        <f>'Matriz de Datos'!K214</f>
        <v/>
      </c>
      <c r="L232" s="30" t="str">
        <f>'Matriz de Datos'!L214</f>
        <v/>
      </c>
      <c r="M232" s="30" t="str">
        <f>'Matriz de Datos'!M214</f>
        <v/>
      </c>
      <c r="N232" s="30" t="str">
        <f>'Matriz de Datos'!N214</f>
        <v/>
      </c>
      <c r="O232" s="30" t="str">
        <f>'Matriz de Datos'!O214</f>
        <v/>
      </c>
      <c r="P232" s="30" t="str">
        <f>'Matriz de Datos'!P214</f>
        <v/>
      </c>
      <c r="Q232" s="30" t="str">
        <f>'Matriz de Datos'!U214</f>
        <v/>
      </c>
      <c r="R232" s="30"/>
      <c r="S232" s="30" t="str">
        <f ca="1">'Matriz de Datos'!W214</f>
        <v/>
      </c>
      <c r="T232" s="30" t="str">
        <f ca="1">'Matriz de Datos'!AA214</f>
        <v/>
      </c>
      <c r="U232" s="30" t="str">
        <f ca="1">'Matriz de Datos'!AB214</f>
        <v/>
      </c>
      <c r="V232" s="30" t="str">
        <f ca="1">'Matriz de Datos'!AC214</f>
        <v/>
      </c>
      <c r="W232" s="30" t="str">
        <f ca="1">'Matriz de Datos'!AD214</f>
        <v/>
      </c>
      <c r="X232" s="30" t="str">
        <f>'Matriz de Datos'!AE214</f>
        <v/>
      </c>
      <c r="Y232" s="30" t="str">
        <f ca="1">'Matriz de Datos'!AF214</f>
        <v/>
      </c>
      <c r="Z232" s="30"/>
      <c r="AA232" s="30"/>
      <c r="AB232" s="41" t="str">
        <f ca="1">'Matriz de Datos'!AL214</f>
        <v/>
      </c>
    </row>
    <row r="233" spans="6:28" x14ac:dyDescent="0.3">
      <c r="F233" s="149" t="str">
        <f>'Matriz de Datos'!A215</f>
        <v/>
      </c>
      <c r="G233" s="30" t="str">
        <f>'Matriz de Datos'!G215</f>
        <v/>
      </c>
      <c r="H233" s="30" t="str">
        <f>'Matriz de Datos'!H215</f>
        <v/>
      </c>
      <c r="I233" s="30" t="str">
        <f>'Matriz de Datos'!I215</f>
        <v/>
      </c>
      <c r="J233" s="30" t="str">
        <f>'Matriz de Datos'!J215</f>
        <v/>
      </c>
      <c r="K233" s="25" t="str">
        <f>'Matriz de Datos'!K215</f>
        <v/>
      </c>
      <c r="L233" s="30" t="str">
        <f>'Matriz de Datos'!L215</f>
        <v/>
      </c>
      <c r="M233" s="30" t="str">
        <f>'Matriz de Datos'!M215</f>
        <v/>
      </c>
      <c r="N233" s="30" t="str">
        <f>'Matriz de Datos'!N215</f>
        <v/>
      </c>
      <c r="O233" s="30" t="str">
        <f>'Matriz de Datos'!O215</f>
        <v/>
      </c>
      <c r="P233" s="30" t="str">
        <f>'Matriz de Datos'!P215</f>
        <v/>
      </c>
      <c r="Q233" s="30" t="str">
        <f>'Matriz de Datos'!U215</f>
        <v/>
      </c>
      <c r="R233" s="30"/>
      <c r="S233" s="30" t="str">
        <f ca="1">'Matriz de Datos'!W215</f>
        <v/>
      </c>
      <c r="T233" s="30" t="str">
        <f ca="1">'Matriz de Datos'!AA215</f>
        <v/>
      </c>
      <c r="U233" s="30" t="str">
        <f ca="1">'Matriz de Datos'!AB215</f>
        <v/>
      </c>
      <c r="V233" s="30" t="str">
        <f ca="1">'Matriz de Datos'!AC215</f>
        <v/>
      </c>
      <c r="W233" s="30" t="str">
        <f ca="1">'Matriz de Datos'!AD215</f>
        <v/>
      </c>
      <c r="X233" s="30" t="str">
        <f>'Matriz de Datos'!AE215</f>
        <v/>
      </c>
      <c r="Y233" s="30" t="str">
        <f ca="1">'Matriz de Datos'!AF215</f>
        <v/>
      </c>
      <c r="Z233" s="30"/>
      <c r="AA233" s="30"/>
      <c r="AB233" s="41" t="str">
        <f ca="1">'Matriz de Datos'!AL215</f>
        <v/>
      </c>
    </row>
    <row r="234" spans="6:28" x14ac:dyDescent="0.3">
      <c r="F234" s="149" t="str">
        <f>'Matriz de Datos'!A216</f>
        <v/>
      </c>
      <c r="G234" s="30" t="str">
        <f>'Matriz de Datos'!G216</f>
        <v/>
      </c>
      <c r="H234" s="30" t="str">
        <f>'Matriz de Datos'!H216</f>
        <v/>
      </c>
      <c r="I234" s="30" t="str">
        <f>'Matriz de Datos'!I216</f>
        <v/>
      </c>
      <c r="J234" s="30" t="str">
        <f>'Matriz de Datos'!J216</f>
        <v/>
      </c>
      <c r="K234" s="25" t="str">
        <f>'Matriz de Datos'!K216</f>
        <v/>
      </c>
      <c r="L234" s="30" t="str">
        <f>'Matriz de Datos'!L216</f>
        <v/>
      </c>
      <c r="M234" s="30" t="str">
        <f>'Matriz de Datos'!M216</f>
        <v/>
      </c>
      <c r="N234" s="30" t="str">
        <f>'Matriz de Datos'!N216</f>
        <v/>
      </c>
      <c r="O234" s="30" t="str">
        <f>'Matriz de Datos'!O216</f>
        <v/>
      </c>
      <c r="P234" s="30" t="str">
        <f>'Matriz de Datos'!P216</f>
        <v/>
      </c>
      <c r="Q234" s="30" t="str">
        <f>'Matriz de Datos'!U216</f>
        <v/>
      </c>
      <c r="R234" s="30"/>
      <c r="S234" s="30" t="str">
        <f ca="1">'Matriz de Datos'!W216</f>
        <v/>
      </c>
      <c r="T234" s="30" t="str">
        <f ca="1">'Matriz de Datos'!AA216</f>
        <v/>
      </c>
      <c r="U234" s="30" t="str">
        <f ca="1">'Matriz de Datos'!AB216</f>
        <v/>
      </c>
      <c r="V234" s="30" t="str">
        <f ca="1">'Matriz de Datos'!AC216</f>
        <v/>
      </c>
      <c r="W234" s="30" t="str">
        <f ca="1">'Matriz de Datos'!AD216</f>
        <v/>
      </c>
      <c r="X234" s="30" t="str">
        <f>'Matriz de Datos'!AE216</f>
        <v/>
      </c>
      <c r="Y234" s="30" t="str">
        <f ca="1">'Matriz de Datos'!AF216</f>
        <v/>
      </c>
      <c r="Z234" s="30"/>
      <c r="AA234" s="30"/>
      <c r="AB234" s="41" t="str">
        <f ca="1">'Matriz de Datos'!AL216</f>
        <v/>
      </c>
    </row>
    <row r="235" spans="6:28" x14ac:dyDescent="0.3">
      <c r="F235" s="149" t="str">
        <f>'Matriz de Datos'!A217</f>
        <v/>
      </c>
      <c r="G235" s="30" t="str">
        <f>'Matriz de Datos'!G217</f>
        <v/>
      </c>
      <c r="H235" s="30" t="str">
        <f>'Matriz de Datos'!H217</f>
        <v/>
      </c>
      <c r="I235" s="30" t="str">
        <f>'Matriz de Datos'!I217</f>
        <v/>
      </c>
      <c r="J235" s="30" t="str">
        <f>'Matriz de Datos'!J217</f>
        <v/>
      </c>
      <c r="K235" s="25" t="str">
        <f>'Matriz de Datos'!K217</f>
        <v/>
      </c>
      <c r="L235" s="30" t="str">
        <f>'Matriz de Datos'!L217</f>
        <v/>
      </c>
      <c r="M235" s="30" t="str">
        <f>'Matriz de Datos'!M217</f>
        <v/>
      </c>
      <c r="N235" s="30" t="str">
        <f>'Matriz de Datos'!N217</f>
        <v/>
      </c>
      <c r="O235" s="30" t="str">
        <f>'Matriz de Datos'!O217</f>
        <v/>
      </c>
      <c r="P235" s="30" t="str">
        <f>'Matriz de Datos'!P217</f>
        <v/>
      </c>
      <c r="Q235" s="30" t="str">
        <f>'Matriz de Datos'!U217</f>
        <v/>
      </c>
      <c r="R235" s="30"/>
      <c r="S235" s="30" t="str">
        <f ca="1">'Matriz de Datos'!W217</f>
        <v/>
      </c>
      <c r="T235" s="30" t="str">
        <f ca="1">'Matriz de Datos'!AA217</f>
        <v/>
      </c>
      <c r="U235" s="30" t="str">
        <f ca="1">'Matriz de Datos'!AB217</f>
        <v/>
      </c>
      <c r="V235" s="30" t="str">
        <f ca="1">'Matriz de Datos'!AC217</f>
        <v/>
      </c>
      <c r="W235" s="30" t="str">
        <f ca="1">'Matriz de Datos'!AD217</f>
        <v/>
      </c>
      <c r="X235" s="30" t="str">
        <f>'Matriz de Datos'!AE217</f>
        <v/>
      </c>
      <c r="Y235" s="30" t="str">
        <f ca="1">'Matriz de Datos'!AF217</f>
        <v/>
      </c>
      <c r="Z235" s="30"/>
      <c r="AA235" s="30"/>
      <c r="AB235" s="41" t="str">
        <f ca="1">'Matriz de Datos'!AL217</f>
        <v/>
      </c>
    </row>
    <row r="236" spans="6:28" x14ac:dyDescent="0.3">
      <c r="F236" s="149" t="str">
        <f>'Matriz de Datos'!A218</f>
        <v/>
      </c>
      <c r="G236" s="30" t="str">
        <f>'Matriz de Datos'!G218</f>
        <v/>
      </c>
      <c r="H236" s="30" t="str">
        <f>'Matriz de Datos'!H218</f>
        <v/>
      </c>
      <c r="I236" s="30" t="str">
        <f>'Matriz de Datos'!I218</f>
        <v/>
      </c>
      <c r="J236" s="30" t="str">
        <f>'Matriz de Datos'!J218</f>
        <v/>
      </c>
      <c r="K236" s="25" t="str">
        <f>'Matriz de Datos'!K218</f>
        <v/>
      </c>
      <c r="L236" s="30" t="str">
        <f>'Matriz de Datos'!L218</f>
        <v/>
      </c>
      <c r="M236" s="30" t="str">
        <f>'Matriz de Datos'!M218</f>
        <v/>
      </c>
      <c r="N236" s="30" t="str">
        <f>'Matriz de Datos'!N218</f>
        <v/>
      </c>
      <c r="O236" s="30" t="str">
        <f>'Matriz de Datos'!O218</f>
        <v/>
      </c>
      <c r="P236" s="30" t="str">
        <f>'Matriz de Datos'!P218</f>
        <v/>
      </c>
      <c r="Q236" s="30" t="str">
        <f>'Matriz de Datos'!U218</f>
        <v/>
      </c>
      <c r="R236" s="30"/>
      <c r="S236" s="30" t="str">
        <f ca="1">'Matriz de Datos'!W218</f>
        <v/>
      </c>
      <c r="T236" s="30" t="str">
        <f ca="1">'Matriz de Datos'!AA218</f>
        <v/>
      </c>
      <c r="U236" s="30" t="str">
        <f ca="1">'Matriz de Datos'!AB218</f>
        <v/>
      </c>
      <c r="V236" s="30" t="str">
        <f ca="1">'Matriz de Datos'!AC218</f>
        <v/>
      </c>
      <c r="W236" s="30" t="str">
        <f ca="1">'Matriz de Datos'!AD218</f>
        <v/>
      </c>
      <c r="X236" s="30" t="str">
        <f>'Matriz de Datos'!AE218</f>
        <v/>
      </c>
      <c r="Y236" s="30" t="str">
        <f ca="1">'Matriz de Datos'!AF218</f>
        <v/>
      </c>
      <c r="Z236" s="30"/>
      <c r="AA236" s="30"/>
      <c r="AB236" s="41" t="str">
        <f ca="1">'Matriz de Datos'!AL218</f>
        <v/>
      </c>
    </row>
    <row r="237" spans="6:28" x14ac:dyDescent="0.3">
      <c r="F237" s="149" t="str">
        <f>'Matriz de Datos'!A219</f>
        <v/>
      </c>
      <c r="G237" s="30" t="str">
        <f>'Matriz de Datos'!G219</f>
        <v/>
      </c>
      <c r="H237" s="30" t="str">
        <f>'Matriz de Datos'!H219</f>
        <v/>
      </c>
      <c r="I237" s="30" t="str">
        <f>'Matriz de Datos'!I219</f>
        <v/>
      </c>
      <c r="J237" s="30" t="str">
        <f>'Matriz de Datos'!J219</f>
        <v/>
      </c>
      <c r="K237" s="25" t="str">
        <f>'Matriz de Datos'!K219</f>
        <v/>
      </c>
      <c r="L237" s="30" t="str">
        <f>'Matriz de Datos'!L219</f>
        <v/>
      </c>
      <c r="M237" s="30" t="str">
        <f>'Matriz de Datos'!M219</f>
        <v/>
      </c>
      <c r="N237" s="30" t="str">
        <f>'Matriz de Datos'!N219</f>
        <v/>
      </c>
      <c r="O237" s="30" t="str">
        <f>'Matriz de Datos'!O219</f>
        <v/>
      </c>
      <c r="P237" s="30" t="str">
        <f>'Matriz de Datos'!P219</f>
        <v/>
      </c>
      <c r="Q237" s="30" t="str">
        <f>'Matriz de Datos'!U219</f>
        <v/>
      </c>
      <c r="R237" s="30"/>
      <c r="S237" s="30" t="str">
        <f ca="1">'Matriz de Datos'!W219</f>
        <v/>
      </c>
      <c r="T237" s="30" t="str">
        <f ca="1">'Matriz de Datos'!AA219</f>
        <v/>
      </c>
      <c r="U237" s="30" t="str">
        <f ca="1">'Matriz de Datos'!AB219</f>
        <v/>
      </c>
      <c r="V237" s="30" t="str">
        <f ca="1">'Matriz de Datos'!AC219</f>
        <v/>
      </c>
      <c r="W237" s="30" t="str">
        <f ca="1">'Matriz de Datos'!AD219</f>
        <v/>
      </c>
      <c r="X237" s="30" t="str">
        <f>'Matriz de Datos'!AE219</f>
        <v/>
      </c>
      <c r="Y237" s="30" t="str">
        <f ca="1">'Matriz de Datos'!AF219</f>
        <v/>
      </c>
      <c r="Z237" s="30"/>
      <c r="AA237" s="30"/>
      <c r="AB237" s="41" t="str">
        <f ca="1">'Matriz de Datos'!AL219</f>
        <v/>
      </c>
    </row>
    <row r="238" spans="6:28" x14ac:dyDescent="0.3">
      <c r="F238" s="149" t="str">
        <f>'Matriz de Datos'!A220</f>
        <v/>
      </c>
      <c r="G238" s="30" t="str">
        <f>'Matriz de Datos'!G220</f>
        <v/>
      </c>
      <c r="H238" s="30" t="str">
        <f>'Matriz de Datos'!H220</f>
        <v/>
      </c>
      <c r="I238" s="30" t="str">
        <f>'Matriz de Datos'!I220</f>
        <v/>
      </c>
      <c r="J238" s="30" t="str">
        <f>'Matriz de Datos'!J220</f>
        <v/>
      </c>
      <c r="K238" s="25" t="str">
        <f>'Matriz de Datos'!K220</f>
        <v/>
      </c>
      <c r="L238" s="30" t="str">
        <f>'Matriz de Datos'!L220</f>
        <v/>
      </c>
      <c r="M238" s="30" t="str">
        <f>'Matriz de Datos'!M220</f>
        <v/>
      </c>
      <c r="N238" s="30" t="str">
        <f>'Matriz de Datos'!N220</f>
        <v/>
      </c>
      <c r="O238" s="30" t="str">
        <f>'Matriz de Datos'!O220</f>
        <v/>
      </c>
      <c r="P238" s="30" t="str">
        <f>'Matriz de Datos'!P220</f>
        <v/>
      </c>
      <c r="Q238" s="30" t="str">
        <f>'Matriz de Datos'!U220</f>
        <v/>
      </c>
      <c r="R238" s="30"/>
      <c r="S238" s="30" t="str">
        <f ca="1">'Matriz de Datos'!W220</f>
        <v/>
      </c>
      <c r="T238" s="30" t="str">
        <f ca="1">'Matriz de Datos'!AA220</f>
        <v/>
      </c>
      <c r="U238" s="30" t="str">
        <f ca="1">'Matriz de Datos'!AB220</f>
        <v/>
      </c>
      <c r="V238" s="30" t="str">
        <f ca="1">'Matriz de Datos'!AC220</f>
        <v/>
      </c>
      <c r="W238" s="30" t="str">
        <f ca="1">'Matriz de Datos'!AD220</f>
        <v/>
      </c>
      <c r="X238" s="30" t="str">
        <f>'Matriz de Datos'!AE220</f>
        <v/>
      </c>
      <c r="Y238" s="30" t="str">
        <f ca="1">'Matriz de Datos'!AF220</f>
        <v/>
      </c>
      <c r="Z238" s="30"/>
      <c r="AA238" s="30"/>
      <c r="AB238" s="41" t="str">
        <f ca="1">'Matriz de Datos'!AL220</f>
        <v/>
      </c>
    </row>
    <row r="239" spans="6:28" x14ac:dyDescent="0.3">
      <c r="F239" s="149" t="str">
        <f>'Matriz de Datos'!A221</f>
        <v/>
      </c>
      <c r="G239" s="30" t="str">
        <f>'Matriz de Datos'!G221</f>
        <v/>
      </c>
      <c r="H239" s="30" t="str">
        <f>'Matriz de Datos'!H221</f>
        <v/>
      </c>
      <c r="I239" s="30" t="str">
        <f>'Matriz de Datos'!I221</f>
        <v/>
      </c>
      <c r="J239" s="30" t="str">
        <f>'Matriz de Datos'!J221</f>
        <v/>
      </c>
      <c r="K239" s="25" t="str">
        <f>'Matriz de Datos'!K221</f>
        <v/>
      </c>
      <c r="L239" s="30" t="str">
        <f>'Matriz de Datos'!L221</f>
        <v/>
      </c>
      <c r="M239" s="30" t="str">
        <f>'Matriz de Datos'!M221</f>
        <v/>
      </c>
      <c r="N239" s="30" t="str">
        <f>'Matriz de Datos'!N221</f>
        <v/>
      </c>
      <c r="O239" s="30" t="str">
        <f>'Matriz de Datos'!O221</f>
        <v/>
      </c>
      <c r="P239" s="30" t="str">
        <f>'Matriz de Datos'!P221</f>
        <v/>
      </c>
      <c r="Q239" s="30" t="str">
        <f>'Matriz de Datos'!U221</f>
        <v/>
      </c>
      <c r="R239" s="30"/>
      <c r="S239" s="30" t="str">
        <f ca="1">'Matriz de Datos'!W221</f>
        <v/>
      </c>
      <c r="T239" s="30" t="str">
        <f ca="1">'Matriz de Datos'!AA221</f>
        <v/>
      </c>
      <c r="U239" s="30" t="str">
        <f ca="1">'Matriz de Datos'!AB221</f>
        <v/>
      </c>
      <c r="V239" s="30" t="str">
        <f ca="1">'Matriz de Datos'!AC221</f>
        <v/>
      </c>
      <c r="W239" s="30" t="str">
        <f ca="1">'Matriz de Datos'!AD221</f>
        <v/>
      </c>
      <c r="X239" s="30" t="str">
        <f>'Matriz de Datos'!AE221</f>
        <v/>
      </c>
      <c r="Y239" s="30" t="str">
        <f ca="1">'Matriz de Datos'!AF221</f>
        <v/>
      </c>
      <c r="Z239" s="30"/>
      <c r="AA239" s="30"/>
      <c r="AB239" s="41" t="str">
        <f ca="1">'Matriz de Datos'!AL221</f>
        <v/>
      </c>
    </row>
    <row r="240" spans="6:28" x14ac:dyDescent="0.3">
      <c r="F240" s="149" t="str">
        <f>'Matriz de Datos'!A222</f>
        <v/>
      </c>
      <c r="G240" s="30" t="str">
        <f>'Matriz de Datos'!G222</f>
        <v/>
      </c>
      <c r="H240" s="30" t="str">
        <f>'Matriz de Datos'!H222</f>
        <v/>
      </c>
      <c r="I240" s="30" t="str">
        <f>'Matriz de Datos'!I222</f>
        <v/>
      </c>
      <c r="J240" s="30" t="str">
        <f>'Matriz de Datos'!J222</f>
        <v/>
      </c>
      <c r="K240" s="25" t="str">
        <f>'Matriz de Datos'!K222</f>
        <v/>
      </c>
      <c r="L240" s="30" t="str">
        <f>'Matriz de Datos'!L222</f>
        <v/>
      </c>
      <c r="M240" s="30" t="str">
        <f>'Matriz de Datos'!M222</f>
        <v/>
      </c>
      <c r="N240" s="30" t="str">
        <f>'Matriz de Datos'!N222</f>
        <v/>
      </c>
      <c r="O240" s="30" t="str">
        <f>'Matriz de Datos'!O222</f>
        <v/>
      </c>
      <c r="P240" s="30" t="str">
        <f>'Matriz de Datos'!P222</f>
        <v/>
      </c>
      <c r="Q240" s="30" t="str">
        <f>'Matriz de Datos'!U222</f>
        <v/>
      </c>
      <c r="R240" s="30"/>
      <c r="S240" s="30" t="str">
        <f ca="1">'Matriz de Datos'!W222</f>
        <v/>
      </c>
      <c r="T240" s="30" t="str">
        <f ca="1">'Matriz de Datos'!AA222</f>
        <v/>
      </c>
      <c r="U240" s="30" t="str">
        <f ca="1">'Matriz de Datos'!AB222</f>
        <v/>
      </c>
      <c r="V240" s="30" t="str">
        <f ca="1">'Matriz de Datos'!AC222</f>
        <v/>
      </c>
      <c r="W240" s="30" t="str">
        <f ca="1">'Matriz de Datos'!AD222</f>
        <v/>
      </c>
      <c r="X240" s="30" t="str">
        <f>'Matriz de Datos'!AE222</f>
        <v/>
      </c>
      <c r="Y240" s="30" t="str">
        <f ca="1">'Matriz de Datos'!AF222</f>
        <v/>
      </c>
      <c r="Z240" s="30"/>
      <c r="AA240" s="30"/>
      <c r="AB240" s="41" t="str">
        <f ca="1">'Matriz de Datos'!AL222</f>
        <v/>
      </c>
    </row>
    <row r="241" spans="6:28" x14ac:dyDescent="0.3">
      <c r="F241" s="149" t="str">
        <f>'Matriz de Datos'!A223</f>
        <v/>
      </c>
      <c r="G241" s="30" t="str">
        <f>'Matriz de Datos'!G223</f>
        <v/>
      </c>
      <c r="H241" s="30" t="str">
        <f>'Matriz de Datos'!H223</f>
        <v/>
      </c>
      <c r="I241" s="30" t="str">
        <f>'Matriz de Datos'!I223</f>
        <v/>
      </c>
      <c r="J241" s="30" t="str">
        <f>'Matriz de Datos'!J223</f>
        <v/>
      </c>
      <c r="K241" s="25" t="str">
        <f>'Matriz de Datos'!K223</f>
        <v/>
      </c>
      <c r="L241" s="30" t="str">
        <f>'Matriz de Datos'!L223</f>
        <v/>
      </c>
      <c r="M241" s="30" t="str">
        <f>'Matriz de Datos'!M223</f>
        <v/>
      </c>
      <c r="N241" s="30" t="str">
        <f>'Matriz de Datos'!N223</f>
        <v/>
      </c>
      <c r="O241" s="30" t="str">
        <f>'Matriz de Datos'!O223</f>
        <v/>
      </c>
      <c r="P241" s="30" t="str">
        <f>'Matriz de Datos'!P223</f>
        <v/>
      </c>
      <c r="Q241" s="30" t="str">
        <f>'Matriz de Datos'!U223</f>
        <v/>
      </c>
      <c r="R241" s="30"/>
      <c r="S241" s="30" t="str">
        <f ca="1">'Matriz de Datos'!W223</f>
        <v/>
      </c>
      <c r="T241" s="30" t="str">
        <f ca="1">'Matriz de Datos'!AA223</f>
        <v/>
      </c>
      <c r="U241" s="30" t="str">
        <f ca="1">'Matriz de Datos'!AB223</f>
        <v/>
      </c>
      <c r="V241" s="30" t="str">
        <f ca="1">'Matriz de Datos'!AC223</f>
        <v/>
      </c>
      <c r="W241" s="30" t="str">
        <f ca="1">'Matriz de Datos'!AD223</f>
        <v/>
      </c>
      <c r="X241" s="30" t="str">
        <f>'Matriz de Datos'!AE223</f>
        <v/>
      </c>
      <c r="Y241" s="30" t="str">
        <f ca="1">'Matriz de Datos'!AF223</f>
        <v/>
      </c>
      <c r="Z241" s="30"/>
      <c r="AA241" s="30"/>
      <c r="AB241" s="41" t="str">
        <f ca="1">'Matriz de Datos'!AL223</f>
        <v/>
      </c>
    </row>
    <row r="242" spans="6:28" x14ac:dyDescent="0.3">
      <c r="F242" s="149" t="str">
        <f>'Matriz de Datos'!A224</f>
        <v/>
      </c>
      <c r="G242" s="30" t="str">
        <f>'Matriz de Datos'!G224</f>
        <v/>
      </c>
      <c r="H242" s="30" t="str">
        <f>'Matriz de Datos'!H224</f>
        <v/>
      </c>
      <c r="I242" s="30" t="str">
        <f>'Matriz de Datos'!I224</f>
        <v/>
      </c>
      <c r="J242" s="30" t="str">
        <f>'Matriz de Datos'!J224</f>
        <v/>
      </c>
      <c r="K242" s="25" t="str">
        <f>'Matriz de Datos'!K224</f>
        <v/>
      </c>
      <c r="L242" s="30" t="str">
        <f>'Matriz de Datos'!L224</f>
        <v/>
      </c>
      <c r="M242" s="30" t="str">
        <f>'Matriz de Datos'!M224</f>
        <v/>
      </c>
      <c r="N242" s="30" t="str">
        <f>'Matriz de Datos'!N224</f>
        <v/>
      </c>
      <c r="O242" s="30" t="str">
        <f>'Matriz de Datos'!O224</f>
        <v/>
      </c>
      <c r="P242" s="30" t="str">
        <f>'Matriz de Datos'!P224</f>
        <v/>
      </c>
      <c r="Q242" s="30" t="str">
        <f>'Matriz de Datos'!U224</f>
        <v/>
      </c>
      <c r="R242" s="30"/>
      <c r="S242" s="30" t="str">
        <f ca="1">'Matriz de Datos'!W224</f>
        <v/>
      </c>
      <c r="T242" s="30" t="str">
        <f ca="1">'Matriz de Datos'!AA224</f>
        <v/>
      </c>
      <c r="U242" s="30" t="str">
        <f ca="1">'Matriz de Datos'!AB224</f>
        <v/>
      </c>
      <c r="V242" s="30" t="str">
        <f ca="1">'Matriz de Datos'!AC224</f>
        <v/>
      </c>
      <c r="W242" s="30" t="str">
        <f ca="1">'Matriz de Datos'!AD224</f>
        <v/>
      </c>
      <c r="X242" s="30" t="str">
        <f>'Matriz de Datos'!AE224</f>
        <v/>
      </c>
      <c r="Y242" s="30" t="str">
        <f ca="1">'Matriz de Datos'!AF224</f>
        <v/>
      </c>
      <c r="Z242" s="30"/>
      <c r="AA242" s="30"/>
      <c r="AB242" s="41" t="str">
        <f ca="1">'Matriz de Datos'!AL224</f>
        <v/>
      </c>
    </row>
    <row r="243" spans="6:28" x14ac:dyDescent="0.3">
      <c r="F243" s="149" t="str">
        <f>'Matriz de Datos'!A225</f>
        <v/>
      </c>
      <c r="G243" s="30" t="str">
        <f>'Matriz de Datos'!G225</f>
        <v/>
      </c>
      <c r="H243" s="30" t="str">
        <f>'Matriz de Datos'!H225</f>
        <v/>
      </c>
      <c r="I243" s="30" t="str">
        <f>'Matriz de Datos'!I225</f>
        <v/>
      </c>
      <c r="J243" s="30" t="str">
        <f>'Matriz de Datos'!J225</f>
        <v/>
      </c>
      <c r="K243" s="25" t="str">
        <f>'Matriz de Datos'!K225</f>
        <v/>
      </c>
      <c r="L243" s="30" t="str">
        <f>'Matriz de Datos'!L225</f>
        <v/>
      </c>
      <c r="M243" s="30" t="str">
        <f>'Matriz de Datos'!M225</f>
        <v/>
      </c>
      <c r="N243" s="30" t="str">
        <f>'Matriz de Datos'!N225</f>
        <v/>
      </c>
      <c r="O243" s="30" t="str">
        <f>'Matriz de Datos'!O225</f>
        <v/>
      </c>
      <c r="P243" s="30" t="str">
        <f>'Matriz de Datos'!P225</f>
        <v/>
      </c>
      <c r="Q243" s="30" t="str">
        <f>'Matriz de Datos'!U225</f>
        <v/>
      </c>
      <c r="R243" s="30"/>
      <c r="S243" s="30" t="str">
        <f ca="1">'Matriz de Datos'!W225</f>
        <v/>
      </c>
      <c r="T243" s="30" t="str">
        <f ca="1">'Matriz de Datos'!AA225</f>
        <v/>
      </c>
      <c r="U243" s="30" t="str">
        <f ca="1">'Matriz de Datos'!AB225</f>
        <v/>
      </c>
      <c r="V243" s="30" t="str">
        <f ca="1">'Matriz de Datos'!AC225</f>
        <v/>
      </c>
      <c r="W243" s="30" t="str">
        <f ca="1">'Matriz de Datos'!AD225</f>
        <v/>
      </c>
      <c r="X243" s="30" t="str">
        <f>'Matriz de Datos'!AE225</f>
        <v/>
      </c>
      <c r="Y243" s="30" t="str">
        <f ca="1">'Matriz de Datos'!AF225</f>
        <v/>
      </c>
      <c r="Z243" s="30"/>
      <c r="AA243" s="30"/>
      <c r="AB243" s="41" t="str">
        <f ca="1">'Matriz de Datos'!AL225</f>
        <v/>
      </c>
    </row>
    <row r="244" spans="6:28" x14ac:dyDescent="0.3">
      <c r="F244" s="149" t="str">
        <f>'Matriz de Datos'!A226</f>
        <v/>
      </c>
      <c r="G244" s="30" t="str">
        <f>'Matriz de Datos'!G226</f>
        <v/>
      </c>
      <c r="H244" s="30" t="str">
        <f>'Matriz de Datos'!H226</f>
        <v/>
      </c>
      <c r="I244" s="30" t="str">
        <f>'Matriz de Datos'!I226</f>
        <v/>
      </c>
      <c r="J244" s="30" t="str">
        <f>'Matriz de Datos'!J226</f>
        <v/>
      </c>
      <c r="K244" s="25" t="str">
        <f>'Matriz de Datos'!K226</f>
        <v/>
      </c>
      <c r="L244" s="30" t="str">
        <f>'Matriz de Datos'!L226</f>
        <v/>
      </c>
      <c r="M244" s="30" t="str">
        <f>'Matriz de Datos'!M226</f>
        <v/>
      </c>
      <c r="N244" s="30" t="str">
        <f>'Matriz de Datos'!N226</f>
        <v/>
      </c>
      <c r="O244" s="30" t="str">
        <f>'Matriz de Datos'!O226</f>
        <v/>
      </c>
      <c r="P244" s="30" t="str">
        <f>'Matriz de Datos'!P226</f>
        <v/>
      </c>
      <c r="Q244" s="30" t="str">
        <f>'Matriz de Datos'!U226</f>
        <v/>
      </c>
      <c r="R244" s="30"/>
      <c r="S244" s="30" t="str">
        <f ca="1">'Matriz de Datos'!W226</f>
        <v/>
      </c>
      <c r="T244" s="30" t="str">
        <f ca="1">'Matriz de Datos'!AA226</f>
        <v/>
      </c>
      <c r="U244" s="30" t="str">
        <f ca="1">'Matriz de Datos'!AB226</f>
        <v/>
      </c>
      <c r="V244" s="30" t="str">
        <f ca="1">'Matriz de Datos'!AC226</f>
        <v/>
      </c>
      <c r="W244" s="30" t="str">
        <f ca="1">'Matriz de Datos'!AD226</f>
        <v/>
      </c>
      <c r="X244" s="30" t="str">
        <f>'Matriz de Datos'!AE226</f>
        <v/>
      </c>
      <c r="Y244" s="30" t="str">
        <f ca="1">'Matriz de Datos'!AF226</f>
        <v/>
      </c>
      <c r="Z244" s="30"/>
      <c r="AA244" s="30"/>
      <c r="AB244" s="41" t="str">
        <f ca="1">'Matriz de Datos'!AL226</f>
        <v/>
      </c>
    </row>
    <row r="245" spans="6:28" x14ac:dyDescent="0.3">
      <c r="F245" s="149" t="str">
        <f>'Matriz de Datos'!A227</f>
        <v/>
      </c>
      <c r="G245" s="30" t="str">
        <f>'Matriz de Datos'!G227</f>
        <v/>
      </c>
      <c r="H245" s="30" t="str">
        <f>'Matriz de Datos'!H227</f>
        <v/>
      </c>
      <c r="I245" s="30" t="str">
        <f>'Matriz de Datos'!I227</f>
        <v/>
      </c>
      <c r="J245" s="30" t="str">
        <f>'Matriz de Datos'!J227</f>
        <v/>
      </c>
      <c r="K245" s="25" t="str">
        <f>'Matriz de Datos'!K227</f>
        <v/>
      </c>
      <c r="L245" s="30" t="str">
        <f>'Matriz de Datos'!L227</f>
        <v/>
      </c>
      <c r="M245" s="30" t="str">
        <f>'Matriz de Datos'!M227</f>
        <v/>
      </c>
      <c r="N245" s="30" t="str">
        <f>'Matriz de Datos'!N227</f>
        <v/>
      </c>
      <c r="O245" s="30" t="str">
        <f>'Matriz de Datos'!O227</f>
        <v/>
      </c>
      <c r="P245" s="30" t="str">
        <f>'Matriz de Datos'!P227</f>
        <v/>
      </c>
      <c r="Q245" s="30" t="str">
        <f>'Matriz de Datos'!U227</f>
        <v/>
      </c>
      <c r="R245" s="30"/>
      <c r="S245" s="30" t="str">
        <f ca="1">'Matriz de Datos'!W227</f>
        <v/>
      </c>
      <c r="T245" s="30" t="str">
        <f ca="1">'Matriz de Datos'!AA227</f>
        <v/>
      </c>
      <c r="U245" s="30" t="str">
        <f ca="1">'Matriz de Datos'!AB227</f>
        <v/>
      </c>
      <c r="V245" s="30" t="str">
        <f ca="1">'Matriz de Datos'!AC227</f>
        <v/>
      </c>
      <c r="W245" s="30" t="str">
        <f ca="1">'Matriz de Datos'!AD227</f>
        <v/>
      </c>
      <c r="X245" s="30" t="str">
        <f>'Matriz de Datos'!AE227</f>
        <v/>
      </c>
      <c r="Y245" s="30" t="str">
        <f ca="1">'Matriz de Datos'!AF227</f>
        <v/>
      </c>
      <c r="Z245" s="30"/>
      <c r="AA245" s="30"/>
      <c r="AB245" s="41" t="str">
        <f ca="1">'Matriz de Datos'!AL227</f>
        <v/>
      </c>
    </row>
    <row r="246" spans="6:28" x14ac:dyDescent="0.3">
      <c r="F246" s="149" t="str">
        <f>'Matriz de Datos'!A228</f>
        <v/>
      </c>
      <c r="G246" s="30" t="str">
        <f>'Matriz de Datos'!G228</f>
        <v/>
      </c>
      <c r="H246" s="30" t="str">
        <f>'Matriz de Datos'!H228</f>
        <v/>
      </c>
      <c r="I246" s="30" t="str">
        <f>'Matriz de Datos'!I228</f>
        <v/>
      </c>
      <c r="J246" s="30" t="str">
        <f>'Matriz de Datos'!J228</f>
        <v/>
      </c>
      <c r="K246" s="25" t="str">
        <f>'Matriz de Datos'!K228</f>
        <v/>
      </c>
      <c r="L246" s="30" t="str">
        <f>'Matriz de Datos'!L228</f>
        <v/>
      </c>
      <c r="M246" s="30" t="str">
        <f>'Matriz de Datos'!M228</f>
        <v/>
      </c>
      <c r="N246" s="30" t="str">
        <f>'Matriz de Datos'!N228</f>
        <v/>
      </c>
      <c r="O246" s="30" t="str">
        <f>'Matriz de Datos'!O228</f>
        <v/>
      </c>
      <c r="P246" s="30" t="str">
        <f>'Matriz de Datos'!P228</f>
        <v/>
      </c>
      <c r="Q246" s="30" t="str">
        <f>'Matriz de Datos'!U228</f>
        <v/>
      </c>
      <c r="R246" s="30"/>
      <c r="S246" s="30" t="str">
        <f ca="1">'Matriz de Datos'!W228</f>
        <v/>
      </c>
      <c r="T246" s="30" t="str">
        <f ca="1">'Matriz de Datos'!AA228</f>
        <v/>
      </c>
      <c r="U246" s="30" t="str">
        <f ca="1">'Matriz de Datos'!AB228</f>
        <v/>
      </c>
      <c r="V246" s="30" t="str">
        <f ca="1">'Matriz de Datos'!AC228</f>
        <v/>
      </c>
      <c r="W246" s="30" t="str">
        <f ca="1">'Matriz de Datos'!AD228</f>
        <v/>
      </c>
      <c r="X246" s="30" t="str">
        <f>'Matriz de Datos'!AE228</f>
        <v/>
      </c>
      <c r="Y246" s="30" t="str">
        <f ca="1">'Matriz de Datos'!AF228</f>
        <v/>
      </c>
      <c r="Z246" s="30"/>
      <c r="AA246" s="30"/>
      <c r="AB246" s="41" t="str">
        <f ca="1">'Matriz de Datos'!AL228</f>
        <v/>
      </c>
    </row>
    <row r="247" spans="6:28" x14ac:dyDescent="0.3">
      <c r="F247" s="149" t="str">
        <f>'Matriz de Datos'!A229</f>
        <v/>
      </c>
      <c r="G247" s="30" t="str">
        <f>'Matriz de Datos'!G229</f>
        <v/>
      </c>
      <c r="H247" s="30" t="str">
        <f>'Matriz de Datos'!H229</f>
        <v/>
      </c>
      <c r="I247" s="30" t="str">
        <f>'Matriz de Datos'!I229</f>
        <v/>
      </c>
      <c r="J247" s="30" t="str">
        <f>'Matriz de Datos'!J229</f>
        <v/>
      </c>
      <c r="K247" s="25" t="str">
        <f>'Matriz de Datos'!K229</f>
        <v/>
      </c>
      <c r="L247" s="30" t="str">
        <f>'Matriz de Datos'!L229</f>
        <v/>
      </c>
      <c r="M247" s="30" t="str">
        <f>'Matriz de Datos'!M229</f>
        <v/>
      </c>
      <c r="N247" s="30" t="str">
        <f>'Matriz de Datos'!N229</f>
        <v/>
      </c>
      <c r="O247" s="30" t="str">
        <f>'Matriz de Datos'!O229</f>
        <v/>
      </c>
      <c r="P247" s="30" t="str">
        <f>'Matriz de Datos'!P229</f>
        <v/>
      </c>
      <c r="Q247" s="30" t="str">
        <f>'Matriz de Datos'!U229</f>
        <v/>
      </c>
      <c r="R247" s="30"/>
      <c r="S247" s="30" t="str">
        <f ca="1">'Matriz de Datos'!W229</f>
        <v/>
      </c>
      <c r="T247" s="30" t="str">
        <f ca="1">'Matriz de Datos'!AA229</f>
        <v/>
      </c>
      <c r="U247" s="30" t="str">
        <f ca="1">'Matriz de Datos'!AB229</f>
        <v/>
      </c>
      <c r="V247" s="30" t="str">
        <f ca="1">'Matriz de Datos'!AC229</f>
        <v/>
      </c>
      <c r="W247" s="30" t="str">
        <f ca="1">'Matriz de Datos'!AD229</f>
        <v/>
      </c>
      <c r="X247" s="30" t="str">
        <f>'Matriz de Datos'!AE229</f>
        <v/>
      </c>
      <c r="Y247" s="30" t="str">
        <f ca="1">'Matriz de Datos'!AF229</f>
        <v/>
      </c>
      <c r="Z247" s="30"/>
      <c r="AA247" s="30"/>
      <c r="AB247" s="41" t="str">
        <f ca="1">'Matriz de Datos'!AL229</f>
        <v/>
      </c>
    </row>
    <row r="248" spans="6:28" x14ac:dyDescent="0.3">
      <c r="F248" s="149" t="str">
        <f>'Matriz de Datos'!A230</f>
        <v/>
      </c>
      <c r="G248" s="30" t="str">
        <f>'Matriz de Datos'!G230</f>
        <v/>
      </c>
      <c r="H248" s="30" t="str">
        <f>'Matriz de Datos'!H230</f>
        <v/>
      </c>
      <c r="I248" s="30" t="str">
        <f>'Matriz de Datos'!I230</f>
        <v/>
      </c>
      <c r="J248" s="30" t="str">
        <f>'Matriz de Datos'!J230</f>
        <v/>
      </c>
      <c r="K248" s="25" t="str">
        <f>'Matriz de Datos'!K230</f>
        <v/>
      </c>
      <c r="L248" s="30" t="str">
        <f>'Matriz de Datos'!L230</f>
        <v/>
      </c>
      <c r="M248" s="30" t="str">
        <f>'Matriz de Datos'!M230</f>
        <v/>
      </c>
      <c r="N248" s="30" t="str">
        <f>'Matriz de Datos'!N230</f>
        <v/>
      </c>
      <c r="O248" s="30" t="str">
        <f>'Matriz de Datos'!O230</f>
        <v/>
      </c>
      <c r="P248" s="30" t="str">
        <f>'Matriz de Datos'!P230</f>
        <v/>
      </c>
      <c r="Q248" s="30" t="str">
        <f>'Matriz de Datos'!U230</f>
        <v/>
      </c>
      <c r="R248" s="30"/>
      <c r="S248" s="30" t="str">
        <f ca="1">'Matriz de Datos'!W230</f>
        <v/>
      </c>
      <c r="T248" s="30" t="str">
        <f ca="1">'Matriz de Datos'!AA230</f>
        <v/>
      </c>
      <c r="U248" s="30" t="str">
        <f ca="1">'Matriz de Datos'!AB230</f>
        <v/>
      </c>
      <c r="V248" s="30" t="str">
        <f ca="1">'Matriz de Datos'!AC230</f>
        <v/>
      </c>
      <c r="W248" s="30" t="str">
        <f ca="1">'Matriz de Datos'!AD230</f>
        <v/>
      </c>
      <c r="X248" s="30" t="str">
        <f>'Matriz de Datos'!AE230</f>
        <v/>
      </c>
      <c r="Y248" s="30" t="str">
        <f ca="1">'Matriz de Datos'!AF230</f>
        <v/>
      </c>
      <c r="Z248" s="30"/>
      <c r="AA248" s="30"/>
      <c r="AB248" s="41" t="str">
        <f ca="1">'Matriz de Datos'!AL230</f>
        <v/>
      </c>
    </row>
    <row r="249" spans="6:28" x14ac:dyDescent="0.3">
      <c r="F249" s="149" t="str">
        <f>'Matriz de Datos'!A231</f>
        <v/>
      </c>
      <c r="G249" s="30" t="str">
        <f>'Matriz de Datos'!G231</f>
        <v/>
      </c>
      <c r="H249" s="30" t="str">
        <f>'Matriz de Datos'!H231</f>
        <v/>
      </c>
      <c r="I249" s="30" t="str">
        <f>'Matriz de Datos'!I231</f>
        <v/>
      </c>
      <c r="J249" s="30" t="str">
        <f>'Matriz de Datos'!J231</f>
        <v/>
      </c>
      <c r="K249" s="25" t="str">
        <f>'Matriz de Datos'!K231</f>
        <v/>
      </c>
      <c r="L249" s="30" t="str">
        <f>'Matriz de Datos'!L231</f>
        <v/>
      </c>
      <c r="M249" s="30" t="str">
        <f>'Matriz de Datos'!M231</f>
        <v/>
      </c>
      <c r="N249" s="30" t="str">
        <f>'Matriz de Datos'!N231</f>
        <v/>
      </c>
      <c r="O249" s="30" t="str">
        <f>'Matriz de Datos'!O231</f>
        <v/>
      </c>
      <c r="P249" s="30" t="str">
        <f>'Matriz de Datos'!P231</f>
        <v/>
      </c>
      <c r="Q249" s="30" t="str">
        <f>'Matriz de Datos'!U231</f>
        <v/>
      </c>
      <c r="R249" s="30"/>
      <c r="S249" s="30" t="str">
        <f ca="1">'Matriz de Datos'!W231</f>
        <v/>
      </c>
      <c r="T249" s="30" t="str">
        <f ca="1">'Matriz de Datos'!AA231</f>
        <v/>
      </c>
      <c r="U249" s="30" t="str">
        <f ca="1">'Matriz de Datos'!AB231</f>
        <v/>
      </c>
      <c r="V249" s="30" t="str">
        <f ca="1">'Matriz de Datos'!AC231</f>
        <v/>
      </c>
      <c r="W249" s="30" t="str">
        <f ca="1">'Matriz de Datos'!AD231</f>
        <v/>
      </c>
      <c r="X249" s="30" t="str">
        <f>'Matriz de Datos'!AE231</f>
        <v/>
      </c>
      <c r="Y249" s="30" t="str">
        <f ca="1">'Matriz de Datos'!AF231</f>
        <v/>
      </c>
      <c r="Z249" s="30"/>
      <c r="AA249" s="30"/>
      <c r="AB249" s="41" t="str">
        <f ca="1">'Matriz de Datos'!AL231</f>
        <v/>
      </c>
    </row>
    <row r="250" spans="6:28" x14ac:dyDescent="0.3">
      <c r="F250" s="149" t="str">
        <f>'Matriz de Datos'!A232</f>
        <v/>
      </c>
      <c r="G250" s="30" t="str">
        <f>'Matriz de Datos'!G232</f>
        <v/>
      </c>
      <c r="H250" s="30" t="str">
        <f>'Matriz de Datos'!H232</f>
        <v/>
      </c>
      <c r="I250" s="30" t="str">
        <f>'Matriz de Datos'!I232</f>
        <v/>
      </c>
      <c r="J250" s="30" t="str">
        <f>'Matriz de Datos'!J232</f>
        <v/>
      </c>
      <c r="K250" s="25" t="str">
        <f>'Matriz de Datos'!K232</f>
        <v/>
      </c>
      <c r="L250" s="30" t="str">
        <f>'Matriz de Datos'!L232</f>
        <v/>
      </c>
      <c r="M250" s="30" t="str">
        <f>'Matriz de Datos'!M232</f>
        <v/>
      </c>
      <c r="N250" s="30" t="str">
        <f>'Matriz de Datos'!N232</f>
        <v/>
      </c>
      <c r="O250" s="30" t="str">
        <f>'Matriz de Datos'!O232</f>
        <v/>
      </c>
      <c r="P250" s="30" t="str">
        <f>'Matriz de Datos'!P232</f>
        <v/>
      </c>
      <c r="Q250" s="30" t="str">
        <f>'Matriz de Datos'!U232</f>
        <v/>
      </c>
      <c r="R250" s="30"/>
      <c r="S250" s="30" t="str">
        <f ca="1">'Matriz de Datos'!W232</f>
        <v/>
      </c>
      <c r="T250" s="30" t="str">
        <f ca="1">'Matriz de Datos'!AA232</f>
        <v/>
      </c>
      <c r="U250" s="30" t="str">
        <f ca="1">'Matriz de Datos'!AB232</f>
        <v/>
      </c>
      <c r="V250" s="30" t="str">
        <f ca="1">'Matriz de Datos'!AC232</f>
        <v/>
      </c>
      <c r="W250" s="30" t="str">
        <f ca="1">'Matriz de Datos'!AD232</f>
        <v/>
      </c>
      <c r="X250" s="30" t="str">
        <f>'Matriz de Datos'!AE232</f>
        <v/>
      </c>
      <c r="Y250" s="30" t="str">
        <f ca="1">'Matriz de Datos'!AF232</f>
        <v/>
      </c>
      <c r="Z250" s="30"/>
      <c r="AA250" s="30"/>
      <c r="AB250" s="41" t="str">
        <f ca="1">'Matriz de Datos'!AL232</f>
        <v/>
      </c>
    </row>
    <row r="251" spans="6:28" x14ac:dyDescent="0.3">
      <c r="F251" s="149" t="str">
        <f>'Matriz de Datos'!A233</f>
        <v/>
      </c>
      <c r="G251" s="30" t="str">
        <f>'Matriz de Datos'!G233</f>
        <v/>
      </c>
      <c r="H251" s="30" t="str">
        <f>'Matriz de Datos'!H233</f>
        <v/>
      </c>
      <c r="I251" s="30" t="str">
        <f>'Matriz de Datos'!I233</f>
        <v/>
      </c>
      <c r="J251" s="30" t="str">
        <f>'Matriz de Datos'!J233</f>
        <v/>
      </c>
      <c r="K251" s="25" t="str">
        <f>'Matriz de Datos'!K233</f>
        <v/>
      </c>
      <c r="L251" s="30" t="str">
        <f>'Matriz de Datos'!L233</f>
        <v/>
      </c>
      <c r="M251" s="30" t="str">
        <f>'Matriz de Datos'!M233</f>
        <v/>
      </c>
      <c r="N251" s="30" t="str">
        <f>'Matriz de Datos'!N233</f>
        <v/>
      </c>
      <c r="O251" s="30" t="str">
        <f>'Matriz de Datos'!O233</f>
        <v/>
      </c>
      <c r="P251" s="30" t="str">
        <f>'Matriz de Datos'!P233</f>
        <v/>
      </c>
      <c r="Q251" s="30" t="str">
        <f>'Matriz de Datos'!U233</f>
        <v/>
      </c>
      <c r="R251" s="30"/>
      <c r="S251" s="30" t="str">
        <f ca="1">'Matriz de Datos'!W233</f>
        <v/>
      </c>
      <c r="T251" s="30" t="str">
        <f ca="1">'Matriz de Datos'!AA233</f>
        <v/>
      </c>
      <c r="U251" s="30" t="str">
        <f ca="1">'Matriz de Datos'!AB233</f>
        <v/>
      </c>
      <c r="V251" s="30" t="str">
        <f ca="1">'Matriz de Datos'!AC233</f>
        <v/>
      </c>
      <c r="W251" s="30" t="str">
        <f ca="1">'Matriz de Datos'!AD233</f>
        <v/>
      </c>
      <c r="X251" s="30" t="str">
        <f>'Matriz de Datos'!AE233</f>
        <v/>
      </c>
      <c r="Y251" s="30" t="str">
        <f ca="1">'Matriz de Datos'!AF233</f>
        <v/>
      </c>
      <c r="Z251" s="30"/>
      <c r="AA251" s="30"/>
      <c r="AB251" s="41" t="str">
        <f ca="1">'Matriz de Datos'!AL233</f>
        <v/>
      </c>
    </row>
    <row r="252" spans="6:28" x14ac:dyDescent="0.3">
      <c r="F252" s="149" t="str">
        <f>'Matriz de Datos'!A234</f>
        <v/>
      </c>
      <c r="G252" s="30" t="str">
        <f>'Matriz de Datos'!G234</f>
        <v/>
      </c>
      <c r="H252" s="30" t="str">
        <f>'Matriz de Datos'!H234</f>
        <v/>
      </c>
      <c r="I252" s="30" t="str">
        <f>'Matriz de Datos'!I234</f>
        <v/>
      </c>
      <c r="J252" s="30" t="str">
        <f>'Matriz de Datos'!J234</f>
        <v/>
      </c>
      <c r="K252" s="25" t="str">
        <f>'Matriz de Datos'!K234</f>
        <v/>
      </c>
      <c r="L252" s="30" t="str">
        <f>'Matriz de Datos'!L234</f>
        <v/>
      </c>
      <c r="M252" s="30" t="str">
        <f>'Matriz de Datos'!M234</f>
        <v/>
      </c>
      <c r="N252" s="30" t="str">
        <f>'Matriz de Datos'!N234</f>
        <v/>
      </c>
      <c r="O252" s="30" t="str">
        <f>'Matriz de Datos'!O234</f>
        <v/>
      </c>
      <c r="P252" s="30" t="str">
        <f>'Matriz de Datos'!P234</f>
        <v/>
      </c>
      <c r="Q252" s="30" t="str">
        <f>'Matriz de Datos'!U234</f>
        <v/>
      </c>
      <c r="R252" s="30"/>
      <c r="S252" s="30" t="str">
        <f ca="1">'Matriz de Datos'!W234</f>
        <v/>
      </c>
      <c r="T252" s="30" t="str">
        <f ca="1">'Matriz de Datos'!AA234</f>
        <v/>
      </c>
      <c r="U252" s="30" t="str">
        <f ca="1">'Matriz de Datos'!AB234</f>
        <v/>
      </c>
      <c r="V252" s="30" t="str">
        <f ca="1">'Matriz de Datos'!AC234</f>
        <v/>
      </c>
      <c r="W252" s="30" t="str">
        <f ca="1">'Matriz de Datos'!AD234</f>
        <v/>
      </c>
      <c r="X252" s="30" t="str">
        <f>'Matriz de Datos'!AE234</f>
        <v/>
      </c>
      <c r="Y252" s="30" t="str">
        <f ca="1">'Matriz de Datos'!AF234</f>
        <v/>
      </c>
      <c r="Z252" s="30"/>
      <c r="AA252" s="30"/>
      <c r="AB252" s="41" t="str">
        <f ca="1">'Matriz de Datos'!AL234</f>
        <v/>
      </c>
    </row>
    <row r="253" spans="6:28" x14ac:dyDescent="0.3">
      <c r="F253" s="149" t="str">
        <f>'Matriz de Datos'!A235</f>
        <v/>
      </c>
      <c r="G253" s="30" t="str">
        <f>'Matriz de Datos'!G235</f>
        <v/>
      </c>
      <c r="H253" s="30" t="str">
        <f>'Matriz de Datos'!H235</f>
        <v/>
      </c>
      <c r="I253" s="30" t="str">
        <f>'Matriz de Datos'!I235</f>
        <v/>
      </c>
      <c r="J253" s="30" t="str">
        <f>'Matriz de Datos'!J235</f>
        <v/>
      </c>
      <c r="K253" s="25" t="str">
        <f>'Matriz de Datos'!K235</f>
        <v/>
      </c>
      <c r="L253" s="30" t="str">
        <f>'Matriz de Datos'!L235</f>
        <v/>
      </c>
      <c r="M253" s="30" t="str">
        <f>'Matriz de Datos'!M235</f>
        <v/>
      </c>
      <c r="N253" s="30" t="str">
        <f>'Matriz de Datos'!N235</f>
        <v/>
      </c>
      <c r="O253" s="30" t="str">
        <f>'Matriz de Datos'!O235</f>
        <v/>
      </c>
      <c r="P253" s="30" t="str">
        <f>'Matriz de Datos'!P235</f>
        <v/>
      </c>
      <c r="Q253" s="30" t="str">
        <f>'Matriz de Datos'!U235</f>
        <v/>
      </c>
      <c r="R253" s="30"/>
      <c r="S253" s="30" t="str">
        <f ca="1">'Matriz de Datos'!W235</f>
        <v/>
      </c>
      <c r="T253" s="30" t="str">
        <f ca="1">'Matriz de Datos'!AA235</f>
        <v/>
      </c>
      <c r="U253" s="30" t="str">
        <f ca="1">'Matriz de Datos'!AB235</f>
        <v/>
      </c>
      <c r="V253" s="30" t="str">
        <f ca="1">'Matriz de Datos'!AC235</f>
        <v/>
      </c>
      <c r="W253" s="30" t="str">
        <f ca="1">'Matriz de Datos'!AD235</f>
        <v/>
      </c>
      <c r="X253" s="30" t="str">
        <f>'Matriz de Datos'!AE235</f>
        <v/>
      </c>
      <c r="Y253" s="30" t="str">
        <f ca="1">'Matriz de Datos'!AF235</f>
        <v/>
      </c>
      <c r="Z253" s="30"/>
      <c r="AA253" s="30"/>
      <c r="AB253" s="41" t="str">
        <f ca="1">'Matriz de Datos'!AL235</f>
        <v/>
      </c>
    </row>
    <row r="254" spans="6:28" x14ac:dyDescent="0.3">
      <c r="F254" s="149" t="str">
        <f>'Matriz de Datos'!A236</f>
        <v/>
      </c>
      <c r="G254" s="30" t="str">
        <f>'Matriz de Datos'!G236</f>
        <v/>
      </c>
      <c r="H254" s="30" t="str">
        <f>'Matriz de Datos'!H236</f>
        <v/>
      </c>
      <c r="I254" s="30" t="str">
        <f>'Matriz de Datos'!I236</f>
        <v/>
      </c>
      <c r="J254" s="30" t="str">
        <f>'Matriz de Datos'!J236</f>
        <v/>
      </c>
      <c r="K254" s="25" t="str">
        <f>'Matriz de Datos'!K236</f>
        <v/>
      </c>
      <c r="L254" s="30" t="str">
        <f>'Matriz de Datos'!L236</f>
        <v/>
      </c>
      <c r="M254" s="30" t="str">
        <f>'Matriz de Datos'!M236</f>
        <v/>
      </c>
      <c r="N254" s="30" t="str">
        <f>'Matriz de Datos'!N236</f>
        <v/>
      </c>
      <c r="O254" s="30" t="str">
        <f>'Matriz de Datos'!O236</f>
        <v/>
      </c>
      <c r="P254" s="30" t="str">
        <f>'Matriz de Datos'!P236</f>
        <v/>
      </c>
      <c r="Q254" s="30" t="str">
        <f>'Matriz de Datos'!U236</f>
        <v/>
      </c>
      <c r="R254" s="30"/>
      <c r="S254" s="30" t="str">
        <f ca="1">'Matriz de Datos'!W236</f>
        <v/>
      </c>
      <c r="T254" s="30" t="str">
        <f ca="1">'Matriz de Datos'!AA236</f>
        <v/>
      </c>
      <c r="U254" s="30" t="str">
        <f ca="1">'Matriz de Datos'!AB236</f>
        <v/>
      </c>
      <c r="V254" s="30" t="str">
        <f ca="1">'Matriz de Datos'!AC236</f>
        <v/>
      </c>
      <c r="W254" s="30" t="str">
        <f ca="1">'Matriz de Datos'!AD236</f>
        <v/>
      </c>
      <c r="X254" s="30" t="str">
        <f>'Matriz de Datos'!AE236</f>
        <v/>
      </c>
      <c r="Y254" s="30" t="str">
        <f ca="1">'Matriz de Datos'!AF236</f>
        <v/>
      </c>
      <c r="Z254" s="30"/>
      <c r="AA254" s="30"/>
      <c r="AB254" s="41" t="str">
        <f ca="1">'Matriz de Datos'!AL236</f>
        <v/>
      </c>
    </row>
    <row r="255" spans="6:28" x14ac:dyDescent="0.3">
      <c r="F255" s="149" t="str">
        <f>'Matriz de Datos'!A237</f>
        <v/>
      </c>
      <c r="G255" s="30" t="str">
        <f>'Matriz de Datos'!G237</f>
        <v/>
      </c>
      <c r="H255" s="30" t="str">
        <f>'Matriz de Datos'!H237</f>
        <v/>
      </c>
      <c r="I255" s="30" t="str">
        <f>'Matriz de Datos'!I237</f>
        <v/>
      </c>
      <c r="J255" s="30" t="str">
        <f>'Matriz de Datos'!J237</f>
        <v/>
      </c>
      <c r="K255" s="25" t="str">
        <f>'Matriz de Datos'!K237</f>
        <v/>
      </c>
      <c r="L255" s="30" t="str">
        <f>'Matriz de Datos'!L237</f>
        <v/>
      </c>
      <c r="M255" s="30" t="str">
        <f>'Matriz de Datos'!M237</f>
        <v/>
      </c>
      <c r="N255" s="30" t="str">
        <f>'Matriz de Datos'!N237</f>
        <v/>
      </c>
      <c r="O255" s="30" t="str">
        <f>'Matriz de Datos'!O237</f>
        <v/>
      </c>
      <c r="P255" s="30" t="str">
        <f>'Matriz de Datos'!P237</f>
        <v/>
      </c>
      <c r="Q255" s="30" t="str">
        <f>'Matriz de Datos'!U237</f>
        <v/>
      </c>
      <c r="R255" s="30"/>
      <c r="S255" s="30" t="str">
        <f ca="1">'Matriz de Datos'!W237</f>
        <v/>
      </c>
      <c r="T255" s="30" t="str">
        <f ca="1">'Matriz de Datos'!AA237</f>
        <v/>
      </c>
      <c r="U255" s="30" t="str">
        <f ca="1">'Matriz de Datos'!AB237</f>
        <v/>
      </c>
      <c r="V255" s="30" t="str">
        <f ca="1">'Matriz de Datos'!AC237</f>
        <v/>
      </c>
      <c r="W255" s="30" t="str">
        <f ca="1">'Matriz de Datos'!AD237</f>
        <v/>
      </c>
      <c r="X255" s="30" t="str">
        <f>'Matriz de Datos'!AE237</f>
        <v/>
      </c>
      <c r="Y255" s="30" t="str">
        <f ca="1">'Matriz de Datos'!AF237</f>
        <v/>
      </c>
      <c r="Z255" s="30"/>
      <c r="AA255" s="30"/>
      <c r="AB255" s="41" t="str">
        <f ca="1">'Matriz de Datos'!AL237</f>
        <v/>
      </c>
    </row>
    <row r="256" spans="6:28" x14ac:dyDescent="0.3">
      <c r="F256" s="149" t="str">
        <f>'Matriz de Datos'!A238</f>
        <v/>
      </c>
      <c r="G256" s="30" t="str">
        <f>'Matriz de Datos'!G238</f>
        <v/>
      </c>
      <c r="H256" s="30" t="str">
        <f>'Matriz de Datos'!H238</f>
        <v/>
      </c>
      <c r="I256" s="30" t="str">
        <f>'Matriz de Datos'!I238</f>
        <v/>
      </c>
      <c r="J256" s="30" t="str">
        <f>'Matriz de Datos'!J238</f>
        <v/>
      </c>
      <c r="K256" s="25" t="str">
        <f>'Matriz de Datos'!K238</f>
        <v/>
      </c>
      <c r="L256" s="30" t="str">
        <f>'Matriz de Datos'!L238</f>
        <v/>
      </c>
      <c r="M256" s="30" t="str">
        <f>'Matriz de Datos'!M238</f>
        <v/>
      </c>
      <c r="N256" s="30" t="str">
        <f>'Matriz de Datos'!N238</f>
        <v/>
      </c>
      <c r="O256" s="30" t="str">
        <f>'Matriz de Datos'!O238</f>
        <v/>
      </c>
      <c r="P256" s="30" t="str">
        <f>'Matriz de Datos'!P238</f>
        <v/>
      </c>
      <c r="Q256" s="30" t="str">
        <f>'Matriz de Datos'!U238</f>
        <v/>
      </c>
      <c r="R256" s="30"/>
      <c r="S256" s="30" t="str">
        <f ca="1">'Matriz de Datos'!W238</f>
        <v/>
      </c>
      <c r="T256" s="30" t="str">
        <f ca="1">'Matriz de Datos'!AA238</f>
        <v/>
      </c>
      <c r="U256" s="30" t="str">
        <f ca="1">'Matriz de Datos'!AB238</f>
        <v/>
      </c>
      <c r="V256" s="30" t="str">
        <f ca="1">'Matriz de Datos'!AC238</f>
        <v/>
      </c>
      <c r="W256" s="30" t="str">
        <f ca="1">'Matriz de Datos'!AD238</f>
        <v/>
      </c>
      <c r="X256" s="30" t="str">
        <f>'Matriz de Datos'!AE238</f>
        <v/>
      </c>
      <c r="Y256" s="30" t="str">
        <f ca="1">'Matriz de Datos'!AF238</f>
        <v/>
      </c>
      <c r="Z256" s="30"/>
      <c r="AA256" s="30"/>
      <c r="AB256" s="41" t="str">
        <f ca="1">'Matriz de Datos'!AL238</f>
        <v/>
      </c>
    </row>
    <row r="257" spans="6:28" x14ac:dyDescent="0.3">
      <c r="F257" s="149" t="str">
        <f>'Matriz de Datos'!A239</f>
        <v/>
      </c>
      <c r="G257" s="30" t="str">
        <f>'Matriz de Datos'!G239</f>
        <v/>
      </c>
      <c r="H257" s="30" t="str">
        <f>'Matriz de Datos'!H239</f>
        <v/>
      </c>
      <c r="I257" s="30" t="str">
        <f>'Matriz de Datos'!I239</f>
        <v/>
      </c>
      <c r="J257" s="30" t="str">
        <f>'Matriz de Datos'!J239</f>
        <v/>
      </c>
      <c r="K257" s="25" t="str">
        <f>'Matriz de Datos'!K239</f>
        <v/>
      </c>
      <c r="L257" s="30" t="str">
        <f>'Matriz de Datos'!L239</f>
        <v/>
      </c>
      <c r="M257" s="30" t="str">
        <f>'Matriz de Datos'!M239</f>
        <v/>
      </c>
      <c r="N257" s="30" t="str">
        <f>'Matriz de Datos'!N239</f>
        <v/>
      </c>
      <c r="O257" s="30" t="str">
        <f>'Matriz de Datos'!O239</f>
        <v/>
      </c>
      <c r="P257" s="30" t="str">
        <f>'Matriz de Datos'!P239</f>
        <v/>
      </c>
      <c r="Q257" s="30" t="str">
        <f>'Matriz de Datos'!U239</f>
        <v/>
      </c>
      <c r="R257" s="30"/>
      <c r="S257" s="30" t="str">
        <f ca="1">'Matriz de Datos'!W239</f>
        <v/>
      </c>
      <c r="T257" s="30" t="str">
        <f ca="1">'Matriz de Datos'!AA239</f>
        <v/>
      </c>
      <c r="U257" s="30" t="str">
        <f ca="1">'Matriz de Datos'!AB239</f>
        <v/>
      </c>
      <c r="V257" s="30" t="str">
        <f ca="1">'Matriz de Datos'!AC239</f>
        <v/>
      </c>
      <c r="W257" s="30" t="str">
        <f ca="1">'Matriz de Datos'!AD239</f>
        <v/>
      </c>
      <c r="X257" s="30" t="str">
        <f>'Matriz de Datos'!AE239</f>
        <v/>
      </c>
      <c r="Y257" s="30" t="str">
        <f ca="1">'Matriz de Datos'!AF239</f>
        <v/>
      </c>
      <c r="Z257" s="30"/>
      <c r="AA257" s="30"/>
      <c r="AB257" s="41" t="str">
        <f ca="1">'Matriz de Datos'!AL239</f>
        <v/>
      </c>
    </row>
    <row r="258" spans="6:28" x14ac:dyDescent="0.3">
      <c r="F258" s="149" t="str">
        <f>'Matriz de Datos'!A240</f>
        <v/>
      </c>
      <c r="G258" s="30" t="str">
        <f>'Matriz de Datos'!G240</f>
        <v/>
      </c>
      <c r="H258" s="30" t="str">
        <f>'Matriz de Datos'!H240</f>
        <v/>
      </c>
      <c r="I258" s="30" t="str">
        <f>'Matriz de Datos'!I240</f>
        <v/>
      </c>
      <c r="J258" s="30" t="str">
        <f>'Matriz de Datos'!J240</f>
        <v/>
      </c>
      <c r="K258" s="25" t="str">
        <f>'Matriz de Datos'!K240</f>
        <v/>
      </c>
      <c r="L258" s="30" t="str">
        <f>'Matriz de Datos'!L240</f>
        <v/>
      </c>
      <c r="M258" s="30" t="str">
        <f>'Matriz de Datos'!M240</f>
        <v/>
      </c>
      <c r="N258" s="30" t="str">
        <f>'Matriz de Datos'!N240</f>
        <v/>
      </c>
      <c r="O258" s="30" t="str">
        <f>'Matriz de Datos'!O240</f>
        <v/>
      </c>
      <c r="P258" s="30" t="str">
        <f>'Matriz de Datos'!P240</f>
        <v/>
      </c>
      <c r="Q258" s="30" t="str">
        <f>'Matriz de Datos'!U240</f>
        <v/>
      </c>
      <c r="R258" s="30"/>
      <c r="S258" s="30" t="str">
        <f ca="1">'Matriz de Datos'!W240</f>
        <v/>
      </c>
      <c r="T258" s="30" t="str">
        <f ca="1">'Matriz de Datos'!AA240</f>
        <v/>
      </c>
      <c r="U258" s="30" t="str">
        <f ca="1">'Matriz de Datos'!AB240</f>
        <v/>
      </c>
      <c r="V258" s="30" t="str">
        <f ca="1">'Matriz de Datos'!AC240</f>
        <v/>
      </c>
      <c r="W258" s="30" t="str">
        <f ca="1">'Matriz de Datos'!AD240</f>
        <v/>
      </c>
      <c r="X258" s="30" t="str">
        <f>'Matriz de Datos'!AE240</f>
        <v/>
      </c>
      <c r="Y258" s="30" t="str">
        <f ca="1">'Matriz de Datos'!AF240</f>
        <v/>
      </c>
      <c r="Z258" s="30"/>
      <c r="AA258" s="30"/>
      <c r="AB258" s="41" t="str">
        <f ca="1">'Matriz de Datos'!AL240</f>
        <v/>
      </c>
    </row>
    <row r="259" spans="6:28" x14ac:dyDescent="0.3">
      <c r="F259" s="149" t="str">
        <f>'Matriz de Datos'!A241</f>
        <v/>
      </c>
      <c r="G259" s="30" t="str">
        <f>'Matriz de Datos'!G241</f>
        <v/>
      </c>
      <c r="H259" s="30" t="str">
        <f>'Matriz de Datos'!H241</f>
        <v/>
      </c>
      <c r="I259" s="30" t="str">
        <f>'Matriz de Datos'!I241</f>
        <v/>
      </c>
      <c r="J259" s="30" t="str">
        <f>'Matriz de Datos'!J241</f>
        <v/>
      </c>
      <c r="K259" s="25" t="str">
        <f>'Matriz de Datos'!K241</f>
        <v/>
      </c>
      <c r="L259" s="30" t="str">
        <f>'Matriz de Datos'!L241</f>
        <v/>
      </c>
      <c r="M259" s="30" t="str">
        <f>'Matriz de Datos'!M241</f>
        <v/>
      </c>
      <c r="N259" s="30" t="str">
        <f>'Matriz de Datos'!N241</f>
        <v/>
      </c>
      <c r="O259" s="30" t="str">
        <f>'Matriz de Datos'!O241</f>
        <v/>
      </c>
      <c r="P259" s="30" t="str">
        <f>'Matriz de Datos'!P241</f>
        <v/>
      </c>
      <c r="Q259" s="30" t="str">
        <f>'Matriz de Datos'!U241</f>
        <v/>
      </c>
      <c r="R259" s="30"/>
      <c r="S259" s="30" t="str">
        <f ca="1">'Matriz de Datos'!W241</f>
        <v/>
      </c>
      <c r="T259" s="30" t="str">
        <f ca="1">'Matriz de Datos'!AA241</f>
        <v/>
      </c>
      <c r="U259" s="30" t="str">
        <f ca="1">'Matriz de Datos'!AB241</f>
        <v/>
      </c>
      <c r="V259" s="30" t="str">
        <f ca="1">'Matriz de Datos'!AC241</f>
        <v/>
      </c>
      <c r="W259" s="30" t="str">
        <f ca="1">'Matriz de Datos'!AD241</f>
        <v/>
      </c>
      <c r="X259" s="30" t="str">
        <f>'Matriz de Datos'!AE241</f>
        <v/>
      </c>
      <c r="Y259" s="30" t="str">
        <f ca="1">'Matriz de Datos'!AF241</f>
        <v/>
      </c>
      <c r="Z259" s="30"/>
      <c r="AA259" s="30"/>
      <c r="AB259" s="41" t="str">
        <f ca="1">'Matriz de Datos'!AL241</f>
        <v/>
      </c>
    </row>
    <row r="260" spans="6:28" x14ac:dyDescent="0.3">
      <c r="F260" s="149" t="str">
        <f>'Matriz de Datos'!A242</f>
        <v/>
      </c>
      <c r="G260" s="30" t="str">
        <f>'Matriz de Datos'!G242</f>
        <v/>
      </c>
      <c r="H260" s="30" t="str">
        <f>'Matriz de Datos'!H242</f>
        <v/>
      </c>
      <c r="I260" s="30" t="str">
        <f>'Matriz de Datos'!I242</f>
        <v/>
      </c>
      <c r="J260" s="30" t="str">
        <f>'Matriz de Datos'!J242</f>
        <v/>
      </c>
      <c r="K260" s="25" t="str">
        <f>'Matriz de Datos'!K242</f>
        <v/>
      </c>
      <c r="L260" s="30" t="str">
        <f>'Matriz de Datos'!L242</f>
        <v/>
      </c>
      <c r="M260" s="30" t="str">
        <f>'Matriz de Datos'!M242</f>
        <v/>
      </c>
      <c r="N260" s="30" t="str">
        <f>'Matriz de Datos'!N242</f>
        <v/>
      </c>
      <c r="O260" s="30" t="str">
        <f>'Matriz de Datos'!O242</f>
        <v/>
      </c>
      <c r="P260" s="30" t="str">
        <f>'Matriz de Datos'!P242</f>
        <v/>
      </c>
      <c r="Q260" s="30" t="str">
        <f>'Matriz de Datos'!U242</f>
        <v/>
      </c>
      <c r="R260" s="30"/>
      <c r="S260" s="30" t="str">
        <f ca="1">'Matriz de Datos'!W242</f>
        <v/>
      </c>
      <c r="T260" s="30" t="str">
        <f ca="1">'Matriz de Datos'!AA242</f>
        <v/>
      </c>
      <c r="U260" s="30" t="str">
        <f ca="1">'Matriz de Datos'!AB242</f>
        <v/>
      </c>
      <c r="V260" s="30" t="str">
        <f ca="1">'Matriz de Datos'!AC242</f>
        <v/>
      </c>
      <c r="W260" s="30" t="str">
        <f ca="1">'Matriz de Datos'!AD242</f>
        <v/>
      </c>
      <c r="X260" s="30" t="str">
        <f>'Matriz de Datos'!AE242</f>
        <v/>
      </c>
      <c r="Y260" s="30" t="str">
        <f ca="1">'Matriz de Datos'!AF242</f>
        <v/>
      </c>
      <c r="Z260" s="30"/>
      <c r="AA260" s="30"/>
      <c r="AB260" s="41" t="str">
        <f ca="1">'Matriz de Datos'!AL242</f>
        <v/>
      </c>
    </row>
    <row r="261" spans="6:28" x14ac:dyDescent="0.3">
      <c r="F261" s="149" t="str">
        <f>'Matriz de Datos'!A243</f>
        <v/>
      </c>
      <c r="G261" s="30" t="str">
        <f>'Matriz de Datos'!G243</f>
        <v/>
      </c>
      <c r="H261" s="30" t="str">
        <f>'Matriz de Datos'!H243</f>
        <v/>
      </c>
      <c r="I261" s="30" t="str">
        <f>'Matriz de Datos'!I243</f>
        <v/>
      </c>
      <c r="J261" s="30" t="str">
        <f>'Matriz de Datos'!J243</f>
        <v/>
      </c>
      <c r="K261" s="25" t="str">
        <f>'Matriz de Datos'!K243</f>
        <v/>
      </c>
      <c r="L261" s="30" t="str">
        <f>'Matriz de Datos'!L243</f>
        <v/>
      </c>
      <c r="M261" s="30" t="str">
        <f>'Matriz de Datos'!M243</f>
        <v/>
      </c>
      <c r="N261" s="30" t="str">
        <f>'Matriz de Datos'!N243</f>
        <v/>
      </c>
      <c r="O261" s="30" t="str">
        <f>'Matriz de Datos'!O243</f>
        <v/>
      </c>
      <c r="P261" s="30" t="str">
        <f>'Matriz de Datos'!P243</f>
        <v/>
      </c>
      <c r="Q261" s="30" t="str">
        <f>'Matriz de Datos'!U243</f>
        <v/>
      </c>
      <c r="R261" s="30"/>
      <c r="S261" s="30" t="str">
        <f ca="1">'Matriz de Datos'!W243</f>
        <v/>
      </c>
      <c r="T261" s="30" t="str">
        <f ca="1">'Matriz de Datos'!AA243</f>
        <v/>
      </c>
      <c r="U261" s="30" t="str">
        <f ca="1">'Matriz de Datos'!AB243</f>
        <v/>
      </c>
      <c r="V261" s="30" t="str">
        <f ca="1">'Matriz de Datos'!AC243</f>
        <v/>
      </c>
      <c r="W261" s="30" t="str">
        <f ca="1">'Matriz de Datos'!AD243</f>
        <v/>
      </c>
      <c r="X261" s="30" t="str">
        <f>'Matriz de Datos'!AE243</f>
        <v/>
      </c>
      <c r="Y261" s="30" t="str">
        <f ca="1">'Matriz de Datos'!AF243</f>
        <v/>
      </c>
      <c r="Z261" s="30"/>
      <c r="AA261" s="30"/>
      <c r="AB261" s="41" t="str">
        <f ca="1">'Matriz de Datos'!AL243</f>
        <v/>
      </c>
    </row>
    <row r="262" spans="6:28" x14ac:dyDescent="0.3">
      <c r="F262" s="149" t="str">
        <f>'Matriz de Datos'!A244</f>
        <v/>
      </c>
      <c r="G262" s="30" t="str">
        <f>'Matriz de Datos'!G244</f>
        <v/>
      </c>
      <c r="H262" s="30" t="str">
        <f>'Matriz de Datos'!H244</f>
        <v/>
      </c>
      <c r="I262" s="30" t="str">
        <f>'Matriz de Datos'!I244</f>
        <v/>
      </c>
      <c r="J262" s="30" t="str">
        <f>'Matriz de Datos'!J244</f>
        <v/>
      </c>
      <c r="K262" s="25" t="str">
        <f>'Matriz de Datos'!K244</f>
        <v/>
      </c>
      <c r="L262" s="30" t="str">
        <f>'Matriz de Datos'!L244</f>
        <v/>
      </c>
      <c r="M262" s="30" t="str">
        <f>'Matriz de Datos'!M244</f>
        <v/>
      </c>
      <c r="N262" s="30" t="str">
        <f>'Matriz de Datos'!N244</f>
        <v/>
      </c>
      <c r="O262" s="30" t="str">
        <f>'Matriz de Datos'!O244</f>
        <v/>
      </c>
      <c r="P262" s="30" t="str">
        <f>'Matriz de Datos'!P244</f>
        <v/>
      </c>
      <c r="Q262" s="30" t="str">
        <f>'Matriz de Datos'!U244</f>
        <v/>
      </c>
      <c r="R262" s="30"/>
      <c r="S262" s="30" t="str">
        <f ca="1">'Matriz de Datos'!W244</f>
        <v/>
      </c>
      <c r="T262" s="30" t="str">
        <f ca="1">'Matriz de Datos'!AA244</f>
        <v/>
      </c>
      <c r="U262" s="30" t="str">
        <f ca="1">'Matriz de Datos'!AB244</f>
        <v/>
      </c>
      <c r="V262" s="30" t="str">
        <f ca="1">'Matriz de Datos'!AC244</f>
        <v/>
      </c>
      <c r="W262" s="30" t="str">
        <f ca="1">'Matriz de Datos'!AD244</f>
        <v/>
      </c>
      <c r="X262" s="30" t="str">
        <f>'Matriz de Datos'!AE244</f>
        <v/>
      </c>
      <c r="Y262" s="30" t="str">
        <f ca="1">'Matriz de Datos'!AF244</f>
        <v/>
      </c>
      <c r="Z262" s="30"/>
      <c r="AA262" s="30"/>
      <c r="AB262" s="41" t="str">
        <f ca="1">'Matriz de Datos'!AL244</f>
        <v/>
      </c>
    </row>
    <row r="263" spans="6:28" x14ac:dyDescent="0.3">
      <c r="F263" s="149" t="str">
        <f>'Matriz de Datos'!A245</f>
        <v/>
      </c>
      <c r="G263" s="30" t="str">
        <f>'Matriz de Datos'!G245</f>
        <v/>
      </c>
      <c r="H263" s="30" t="str">
        <f>'Matriz de Datos'!H245</f>
        <v/>
      </c>
      <c r="I263" s="30" t="str">
        <f>'Matriz de Datos'!I245</f>
        <v/>
      </c>
      <c r="J263" s="30" t="str">
        <f>'Matriz de Datos'!J245</f>
        <v/>
      </c>
      <c r="K263" s="25" t="str">
        <f>'Matriz de Datos'!K245</f>
        <v/>
      </c>
      <c r="L263" s="30" t="str">
        <f>'Matriz de Datos'!L245</f>
        <v/>
      </c>
      <c r="M263" s="30" t="str">
        <f>'Matriz de Datos'!M245</f>
        <v/>
      </c>
      <c r="N263" s="30" t="str">
        <f>'Matriz de Datos'!N245</f>
        <v/>
      </c>
      <c r="O263" s="30" t="str">
        <f>'Matriz de Datos'!O245</f>
        <v/>
      </c>
      <c r="P263" s="30" t="str">
        <f>'Matriz de Datos'!P245</f>
        <v/>
      </c>
      <c r="Q263" s="30" t="str">
        <f>'Matriz de Datos'!U245</f>
        <v/>
      </c>
      <c r="R263" s="30"/>
      <c r="S263" s="30" t="str">
        <f ca="1">'Matriz de Datos'!W245</f>
        <v/>
      </c>
      <c r="T263" s="30" t="str">
        <f ca="1">'Matriz de Datos'!AA245</f>
        <v/>
      </c>
      <c r="U263" s="30" t="str">
        <f ca="1">'Matriz de Datos'!AB245</f>
        <v/>
      </c>
      <c r="V263" s="30" t="str">
        <f ca="1">'Matriz de Datos'!AC245</f>
        <v/>
      </c>
      <c r="W263" s="30" t="str">
        <f ca="1">'Matriz de Datos'!AD245</f>
        <v/>
      </c>
      <c r="X263" s="30" t="str">
        <f>'Matriz de Datos'!AE245</f>
        <v/>
      </c>
      <c r="Y263" s="30" t="str">
        <f ca="1">'Matriz de Datos'!AF245</f>
        <v/>
      </c>
      <c r="Z263" s="30"/>
      <c r="AA263" s="30"/>
      <c r="AB263" s="41" t="str">
        <f ca="1">'Matriz de Datos'!AL245</f>
        <v/>
      </c>
    </row>
    <row r="264" spans="6:28" x14ac:dyDescent="0.3">
      <c r="F264" s="149" t="str">
        <f>'Matriz de Datos'!A246</f>
        <v/>
      </c>
      <c r="G264" s="30" t="str">
        <f>'Matriz de Datos'!G246</f>
        <v/>
      </c>
      <c r="H264" s="30" t="str">
        <f>'Matriz de Datos'!H246</f>
        <v/>
      </c>
      <c r="I264" s="30" t="str">
        <f>'Matriz de Datos'!I246</f>
        <v/>
      </c>
      <c r="J264" s="30" t="str">
        <f>'Matriz de Datos'!J246</f>
        <v/>
      </c>
      <c r="K264" s="25" t="str">
        <f>'Matriz de Datos'!K246</f>
        <v/>
      </c>
      <c r="L264" s="30" t="str">
        <f>'Matriz de Datos'!L246</f>
        <v/>
      </c>
      <c r="M264" s="30" t="str">
        <f>'Matriz de Datos'!M246</f>
        <v/>
      </c>
      <c r="N264" s="30" t="str">
        <f>'Matriz de Datos'!N246</f>
        <v/>
      </c>
      <c r="O264" s="30" t="str">
        <f>'Matriz de Datos'!O246</f>
        <v/>
      </c>
      <c r="P264" s="30" t="str">
        <f>'Matriz de Datos'!P246</f>
        <v/>
      </c>
      <c r="Q264" s="30" t="str">
        <f>'Matriz de Datos'!U246</f>
        <v/>
      </c>
      <c r="R264" s="30"/>
      <c r="S264" s="30" t="str">
        <f ca="1">'Matriz de Datos'!W246</f>
        <v/>
      </c>
      <c r="T264" s="30" t="str">
        <f ca="1">'Matriz de Datos'!AA246</f>
        <v/>
      </c>
      <c r="U264" s="30" t="str">
        <f ca="1">'Matriz de Datos'!AB246</f>
        <v/>
      </c>
      <c r="V264" s="30" t="str">
        <f ca="1">'Matriz de Datos'!AC246</f>
        <v/>
      </c>
      <c r="W264" s="30" t="str">
        <f ca="1">'Matriz de Datos'!AD246</f>
        <v/>
      </c>
      <c r="X264" s="30" t="str">
        <f>'Matriz de Datos'!AE246</f>
        <v/>
      </c>
      <c r="Y264" s="30" t="str">
        <f ca="1">'Matriz de Datos'!AF246</f>
        <v/>
      </c>
      <c r="Z264" s="30"/>
      <c r="AA264" s="30"/>
      <c r="AB264" s="41" t="str">
        <f ca="1">'Matriz de Datos'!AL246</f>
        <v/>
      </c>
    </row>
    <row r="265" spans="6:28" x14ac:dyDescent="0.3">
      <c r="F265" s="149" t="str">
        <f>'Matriz de Datos'!A247</f>
        <v/>
      </c>
      <c r="G265" s="30" t="str">
        <f>'Matriz de Datos'!G247</f>
        <v/>
      </c>
      <c r="H265" s="30" t="str">
        <f>'Matriz de Datos'!H247</f>
        <v/>
      </c>
      <c r="I265" s="30" t="str">
        <f>'Matriz de Datos'!I247</f>
        <v/>
      </c>
      <c r="J265" s="30" t="str">
        <f>'Matriz de Datos'!J247</f>
        <v/>
      </c>
      <c r="K265" s="25" t="str">
        <f>'Matriz de Datos'!K247</f>
        <v/>
      </c>
      <c r="L265" s="30" t="str">
        <f>'Matriz de Datos'!L247</f>
        <v/>
      </c>
      <c r="M265" s="30" t="str">
        <f>'Matriz de Datos'!M247</f>
        <v/>
      </c>
      <c r="N265" s="30" t="str">
        <f>'Matriz de Datos'!N247</f>
        <v/>
      </c>
      <c r="O265" s="30" t="str">
        <f>'Matriz de Datos'!O247</f>
        <v/>
      </c>
      <c r="P265" s="30" t="str">
        <f>'Matriz de Datos'!P247</f>
        <v/>
      </c>
      <c r="Q265" s="30" t="str">
        <f>'Matriz de Datos'!U247</f>
        <v/>
      </c>
      <c r="R265" s="30"/>
      <c r="S265" s="30" t="str">
        <f ca="1">'Matriz de Datos'!W247</f>
        <v/>
      </c>
      <c r="T265" s="30" t="str">
        <f ca="1">'Matriz de Datos'!AA247</f>
        <v/>
      </c>
      <c r="U265" s="30" t="str">
        <f ca="1">'Matriz de Datos'!AB247</f>
        <v/>
      </c>
      <c r="V265" s="30" t="str">
        <f ca="1">'Matriz de Datos'!AC247</f>
        <v/>
      </c>
      <c r="W265" s="30" t="str">
        <f ca="1">'Matriz de Datos'!AD247</f>
        <v/>
      </c>
      <c r="X265" s="30" t="str">
        <f>'Matriz de Datos'!AE247</f>
        <v/>
      </c>
      <c r="Y265" s="30" t="str">
        <f ca="1">'Matriz de Datos'!AF247</f>
        <v/>
      </c>
      <c r="Z265" s="30"/>
      <c r="AA265" s="30"/>
      <c r="AB265" s="41" t="str">
        <f ca="1">'Matriz de Datos'!AL247</f>
        <v/>
      </c>
    </row>
    <row r="266" spans="6:28" x14ac:dyDescent="0.3">
      <c r="F266" s="149" t="str">
        <f>'Matriz de Datos'!A248</f>
        <v/>
      </c>
      <c r="G266" s="30" t="str">
        <f>'Matriz de Datos'!G248</f>
        <v/>
      </c>
      <c r="H266" s="30" t="str">
        <f>'Matriz de Datos'!H248</f>
        <v/>
      </c>
      <c r="I266" s="30" t="str">
        <f>'Matriz de Datos'!I248</f>
        <v/>
      </c>
      <c r="J266" s="30" t="str">
        <f>'Matriz de Datos'!J248</f>
        <v/>
      </c>
      <c r="K266" s="25" t="str">
        <f>'Matriz de Datos'!K248</f>
        <v/>
      </c>
      <c r="L266" s="30" t="str">
        <f>'Matriz de Datos'!L248</f>
        <v/>
      </c>
      <c r="M266" s="30" t="str">
        <f>'Matriz de Datos'!M248</f>
        <v/>
      </c>
      <c r="N266" s="30" t="str">
        <f>'Matriz de Datos'!N248</f>
        <v/>
      </c>
      <c r="O266" s="30" t="str">
        <f>'Matriz de Datos'!O248</f>
        <v/>
      </c>
      <c r="P266" s="30" t="str">
        <f>'Matriz de Datos'!P248</f>
        <v/>
      </c>
      <c r="Q266" s="30" t="str">
        <f>'Matriz de Datos'!U248</f>
        <v/>
      </c>
      <c r="R266" s="30"/>
      <c r="S266" s="30" t="str">
        <f ca="1">'Matriz de Datos'!W248</f>
        <v/>
      </c>
      <c r="T266" s="30" t="str">
        <f ca="1">'Matriz de Datos'!AA248</f>
        <v/>
      </c>
      <c r="U266" s="30" t="str">
        <f ca="1">'Matriz de Datos'!AB248</f>
        <v/>
      </c>
      <c r="V266" s="30" t="str">
        <f ca="1">'Matriz de Datos'!AC248</f>
        <v/>
      </c>
      <c r="W266" s="30" t="str">
        <f ca="1">'Matriz de Datos'!AD248</f>
        <v/>
      </c>
      <c r="X266" s="30" t="str">
        <f>'Matriz de Datos'!AE248</f>
        <v/>
      </c>
      <c r="Y266" s="30" t="str">
        <f ca="1">'Matriz de Datos'!AF248</f>
        <v/>
      </c>
      <c r="Z266" s="30"/>
      <c r="AA266" s="30"/>
      <c r="AB266" s="41" t="str">
        <f ca="1">'Matriz de Datos'!AL248</f>
        <v/>
      </c>
    </row>
    <row r="267" spans="6:28" x14ac:dyDescent="0.3">
      <c r="F267" s="149" t="str">
        <f>'Matriz de Datos'!A249</f>
        <v/>
      </c>
      <c r="G267" s="30" t="str">
        <f>'Matriz de Datos'!G249</f>
        <v/>
      </c>
      <c r="H267" s="30" t="str">
        <f>'Matriz de Datos'!H249</f>
        <v/>
      </c>
      <c r="I267" s="30" t="str">
        <f>'Matriz de Datos'!I249</f>
        <v/>
      </c>
      <c r="J267" s="30" t="str">
        <f>'Matriz de Datos'!J249</f>
        <v/>
      </c>
      <c r="K267" s="25" t="str">
        <f>'Matriz de Datos'!K249</f>
        <v/>
      </c>
      <c r="L267" s="30" t="str">
        <f>'Matriz de Datos'!L249</f>
        <v/>
      </c>
      <c r="M267" s="30" t="str">
        <f>'Matriz de Datos'!M249</f>
        <v/>
      </c>
      <c r="N267" s="30" t="str">
        <f>'Matriz de Datos'!N249</f>
        <v/>
      </c>
      <c r="O267" s="30" t="str">
        <f>'Matriz de Datos'!O249</f>
        <v/>
      </c>
      <c r="P267" s="30" t="str">
        <f>'Matriz de Datos'!P249</f>
        <v/>
      </c>
      <c r="Q267" s="30" t="str">
        <f>'Matriz de Datos'!U249</f>
        <v/>
      </c>
      <c r="R267" s="30"/>
      <c r="S267" s="30" t="str">
        <f ca="1">'Matriz de Datos'!W249</f>
        <v/>
      </c>
      <c r="T267" s="30" t="str">
        <f ca="1">'Matriz de Datos'!AA249</f>
        <v/>
      </c>
      <c r="U267" s="30" t="str">
        <f ca="1">'Matriz de Datos'!AB249</f>
        <v/>
      </c>
      <c r="V267" s="30" t="str">
        <f ca="1">'Matriz de Datos'!AC249</f>
        <v/>
      </c>
      <c r="W267" s="30" t="str">
        <f ca="1">'Matriz de Datos'!AD249</f>
        <v/>
      </c>
      <c r="X267" s="30" t="str">
        <f>'Matriz de Datos'!AE249</f>
        <v/>
      </c>
      <c r="Y267" s="30" t="str">
        <f ca="1">'Matriz de Datos'!AF249</f>
        <v/>
      </c>
      <c r="Z267" s="30"/>
      <c r="AA267" s="30"/>
      <c r="AB267" s="41" t="str">
        <f ca="1">'Matriz de Datos'!AL249</f>
        <v/>
      </c>
    </row>
    <row r="268" spans="6:28" x14ac:dyDescent="0.3">
      <c r="F268" s="149" t="str">
        <f>'Matriz de Datos'!A250</f>
        <v/>
      </c>
      <c r="G268" s="30" t="str">
        <f>'Matriz de Datos'!G250</f>
        <v/>
      </c>
      <c r="H268" s="30" t="str">
        <f>'Matriz de Datos'!H250</f>
        <v/>
      </c>
      <c r="I268" s="30" t="str">
        <f>'Matriz de Datos'!I250</f>
        <v/>
      </c>
      <c r="J268" s="30" t="str">
        <f>'Matriz de Datos'!J250</f>
        <v/>
      </c>
      <c r="K268" s="25" t="str">
        <f>'Matriz de Datos'!K250</f>
        <v/>
      </c>
      <c r="L268" s="30" t="str">
        <f>'Matriz de Datos'!L250</f>
        <v/>
      </c>
      <c r="M268" s="30" t="str">
        <f>'Matriz de Datos'!M250</f>
        <v/>
      </c>
      <c r="N268" s="30" t="str">
        <f>'Matriz de Datos'!N250</f>
        <v/>
      </c>
      <c r="O268" s="30" t="str">
        <f>'Matriz de Datos'!O250</f>
        <v/>
      </c>
      <c r="P268" s="30" t="str">
        <f>'Matriz de Datos'!P250</f>
        <v/>
      </c>
      <c r="Q268" s="30" t="str">
        <f>'Matriz de Datos'!U250</f>
        <v/>
      </c>
      <c r="R268" s="30"/>
      <c r="S268" s="30" t="str">
        <f ca="1">'Matriz de Datos'!W250</f>
        <v/>
      </c>
      <c r="T268" s="30" t="str">
        <f ca="1">'Matriz de Datos'!AA250</f>
        <v/>
      </c>
      <c r="U268" s="30" t="str">
        <f ca="1">'Matriz de Datos'!AB250</f>
        <v/>
      </c>
      <c r="V268" s="30" t="str">
        <f ca="1">'Matriz de Datos'!AC250</f>
        <v/>
      </c>
      <c r="W268" s="30" t="str">
        <f ca="1">'Matriz de Datos'!AD250</f>
        <v/>
      </c>
      <c r="X268" s="30" t="str">
        <f>'Matriz de Datos'!AE250</f>
        <v/>
      </c>
      <c r="Y268" s="30" t="str">
        <f ca="1">'Matriz de Datos'!AF250</f>
        <v/>
      </c>
      <c r="Z268" s="30"/>
      <c r="AA268" s="30"/>
      <c r="AB268" s="41" t="str">
        <f ca="1">'Matriz de Datos'!AL250</f>
        <v/>
      </c>
    </row>
    <row r="269" spans="6:28" x14ac:dyDescent="0.3">
      <c r="F269" s="149" t="str">
        <f>'Matriz de Datos'!A251</f>
        <v/>
      </c>
      <c r="G269" s="30" t="str">
        <f>'Matriz de Datos'!G251</f>
        <v/>
      </c>
      <c r="H269" s="30" t="str">
        <f>'Matriz de Datos'!H251</f>
        <v/>
      </c>
      <c r="I269" s="30" t="str">
        <f>'Matriz de Datos'!I251</f>
        <v/>
      </c>
      <c r="J269" s="30" t="str">
        <f>'Matriz de Datos'!J251</f>
        <v/>
      </c>
      <c r="K269" s="25" t="str">
        <f>'Matriz de Datos'!K251</f>
        <v/>
      </c>
      <c r="L269" s="30" t="str">
        <f>'Matriz de Datos'!L251</f>
        <v/>
      </c>
      <c r="M269" s="30" t="str">
        <f>'Matriz de Datos'!M251</f>
        <v/>
      </c>
      <c r="N269" s="30" t="str">
        <f>'Matriz de Datos'!N251</f>
        <v/>
      </c>
      <c r="O269" s="30" t="str">
        <f>'Matriz de Datos'!O251</f>
        <v/>
      </c>
      <c r="P269" s="30" t="str">
        <f>'Matriz de Datos'!P251</f>
        <v/>
      </c>
      <c r="Q269" s="30" t="str">
        <f>'Matriz de Datos'!U251</f>
        <v/>
      </c>
      <c r="R269" s="30"/>
      <c r="S269" s="30" t="str">
        <f ca="1">'Matriz de Datos'!W251</f>
        <v/>
      </c>
      <c r="T269" s="30" t="str">
        <f ca="1">'Matriz de Datos'!AA251</f>
        <v/>
      </c>
      <c r="U269" s="30" t="str">
        <f ca="1">'Matriz de Datos'!AB251</f>
        <v/>
      </c>
      <c r="V269" s="30" t="str">
        <f ca="1">'Matriz de Datos'!AC251</f>
        <v/>
      </c>
      <c r="W269" s="30" t="str">
        <f ca="1">'Matriz de Datos'!AD251</f>
        <v/>
      </c>
      <c r="X269" s="30" t="str">
        <f>'Matriz de Datos'!AE251</f>
        <v/>
      </c>
      <c r="Y269" s="30" t="str">
        <f ca="1">'Matriz de Datos'!AF251</f>
        <v/>
      </c>
      <c r="Z269" s="30"/>
      <c r="AA269" s="30"/>
      <c r="AB269" s="41" t="str">
        <f ca="1">'Matriz de Datos'!AL251</f>
        <v/>
      </c>
    </row>
    <row r="270" spans="6:28" x14ac:dyDescent="0.3">
      <c r="F270" s="149" t="str">
        <f>'Matriz de Datos'!A252</f>
        <v/>
      </c>
      <c r="G270" s="30" t="str">
        <f>'Matriz de Datos'!G252</f>
        <v/>
      </c>
      <c r="H270" s="30" t="str">
        <f>'Matriz de Datos'!H252</f>
        <v/>
      </c>
      <c r="I270" s="30" t="str">
        <f>'Matriz de Datos'!I252</f>
        <v/>
      </c>
      <c r="J270" s="30" t="str">
        <f>'Matriz de Datos'!J252</f>
        <v/>
      </c>
      <c r="K270" s="25" t="str">
        <f>'Matriz de Datos'!K252</f>
        <v/>
      </c>
      <c r="L270" s="30" t="str">
        <f>'Matriz de Datos'!L252</f>
        <v/>
      </c>
      <c r="M270" s="30" t="str">
        <f>'Matriz de Datos'!M252</f>
        <v/>
      </c>
      <c r="N270" s="30" t="str">
        <f>'Matriz de Datos'!N252</f>
        <v/>
      </c>
      <c r="O270" s="30" t="str">
        <f>'Matriz de Datos'!O252</f>
        <v/>
      </c>
      <c r="P270" s="30" t="str">
        <f>'Matriz de Datos'!P252</f>
        <v/>
      </c>
      <c r="Q270" s="30" t="str">
        <f>'Matriz de Datos'!U252</f>
        <v/>
      </c>
      <c r="R270" s="30"/>
      <c r="S270" s="30" t="str">
        <f ca="1">'Matriz de Datos'!W252</f>
        <v/>
      </c>
      <c r="T270" s="30" t="str">
        <f ca="1">'Matriz de Datos'!AA252</f>
        <v/>
      </c>
      <c r="U270" s="30" t="str">
        <f ca="1">'Matriz de Datos'!AB252</f>
        <v/>
      </c>
      <c r="V270" s="30" t="str">
        <f ca="1">'Matriz de Datos'!AC252</f>
        <v/>
      </c>
      <c r="W270" s="30" t="str">
        <f ca="1">'Matriz de Datos'!AD252</f>
        <v/>
      </c>
      <c r="X270" s="30" t="str">
        <f>'Matriz de Datos'!AE252</f>
        <v/>
      </c>
      <c r="Y270" s="30" t="str">
        <f ca="1">'Matriz de Datos'!AF252</f>
        <v/>
      </c>
      <c r="Z270" s="30"/>
      <c r="AA270" s="30"/>
      <c r="AB270" s="41" t="str">
        <f ca="1">'Matriz de Datos'!AL252</f>
        <v/>
      </c>
    </row>
    <row r="271" spans="6:28" x14ac:dyDescent="0.3">
      <c r="F271" s="149" t="str">
        <f>'Matriz de Datos'!A253</f>
        <v/>
      </c>
      <c r="G271" s="30" t="str">
        <f>'Matriz de Datos'!G253</f>
        <v/>
      </c>
      <c r="H271" s="30" t="str">
        <f>'Matriz de Datos'!H253</f>
        <v/>
      </c>
      <c r="I271" s="30" t="str">
        <f>'Matriz de Datos'!I253</f>
        <v/>
      </c>
      <c r="J271" s="30" t="str">
        <f>'Matriz de Datos'!J253</f>
        <v/>
      </c>
      <c r="K271" s="25" t="str">
        <f>'Matriz de Datos'!K253</f>
        <v/>
      </c>
      <c r="L271" s="30" t="str">
        <f>'Matriz de Datos'!L253</f>
        <v/>
      </c>
      <c r="M271" s="30" t="str">
        <f>'Matriz de Datos'!M253</f>
        <v/>
      </c>
      <c r="N271" s="30" t="str">
        <f>'Matriz de Datos'!N253</f>
        <v/>
      </c>
      <c r="O271" s="30" t="str">
        <f>'Matriz de Datos'!O253</f>
        <v/>
      </c>
      <c r="P271" s="30" t="str">
        <f>'Matriz de Datos'!P253</f>
        <v/>
      </c>
      <c r="Q271" s="30" t="str">
        <f>'Matriz de Datos'!U253</f>
        <v/>
      </c>
      <c r="R271" s="30"/>
      <c r="S271" s="30" t="str">
        <f ca="1">'Matriz de Datos'!W253</f>
        <v/>
      </c>
      <c r="T271" s="30" t="str">
        <f ca="1">'Matriz de Datos'!AA253</f>
        <v/>
      </c>
      <c r="U271" s="30" t="str">
        <f ca="1">'Matriz de Datos'!AB253</f>
        <v/>
      </c>
      <c r="V271" s="30" t="str">
        <f ca="1">'Matriz de Datos'!AC253</f>
        <v/>
      </c>
      <c r="W271" s="30" t="str">
        <f ca="1">'Matriz de Datos'!AD253</f>
        <v/>
      </c>
      <c r="X271" s="30" t="str">
        <f>'Matriz de Datos'!AE253</f>
        <v/>
      </c>
      <c r="Y271" s="30" t="str">
        <f ca="1">'Matriz de Datos'!AF253</f>
        <v/>
      </c>
      <c r="Z271" s="30"/>
      <c r="AA271" s="30"/>
      <c r="AB271" s="41" t="str">
        <f ca="1">'Matriz de Datos'!AL253</f>
        <v/>
      </c>
    </row>
    <row r="272" spans="6:28" x14ac:dyDescent="0.3">
      <c r="F272" s="149" t="str">
        <f>'Matriz de Datos'!A254</f>
        <v/>
      </c>
      <c r="G272" s="30" t="str">
        <f>'Matriz de Datos'!G254</f>
        <v/>
      </c>
      <c r="H272" s="30" t="str">
        <f>'Matriz de Datos'!H254</f>
        <v/>
      </c>
      <c r="I272" s="30" t="str">
        <f>'Matriz de Datos'!I254</f>
        <v/>
      </c>
      <c r="J272" s="30" t="str">
        <f>'Matriz de Datos'!J254</f>
        <v/>
      </c>
      <c r="K272" s="25" t="str">
        <f>'Matriz de Datos'!K254</f>
        <v/>
      </c>
      <c r="L272" s="30" t="str">
        <f>'Matriz de Datos'!L254</f>
        <v/>
      </c>
      <c r="M272" s="30" t="str">
        <f>'Matriz de Datos'!M254</f>
        <v/>
      </c>
      <c r="N272" s="30" t="str">
        <f>'Matriz de Datos'!N254</f>
        <v/>
      </c>
      <c r="O272" s="30" t="str">
        <f>'Matriz de Datos'!O254</f>
        <v/>
      </c>
      <c r="P272" s="30" t="str">
        <f>'Matriz de Datos'!P254</f>
        <v/>
      </c>
      <c r="Q272" s="30" t="str">
        <f>'Matriz de Datos'!U254</f>
        <v/>
      </c>
      <c r="R272" s="30"/>
      <c r="S272" s="30" t="str">
        <f ca="1">'Matriz de Datos'!W254</f>
        <v/>
      </c>
      <c r="T272" s="30" t="str">
        <f ca="1">'Matriz de Datos'!AA254</f>
        <v/>
      </c>
      <c r="U272" s="30" t="str">
        <f ca="1">'Matriz de Datos'!AB254</f>
        <v/>
      </c>
      <c r="V272" s="30" t="str">
        <f ca="1">'Matriz de Datos'!AC254</f>
        <v/>
      </c>
      <c r="W272" s="30" t="str">
        <f ca="1">'Matriz de Datos'!AD254</f>
        <v/>
      </c>
      <c r="X272" s="30" t="str">
        <f>'Matriz de Datos'!AE254</f>
        <v/>
      </c>
      <c r="Y272" s="30" t="str">
        <f ca="1">'Matriz de Datos'!AF254</f>
        <v/>
      </c>
      <c r="Z272" s="30"/>
      <c r="AA272" s="30"/>
      <c r="AB272" s="41" t="str">
        <f ca="1">'Matriz de Datos'!AL254</f>
        <v/>
      </c>
    </row>
    <row r="273" spans="6:28" x14ac:dyDescent="0.3">
      <c r="F273" s="149" t="str">
        <f>'Matriz de Datos'!A255</f>
        <v/>
      </c>
      <c r="G273" s="30" t="str">
        <f>'Matriz de Datos'!G255</f>
        <v/>
      </c>
      <c r="H273" s="30" t="str">
        <f>'Matriz de Datos'!H255</f>
        <v/>
      </c>
      <c r="I273" s="30" t="str">
        <f>'Matriz de Datos'!I255</f>
        <v/>
      </c>
      <c r="J273" s="30" t="str">
        <f>'Matriz de Datos'!J255</f>
        <v/>
      </c>
      <c r="K273" s="25" t="str">
        <f>'Matriz de Datos'!K255</f>
        <v/>
      </c>
      <c r="L273" s="30" t="str">
        <f>'Matriz de Datos'!L255</f>
        <v/>
      </c>
      <c r="M273" s="30" t="str">
        <f>'Matriz de Datos'!M255</f>
        <v/>
      </c>
      <c r="N273" s="30" t="str">
        <f>'Matriz de Datos'!N255</f>
        <v/>
      </c>
      <c r="O273" s="30" t="str">
        <f>'Matriz de Datos'!O255</f>
        <v/>
      </c>
      <c r="P273" s="30" t="str">
        <f>'Matriz de Datos'!P255</f>
        <v/>
      </c>
      <c r="Q273" s="30" t="str">
        <f>'Matriz de Datos'!U255</f>
        <v/>
      </c>
      <c r="R273" s="30"/>
      <c r="S273" s="30" t="str">
        <f ca="1">'Matriz de Datos'!W255</f>
        <v/>
      </c>
      <c r="T273" s="30" t="str">
        <f ca="1">'Matriz de Datos'!AA255</f>
        <v/>
      </c>
      <c r="U273" s="30" t="str">
        <f ca="1">'Matriz de Datos'!AB255</f>
        <v/>
      </c>
      <c r="V273" s="30" t="str">
        <f ca="1">'Matriz de Datos'!AC255</f>
        <v/>
      </c>
      <c r="W273" s="30" t="str">
        <f ca="1">'Matriz de Datos'!AD255</f>
        <v/>
      </c>
      <c r="X273" s="30" t="str">
        <f>'Matriz de Datos'!AE255</f>
        <v/>
      </c>
      <c r="Y273" s="30" t="str">
        <f ca="1">'Matriz de Datos'!AF255</f>
        <v/>
      </c>
      <c r="Z273" s="30"/>
      <c r="AA273" s="30"/>
      <c r="AB273" s="41" t="str">
        <f ca="1">'Matriz de Datos'!AL255</f>
        <v/>
      </c>
    </row>
    <row r="274" spans="6:28" x14ac:dyDescent="0.3">
      <c r="F274" s="149" t="str">
        <f>'Matriz de Datos'!A256</f>
        <v/>
      </c>
      <c r="G274" s="30" t="str">
        <f>'Matriz de Datos'!G256</f>
        <v/>
      </c>
      <c r="H274" s="30" t="str">
        <f>'Matriz de Datos'!H256</f>
        <v/>
      </c>
      <c r="I274" s="30" t="str">
        <f>'Matriz de Datos'!I256</f>
        <v/>
      </c>
      <c r="J274" s="30" t="str">
        <f>'Matriz de Datos'!J256</f>
        <v/>
      </c>
      <c r="K274" s="25" t="str">
        <f>'Matriz de Datos'!K256</f>
        <v/>
      </c>
      <c r="L274" s="30" t="str">
        <f>'Matriz de Datos'!L256</f>
        <v/>
      </c>
      <c r="M274" s="30" t="str">
        <f>'Matriz de Datos'!M256</f>
        <v/>
      </c>
      <c r="N274" s="30" t="str">
        <f>'Matriz de Datos'!N256</f>
        <v/>
      </c>
      <c r="O274" s="30" t="str">
        <f>'Matriz de Datos'!O256</f>
        <v/>
      </c>
      <c r="P274" s="30" t="str">
        <f>'Matriz de Datos'!P256</f>
        <v/>
      </c>
      <c r="Q274" s="30" t="str">
        <f>'Matriz de Datos'!U256</f>
        <v/>
      </c>
      <c r="R274" s="30"/>
      <c r="S274" s="30" t="str">
        <f ca="1">'Matriz de Datos'!W256</f>
        <v/>
      </c>
      <c r="T274" s="30" t="str">
        <f ca="1">'Matriz de Datos'!AA256</f>
        <v/>
      </c>
      <c r="U274" s="30" t="str">
        <f ca="1">'Matriz de Datos'!AB256</f>
        <v/>
      </c>
      <c r="V274" s="30" t="str">
        <f ca="1">'Matriz de Datos'!AC256</f>
        <v/>
      </c>
      <c r="W274" s="30" t="str">
        <f ca="1">'Matriz de Datos'!AD256</f>
        <v/>
      </c>
      <c r="X274" s="30" t="str">
        <f>'Matriz de Datos'!AE256</f>
        <v/>
      </c>
      <c r="Y274" s="30" t="str">
        <f ca="1">'Matriz de Datos'!AF256</f>
        <v/>
      </c>
      <c r="Z274" s="30"/>
      <c r="AA274" s="30"/>
      <c r="AB274" s="41" t="str">
        <f ca="1">'Matriz de Datos'!AL256</f>
        <v/>
      </c>
    </row>
    <row r="275" spans="6:28" x14ac:dyDescent="0.3">
      <c r="F275" s="149" t="str">
        <f>'Matriz de Datos'!A257</f>
        <v/>
      </c>
      <c r="G275" s="30" t="str">
        <f>'Matriz de Datos'!G257</f>
        <v/>
      </c>
      <c r="H275" s="30" t="str">
        <f>'Matriz de Datos'!H257</f>
        <v/>
      </c>
      <c r="I275" s="30" t="str">
        <f>'Matriz de Datos'!I257</f>
        <v/>
      </c>
      <c r="J275" s="30" t="str">
        <f>'Matriz de Datos'!J257</f>
        <v/>
      </c>
      <c r="K275" s="25" t="str">
        <f>'Matriz de Datos'!K257</f>
        <v/>
      </c>
      <c r="L275" s="30" t="str">
        <f>'Matriz de Datos'!L257</f>
        <v/>
      </c>
      <c r="M275" s="30" t="str">
        <f>'Matriz de Datos'!M257</f>
        <v/>
      </c>
      <c r="N275" s="30" t="str">
        <f>'Matriz de Datos'!N257</f>
        <v/>
      </c>
      <c r="O275" s="30" t="str">
        <f>'Matriz de Datos'!O257</f>
        <v/>
      </c>
      <c r="P275" s="30" t="str">
        <f>'Matriz de Datos'!P257</f>
        <v/>
      </c>
      <c r="Q275" s="30" t="str">
        <f>'Matriz de Datos'!U257</f>
        <v/>
      </c>
      <c r="R275" s="30"/>
      <c r="S275" s="30" t="str">
        <f ca="1">'Matriz de Datos'!W257</f>
        <v/>
      </c>
      <c r="T275" s="30" t="str">
        <f ca="1">'Matriz de Datos'!AA257</f>
        <v/>
      </c>
      <c r="U275" s="30" t="str">
        <f ca="1">'Matriz de Datos'!AB257</f>
        <v/>
      </c>
      <c r="V275" s="30" t="str">
        <f ca="1">'Matriz de Datos'!AC257</f>
        <v/>
      </c>
      <c r="W275" s="30" t="str">
        <f ca="1">'Matriz de Datos'!AD257</f>
        <v/>
      </c>
      <c r="X275" s="30" t="str">
        <f>'Matriz de Datos'!AE257</f>
        <v/>
      </c>
      <c r="Y275" s="30" t="str">
        <f ca="1">'Matriz de Datos'!AF257</f>
        <v/>
      </c>
      <c r="Z275" s="30"/>
      <c r="AA275" s="30"/>
      <c r="AB275" s="41" t="str">
        <f ca="1">'Matriz de Datos'!AL257</f>
        <v/>
      </c>
    </row>
    <row r="276" spans="6:28" x14ac:dyDescent="0.3">
      <c r="F276" s="149" t="str">
        <f>'Matriz de Datos'!A258</f>
        <v/>
      </c>
      <c r="G276" s="30" t="str">
        <f>'Matriz de Datos'!G258</f>
        <v/>
      </c>
      <c r="H276" s="30" t="str">
        <f>'Matriz de Datos'!H258</f>
        <v/>
      </c>
      <c r="I276" s="30" t="str">
        <f>'Matriz de Datos'!I258</f>
        <v/>
      </c>
      <c r="J276" s="30" t="str">
        <f>'Matriz de Datos'!J258</f>
        <v/>
      </c>
      <c r="K276" s="25" t="str">
        <f>'Matriz de Datos'!K258</f>
        <v/>
      </c>
      <c r="L276" s="30" t="str">
        <f>'Matriz de Datos'!L258</f>
        <v/>
      </c>
      <c r="M276" s="30" t="str">
        <f>'Matriz de Datos'!M258</f>
        <v/>
      </c>
      <c r="N276" s="30" t="str">
        <f>'Matriz de Datos'!N258</f>
        <v/>
      </c>
      <c r="O276" s="30" t="str">
        <f>'Matriz de Datos'!O258</f>
        <v/>
      </c>
      <c r="P276" s="30" t="str">
        <f>'Matriz de Datos'!P258</f>
        <v/>
      </c>
      <c r="Q276" s="30" t="str">
        <f>'Matriz de Datos'!U258</f>
        <v/>
      </c>
      <c r="R276" s="30"/>
      <c r="S276" s="30" t="str">
        <f ca="1">'Matriz de Datos'!W258</f>
        <v/>
      </c>
      <c r="T276" s="30" t="str">
        <f ca="1">'Matriz de Datos'!AA258</f>
        <v/>
      </c>
      <c r="U276" s="30" t="str">
        <f ca="1">'Matriz de Datos'!AB258</f>
        <v/>
      </c>
      <c r="V276" s="30" t="str">
        <f ca="1">'Matriz de Datos'!AC258</f>
        <v/>
      </c>
      <c r="W276" s="30" t="str">
        <f ca="1">'Matriz de Datos'!AD258</f>
        <v/>
      </c>
      <c r="X276" s="30" t="str">
        <f>'Matriz de Datos'!AE258</f>
        <v/>
      </c>
      <c r="Y276" s="30" t="str">
        <f ca="1">'Matriz de Datos'!AF258</f>
        <v/>
      </c>
      <c r="Z276" s="30"/>
      <c r="AA276" s="30"/>
      <c r="AB276" s="41" t="str">
        <f ca="1">'Matriz de Datos'!AL258</f>
        <v/>
      </c>
    </row>
    <row r="277" spans="6:28" x14ac:dyDescent="0.3">
      <c r="F277" s="149" t="str">
        <f>'Matriz de Datos'!A259</f>
        <v/>
      </c>
      <c r="G277" s="30" t="str">
        <f>'Matriz de Datos'!G259</f>
        <v/>
      </c>
      <c r="H277" s="30" t="str">
        <f>'Matriz de Datos'!H259</f>
        <v/>
      </c>
      <c r="I277" s="30" t="str">
        <f>'Matriz de Datos'!I259</f>
        <v/>
      </c>
      <c r="J277" s="30" t="str">
        <f>'Matriz de Datos'!J259</f>
        <v/>
      </c>
      <c r="K277" s="25" t="str">
        <f>'Matriz de Datos'!K259</f>
        <v/>
      </c>
      <c r="L277" s="30" t="str">
        <f>'Matriz de Datos'!L259</f>
        <v/>
      </c>
      <c r="M277" s="30" t="str">
        <f>'Matriz de Datos'!M259</f>
        <v/>
      </c>
      <c r="N277" s="30" t="str">
        <f>'Matriz de Datos'!N259</f>
        <v/>
      </c>
      <c r="O277" s="30" t="str">
        <f>'Matriz de Datos'!O259</f>
        <v/>
      </c>
      <c r="P277" s="30" t="str">
        <f>'Matriz de Datos'!P259</f>
        <v/>
      </c>
      <c r="Q277" s="30" t="str">
        <f>'Matriz de Datos'!U259</f>
        <v/>
      </c>
      <c r="R277" s="30"/>
      <c r="S277" s="30" t="str">
        <f ca="1">'Matriz de Datos'!W259</f>
        <v/>
      </c>
      <c r="T277" s="30" t="str">
        <f ca="1">'Matriz de Datos'!AA259</f>
        <v/>
      </c>
      <c r="U277" s="30" t="str">
        <f ca="1">'Matriz de Datos'!AB259</f>
        <v/>
      </c>
      <c r="V277" s="30" t="str">
        <f ca="1">'Matriz de Datos'!AC259</f>
        <v/>
      </c>
      <c r="W277" s="30" t="str">
        <f ca="1">'Matriz de Datos'!AD259</f>
        <v/>
      </c>
      <c r="X277" s="30" t="str">
        <f>'Matriz de Datos'!AE259</f>
        <v/>
      </c>
      <c r="Y277" s="30" t="str">
        <f ca="1">'Matriz de Datos'!AF259</f>
        <v/>
      </c>
      <c r="Z277" s="30"/>
      <c r="AA277" s="30"/>
      <c r="AB277" s="41" t="str">
        <f ca="1">'Matriz de Datos'!AL259</f>
        <v/>
      </c>
    </row>
    <row r="278" spans="6:28" x14ac:dyDescent="0.3">
      <c r="F278" s="149" t="str">
        <f>'Matriz de Datos'!A260</f>
        <v/>
      </c>
      <c r="G278" s="30" t="str">
        <f>'Matriz de Datos'!G260</f>
        <v/>
      </c>
      <c r="H278" s="30" t="str">
        <f>'Matriz de Datos'!H260</f>
        <v/>
      </c>
      <c r="I278" s="30" t="str">
        <f>'Matriz de Datos'!I260</f>
        <v/>
      </c>
      <c r="J278" s="30" t="str">
        <f>'Matriz de Datos'!J260</f>
        <v/>
      </c>
      <c r="K278" s="25" t="str">
        <f>'Matriz de Datos'!K260</f>
        <v/>
      </c>
      <c r="L278" s="30" t="str">
        <f>'Matriz de Datos'!L260</f>
        <v/>
      </c>
      <c r="M278" s="30" t="str">
        <f>'Matriz de Datos'!M260</f>
        <v/>
      </c>
      <c r="N278" s="30" t="str">
        <f>'Matriz de Datos'!N260</f>
        <v/>
      </c>
      <c r="O278" s="30" t="str">
        <f>'Matriz de Datos'!O260</f>
        <v/>
      </c>
      <c r="P278" s="30" t="str">
        <f>'Matriz de Datos'!P260</f>
        <v/>
      </c>
      <c r="Q278" s="30" t="str">
        <f>'Matriz de Datos'!U260</f>
        <v/>
      </c>
      <c r="R278" s="30"/>
      <c r="S278" s="30" t="str">
        <f ca="1">'Matriz de Datos'!W260</f>
        <v/>
      </c>
      <c r="T278" s="30" t="str">
        <f ca="1">'Matriz de Datos'!AA260</f>
        <v/>
      </c>
      <c r="U278" s="30" t="str">
        <f ca="1">'Matriz de Datos'!AB260</f>
        <v/>
      </c>
      <c r="V278" s="30" t="str">
        <f ca="1">'Matriz de Datos'!AC260</f>
        <v/>
      </c>
      <c r="W278" s="30" t="str">
        <f ca="1">'Matriz de Datos'!AD260</f>
        <v/>
      </c>
      <c r="X278" s="30" t="str">
        <f>'Matriz de Datos'!AE260</f>
        <v/>
      </c>
      <c r="Y278" s="30" t="str">
        <f ca="1">'Matriz de Datos'!AF260</f>
        <v/>
      </c>
      <c r="Z278" s="30"/>
      <c r="AA278" s="30"/>
      <c r="AB278" s="41" t="str">
        <f ca="1">'Matriz de Datos'!AL260</f>
        <v/>
      </c>
    </row>
    <row r="279" spans="6:28" x14ac:dyDescent="0.3">
      <c r="F279" s="149" t="str">
        <f>'Matriz de Datos'!A261</f>
        <v/>
      </c>
      <c r="G279" s="30" t="str">
        <f>'Matriz de Datos'!G261</f>
        <v/>
      </c>
      <c r="H279" s="30" t="str">
        <f>'Matriz de Datos'!H261</f>
        <v/>
      </c>
      <c r="I279" s="30" t="str">
        <f>'Matriz de Datos'!I261</f>
        <v/>
      </c>
      <c r="J279" s="30" t="str">
        <f>'Matriz de Datos'!J261</f>
        <v/>
      </c>
      <c r="K279" s="25" t="str">
        <f>'Matriz de Datos'!K261</f>
        <v/>
      </c>
      <c r="L279" s="30" t="str">
        <f>'Matriz de Datos'!L261</f>
        <v/>
      </c>
      <c r="M279" s="30" t="str">
        <f>'Matriz de Datos'!M261</f>
        <v/>
      </c>
      <c r="N279" s="30" t="str">
        <f>'Matriz de Datos'!N261</f>
        <v/>
      </c>
      <c r="O279" s="30" t="str">
        <f>'Matriz de Datos'!O261</f>
        <v/>
      </c>
      <c r="P279" s="30" t="str">
        <f>'Matriz de Datos'!P261</f>
        <v/>
      </c>
      <c r="Q279" s="30" t="str">
        <f>'Matriz de Datos'!U261</f>
        <v/>
      </c>
      <c r="R279" s="30"/>
      <c r="S279" s="30" t="str">
        <f ca="1">'Matriz de Datos'!W261</f>
        <v/>
      </c>
      <c r="T279" s="30" t="str">
        <f ca="1">'Matriz de Datos'!AA261</f>
        <v/>
      </c>
      <c r="U279" s="30" t="str">
        <f ca="1">'Matriz de Datos'!AB261</f>
        <v/>
      </c>
      <c r="V279" s="30" t="str">
        <f ca="1">'Matriz de Datos'!AC261</f>
        <v/>
      </c>
      <c r="W279" s="30" t="str">
        <f ca="1">'Matriz de Datos'!AD261</f>
        <v/>
      </c>
      <c r="X279" s="30" t="str">
        <f>'Matriz de Datos'!AE261</f>
        <v/>
      </c>
      <c r="Y279" s="30" t="str">
        <f ca="1">'Matriz de Datos'!AF261</f>
        <v/>
      </c>
      <c r="Z279" s="30"/>
      <c r="AA279" s="30"/>
      <c r="AB279" s="41" t="str">
        <f ca="1">'Matriz de Datos'!AL261</f>
        <v/>
      </c>
    </row>
    <row r="280" spans="6:28" x14ac:dyDescent="0.3">
      <c r="F280" s="149" t="str">
        <f>'Matriz de Datos'!A262</f>
        <v/>
      </c>
      <c r="G280" s="30" t="str">
        <f>'Matriz de Datos'!G262</f>
        <v/>
      </c>
      <c r="H280" s="30" t="str">
        <f>'Matriz de Datos'!H262</f>
        <v/>
      </c>
      <c r="I280" s="30" t="str">
        <f>'Matriz de Datos'!I262</f>
        <v/>
      </c>
      <c r="J280" s="30" t="str">
        <f>'Matriz de Datos'!J262</f>
        <v/>
      </c>
      <c r="K280" s="25" t="str">
        <f>'Matriz de Datos'!K262</f>
        <v/>
      </c>
      <c r="L280" s="30" t="str">
        <f>'Matriz de Datos'!L262</f>
        <v/>
      </c>
      <c r="M280" s="30" t="str">
        <f>'Matriz de Datos'!M262</f>
        <v/>
      </c>
      <c r="N280" s="30" t="str">
        <f>'Matriz de Datos'!N262</f>
        <v/>
      </c>
      <c r="O280" s="30" t="str">
        <f>'Matriz de Datos'!O262</f>
        <v/>
      </c>
      <c r="P280" s="30" t="str">
        <f>'Matriz de Datos'!P262</f>
        <v/>
      </c>
      <c r="Q280" s="30" t="str">
        <f>'Matriz de Datos'!U262</f>
        <v/>
      </c>
      <c r="R280" s="30"/>
      <c r="S280" s="30" t="str">
        <f ca="1">'Matriz de Datos'!W262</f>
        <v/>
      </c>
      <c r="T280" s="30" t="str">
        <f ca="1">'Matriz de Datos'!AA262</f>
        <v/>
      </c>
      <c r="U280" s="30" t="str">
        <f ca="1">'Matriz de Datos'!AB262</f>
        <v/>
      </c>
      <c r="V280" s="30" t="str">
        <f ca="1">'Matriz de Datos'!AC262</f>
        <v/>
      </c>
      <c r="W280" s="30" t="str">
        <f ca="1">'Matriz de Datos'!AD262</f>
        <v/>
      </c>
      <c r="X280" s="30" t="str">
        <f>'Matriz de Datos'!AE262</f>
        <v/>
      </c>
      <c r="Y280" s="30" t="str">
        <f ca="1">'Matriz de Datos'!AF262</f>
        <v/>
      </c>
      <c r="Z280" s="30"/>
      <c r="AA280" s="30"/>
      <c r="AB280" s="41" t="str">
        <f ca="1">'Matriz de Datos'!AL262</f>
        <v/>
      </c>
    </row>
    <row r="281" spans="6:28" x14ac:dyDescent="0.3">
      <c r="F281" s="149" t="str">
        <f>'Matriz de Datos'!A263</f>
        <v/>
      </c>
      <c r="G281" s="30" t="str">
        <f>'Matriz de Datos'!G263</f>
        <v/>
      </c>
      <c r="H281" s="30" t="str">
        <f>'Matriz de Datos'!H263</f>
        <v/>
      </c>
      <c r="I281" s="30" t="str">
        <f>'Matriz de Datos'!I263</f>
        <v/>
      </c>
      <c r="J281" s="30" t="str">
        <f>'Matriz de Datos'!J263</f>
        <v/>
      </c>
      <c r="K281" s="25" t="str">
        <f>'Matriz de Datos'!K263</f>
        <v/>
      </c>
      <c r="L281" s="30" t="str">
        <f>'Matriz de Datos'!L263</f>
        <v/>
      </c>
      <c r="M281" s="30" t="str">
        <f>'Matriz de Datos'!M263</f>
        <v/>
      </c>
      <c r="N281" s="30" t="str">
        <f>'Matriz de Datos'!N263</f>
        <v/>
      </c>
      <c r="O281" s="30" t="str">
        <f>'Matriz de Datos'!O263</f>
        <v/>
      </c>
      <c r="P281" s="30" t="str">
        <f>'Matriz de Datos'!P263</f>
        <v/>
      </c>
      <c r="Q281" s="30" t="str">
        <f>'Matriz de Datos'!U263</f>
        <v/>
      </c>
      <c r="R281" s="30"/>
      <c r="S281" s="30" t="str">
        <f ca="1">'Matriz de Datos'!W263</f>
        <v/>
      </c>
      <c r="T281" s="30" t="str">
        <f ca="1">'Matriz de Datos'!AA263</f>
        <v/>
      </c>
      <c r="U281" s="30" t="str">
        <f ca="1">'Matriz de Datos'!AB263</f>
        <v/>
      </c>
      <c r="V281" s="30" t="str">
        <f ca="1">'Matriz de Datos'!AC263</f>
        <v/>
      </c>
      <c r="W281" s="30" t="str">
        <f ca="1">'Matriz de Datos'!AD263</f>
        <v/>
      </c>
      <c r="X281" s="30" t="str">
        <f>'Matriz de Datos'!AE263</f>
        <v/>
      </c>
      <c r="Y281" s="30" t="str">
        <f ca="1">'Matriz de Datos'!AF263</f>
        <v/>
      </c>
      <c r="Z281" s="30"/>
      <c r="AA281" s="30"/>
      <c r="AB281" s="41" t="str">
        <f ca="1">'Matriz de Datos'!AL263</f>
        <v/>
      </c>
    </row>
    <row r="282" spans="6:28" x14ac:dyDescent="0.3">
      <c r="F282" s="149" t="str">
        <f>'Matriz de Datos'!A264</f>
        <v/>
      </c>
      <c r="G282" s="30" t="str">
        <f>'Matriz de Datos'!G264</f>
        <v/>
      </c>
      <c r="H282" s="30" t="str">
        <f>'Matriz de Datos'!H264</f>
        <v/>
      </c>
      <c r="I282" s="30" t="str">
        <f>'Matriz de Datos'!I264</f>
        <v/>
      </c>
      <c r="J282" s="30" t="str">
        <f>'Matriz de Datos'!J264</f>
        <v/>
      </c>
      <c r="K282" s="25" t="str">
        <f>'Matriz de Datos'!K264</f>
        <v/>
      </c>
      <c r="L282" s="30" t="str">
        <f>'Matriz de Datos'!L264</f>
        <v/>
      </c>
      <c r="M282" s="30" t="str">
        <f>'Matriz de Datos'!M264</f>
        <v/>
      </c>
      <c r="N282" s="30" t="str">
        <f>'Matriz de Datos'!N264</f>
        <v/>
      </c>
      <c r="O282" s="30" t="str">
        <f>'Matriz de Datos'!O264</f>
        <v/>
      </c>
      <c r="P282" s="30" t="str">
        <f>'Matriz de Datos'!P264</f>
        <v/>
      </c>
      <c r="Q282" s="30" t="str">
        <f>'Matriz de Datos'!U264</f>
        <v/>
      </c>
      <c r="R282" s="30"/>
      <c r="S282" s="30" t="str">
        <f ca="1">'Matriz de Datos'!W264</f>
        <v/>
      </c>
      <c r="T282" s="30" t="str">
        <f ca="1">'Matriz de Datos'!AA264</f>
        <v/>
      </c>
      <c r="U282" s="30" t="str">
        <f ca="1">'Matriz de Datos'!AB264</f>
        <v/>
      </c>
      <c r="V282" s="30" t="str">
        <f ca="1">'Matriz de Datos'!AC264</f>
        <v/>
      </c>
      <c r="W282" s="30" t="str">
        <f ca="1">'Matriz de Datos'!AD264</f>
        <v/>
      </c>
      <c r="X282" s="30" t="str">
        <f>'Matriz de Datos'!AE264</f>
        <v/>
      </c>
      <c r="Y282" s="30" t="str">
        <f ca="1">'Matriz de Datos'!AF264</f>
        <v/>
      </c>
      <c r="Z282" s="30"/>
      <c r="AA282" s="30"/>
      <c r="AB282" s="41" t="str">
        <f ca="1">'Matriz de Datos'!AL264</f>
        <v/>
      </c>
    </row>
    <row r="283" spans="6:28" x14ac:dyDescent="0.3">
      <c r="F283" s="149" t="str">
        <f>'Matriz de Datos'!A265</f>
        <v/>
      </c>
      <c r="G283" s="30" t="str">
        <f>'Matriz de Datos'!G265</f>
        <v/>
      </c>
      <c r="H283" s="30" t="str">
        <f>'Matriz de Datos'!H265</f>
        <v/>
      </c>
      <c r="I283" s="30" t="str">
        <f>'Matriz de Datos'!I265</f>
        <v/>
      </c>
      <c r="J283" s="30" t="str">
        <f>'Matriz de Datos'!J265</f>
        <v/>
      </c>
      <c r="K283" s="25" t="str">
        <f>'Matriz de Datos'!K265</f>
        <v/>
      </c>
      <c r="L283" s="30" t="str">
        <f>'Matriz de Datos'!L265</f>
        <v/>
      </c>
      <c r="M283" s="30" t="str">
        <f>'Matriz de Datos'!M265</f>
        <v/>
      </c>
      <c r="N283" s="30" t="str">
        <f>'Matriz de Datos'!N265</f>
        <v/>
      </c>
      <c r="O283" s="30" t="str">
        <f>'Matriz de Datos'!O265</f>
        <v/>
      </c>
      <c r="P283" s="30" t="str">
        <f>'Matriz de Datos'!P265</f>
        <v/>
      </c>
      <c r="Q283" s="30" t="str">
        <f>'Matriz de Datos'!U265</f>
        <v/>
      </c>
      <c r="R283" s="30"/>
      <c r="S283" s="30" t="str">
        <f ca="1">'Matriz de Datos'!W265</f>
        <v/>
      </c>
      <c r="T283" s="30" t="str">
        <f ca="1">'Matriz de Datos'!AA265</f>
        <v/>
      </c>
      <c r="U283" s="30" t="str">
        <f ca="1">'Matriz de Datos'!AB265</f>
        <v/>
      </c>
      <c r="V283" s="30" t="str">
        <f ca="1">'Matriz de Datos'!AC265</f>
        <v/>
      </c>
      <c r="W283" s="30" t="str">
        <f ca="1">'Matriz de Datos'!AD265</f>
        <v/>
      </c>
      <c r="X283" s="30" t="str">
        <f>'Matriz de Datos'!AE265</f>
        <v/>
      </c>
      <c r="Y283" s="30" t="str">
        <f ca="1">'Matriz de Datos'!AF265</f>
        <v/>
      </c>
      <c r="Z283" s="30"/>
      <c r="AA283" s="30"/>
      <c r="AB283" s="41" t="str">
        <f ca="1">'Matriz de Datos'!AL265</f>
        <v/>
      </c>
    </row>
    <row r="284" spans="6:28" x14ac:dyDescent="0.3">
      <c r="F284" s="149" t="str">
        <f>'Matriz de Datos'!A266</f>
        <v/>
      </c>
      <c r="G284" s="30" t="str">
        <f>'Matriz de Datos'!G266</f>
        <v/>
      </c>
      <c r="H284" s="30" t="str">
        <f>'Matriz de Datos'!H266</f>
        <v/>
      </c>
      <c r="I284" s="30" t="str">
        <f>'Matriz de Datos'!I266</f>
        <v/>
      </c>
      <c r="J284" s="30" t="str">
        <f>'Matriz de Datos'!J266</f>
        <v/>
      </c>
      <c r="K284" s="25" t="str">
        <f>'Matriz de Datos'!K266</f>
        <v/>
      </c>
      <c r="L284" s="30" t="str">
        <f>'Matriz de Datos'!L266</f>
        <v/>
      </c>
      <c r="M284" s="30" t="str">
        <f>'Matriz de Datos'!M266</f>
        <v/>
      </c>
      <c r="N284" s="30" t="str">
        <f>'Matriz de Datos'!N266</f>
        <v/>
      </c>
      <c r="O284" s="30" t="str">
        <f>'Matriz de Datos'!O266</f>
        <v/>
      </c>
      <c r="P284" s="30" t="str">
        <f>'Matriz de Datos'!P266</f>
        <v/>
      </c>
      <c r="Q284" s="30" t="str">
        <f>'Matriz de Datos'!U266</f>
        <v/>
      </c>
      <c r="R284" s="30"/>
      <c r="S284" s="30" t="str">
        <f ca="1">'Matriz de Datos'!W266</f>
        <v/>
      </c>
      <c r="T284" s="30" t="str">
        <f ca="1">'Matriz de Datos'!AA266</f>
        <v/>
      </c>
      <c r="U284" s="30" t="str">
        <f ca="1">'Matriz de Datos'!AB266</f>
        <v/>
      </c>
      <c r="V284" s="30" t="str">
        <f ca="1">'Matriz de Datos'!AC266</f>
        <v/>
      </c>
      <c r="W284" s="30" t="str">
        <f ca="1">'Matriz de Datos'!AD266</f>
        <v/>
      </c>
      <c r="X284" s="30" t="str">
        <f>'Matriz de Datos'!AE266</f>
        <v/>
      </c>
      <c r="Y284" s="30" t="str">
        <f ca="1">'Matriz de Datos'!AF266</f>
        <v/>
      </c>
      <c r="Z284" s="30"/>
      <c r="AA284" s="30"/>
      <c r="AB284" s="41" t="str">
        <f ca="1">'Matriz de Datos'!AL266</f>
        <v/>
      </c>
    </row>
    <row r="285" spans="6:28" x14ac:dyDescent="0.3">
      <c r="F285" s="149" t="str">
        <f>'Matriz de Datos'!A267</f>
        <v/>
      </c>
      <c r="G285" s="30" t="str">
        <f>'Matriz de Datos'!G267</f>
        <v/>
      </c>
      <c r="H285" s="30" t="str">
        <f>'Matriz de Datos'!H267</f>
        <v/>
      </c>
      <c r="I285" s="30" t="str">
        <f>'Matriz de Datos'!I267</f>
        <v/>
      </c>
      <c r="J285" s="30" t="str">
        <f>'Matriz de Datos'!J267</f>
        <v/>
      </c>
      <c r="K285" s="25" t="str">
        <f>'Matriz de Datos'!K267</f>
        <v/>
      </c>
      <c r="L285" s="30" t="str">
        <f>'Matriz de Datos'!L267</f>
        <v/>
      </c>
      <c r="M285" s="30" t="str">
        <f>'Matriz de Datos'!M267</f>
        <v/>
      </c>
      <c r="N285" s="30" t="str">
        <f>'Matriz de Datos'!N267</f>
        <v/>
      </c>
      <c r="O285" s="30" t="str">
        <f>'Matriz de Datos'!O267</f>
        <v/>
      </c>
      <c r="P285" s="30" t="str">
        <f>'Matriz de Datos'!P267</f>
        <v/>
      </c>
      <c r="Q285" s="30" t="str">
        <f>'Matriz de Datos'!U267</f>
        <v/>
      </c>
      <c r="R285" s="30"/>
      <c r="S285" s="30" t="str">
        <f ca="1">'Matriz de Datos'!W267</f>
        <v/>
      </c>
      <c r="T285" s="30" t="str">
        <f ca="1">'Matriz de Datos'!AA267</f>
        <v/>
      </c>
      <c r="U285" s="30" t="str">
        <f ca="1">'Matriz de Datos'!AB267</f>
        <v/>
      </c>
      <c r="V285" s="30" t="str">
        <f ca="1">'Matriz de Datos'!AC267</f>
        <v/>
      </c>
      <c r="W285" s="30" t="str">
        <f ca="1">'Matriz de Datos'!AD267</f>
        <v/>
      </c>
      <c r="X285" s="30" t="str">
        <f>'Matriz de Datos'!AE267</f>
        <v/>
      </c>
      <c r="Y285" s="30" t="str">
        <f ca="1">'Matriz de Datos'!AF267</f>
        <v/>
      </c>
      <c r="Z285" s="30"/>
      <c r="AA285" s="30"/>
      <c r="AB285" s="41" t="str">
        <f ca="1">'Matriz de Datos'!AL267</f>
        <v/>
      </c>
    </row>
    <row r="286" spans="6:28" x14ac:dyDescent="0.3">
      <c r="F286" s="149" t="str">
        <f>'Matriz de Datos'!A268</f>
        <v/>
      </c>
      <c r="G286" s="30" t="str">
        <f>'Matriz de Datos'!G268</f>
        <v/>
      </c>
      <c r="H286" s="30" t="str">
        <f>'Matriz de Datos'!H268</f>
        <v/>
      </c>
      <c r="I286" s="30" t="str">
        <f>'Matriz de Datos'!I268</f>
        <v/>
      </c>
      <c r="J286" s="30" t="str">
        <f>'Matriz de Datos'!J268</f>
        <v/>
      </c>
      <c r="K286" s="25" t="str">
        <f>'Matriz de Datos'!K268</f>
        <v/>
      </c>
      <c r="L286" s="30" t="str">
        <f>'Matriz de Datos'!L268</f>
        <v/>
      </c>
      <c r="M286" s="30" t="str">
        <f>'Matriz de Datos'!M268</f>
        <v/>
      </c>
      <c r="N286" s="30" t="str">
        <f>'Matriz de Datos'!N268</f>
        <v/>
      </c>
      <c r="O286" s="30" t="str">
        <f>'Matriz de Datos'!O268</f>
        <v/>
      </c>
      <c r="P286" s="30" t="str">
        <f>'Matriz de Datos'!P268</f>
        <v/>
      </c>
      <c r="Q286" s="30" t="str">
        <f>'Matriz de Datos'!U268</f>
        <v/>
      </c>
      <c r="R286" s="30"/>
      <c r="S286" s="30" t="str">
        <f ca="1">'Matriz de Datos'!W268</f>
        <v/>
      </c>
      <c r="T286" s="30" t="str">
        <f ca="1">'Matriz de Datos'!AA268</f>
        <v/>
      </c>
      <c r="U286" s="30" t="str">
        <f ca="1">'Matriz de Datos'!AB268</f>
        <v/>
      </c>
      <c r="V286" s="30" t="str">
        <f ca="1">'Matriz de Datos'!AC268</f>
        <v/>
      </c>
      <c r="W286" s="30" t="str">
        <f ca="1">'Matriz de Datos'!AD268</f>
        <v/>
      </c>
      <c r="X286" s="30" t="str">
        <f>'Matriz de Datos'!AE268</f>
        <v/>
      </c>
      <c r="Y286" s="30" t="str">
        <f ca="1">'Matriz de Datos'!AF268</f>
        <v/>
      </c>
      <c r="Z286" s="30"/>
      <c r="AA286" s="30"/>
      <c r="AB286" s="41" t="str">
        <f ca="1">'Matriz de Datos'!AL268</f>
        <v/>
      </c>
    </row>
    <row r="287" spans="6:28" x14ac:dyDescent="0.3">
      <c r="F287" s="149" t="str">
        <f>'Matriz de Datos'!A269</f>
        <v/>
      </c>
      <c r="G287" s="30" t="str">
        <f>'Matriz de Datos'!G269</f>
        <v/>
      </c>
      <c r="H287" s="30" t="str">
        <f>'Matriz de Datos'!H269</f>
        <v/>
      </c>
      <c r="I287" s="30" t="str">
        <f>'Matriz de Datos'!I269</f>
        <v/>
      </c>
      <c r="J287" s="30" t="str">
        <f>'Matriz de Datos'!J269</f>
        <v/>
      </c>
      <c r="K287" s="25" t="str">
        <f>'Matriz de Datos'!K269</f>
        <v/>
      </c>
      <c r="L287" s="30" t="str">
        <f>'Matriz de Datos'!L269</f>
        <v/>
      </c>
      <c r="M287" s="30" t="str">
        <f>'Matriz de Datos'!M269</f>
        <v/>
      </c>
      <c r="N287" s="30" t="str">
        <f>'Matriz de Datos'!N269</f>
        <v/>
      </c>
      <c r="O287" s="30" t="str">
        <f>'Matriz de Datos'!O269</f>
        <v/>
      </c>
      <c r="P287" s="30" t="str">
        <f>'Matriz de Datos'!P269</f>
        <v/>
      </c>
      <c r="Q287" s="30" t="str">
        <f>'Matriz de Datos'!U269</f>
        <v/>
      </c>
      <c r="R287" s="30"/>
      <c r="S287" s="30" t="str">
        <f ca="1">'Matriz de Datos'!W269</f>
        <v/>
      </c>
      <c r="T287" s="30" t="str">
        <f ca="1">'Matriz de Datos'!AA269</f>
        <v/>
      </c>
      <c r="U287" s="30" t="str">
        <f ca="1">'Matriz de Datos'!AB269</f>
        <v/>
      </c>
      <c r="V287" s="30" t="str">
        <f ca="1">'Matriz de Datos'!AC269</f>
        <v/>
      </c>
      <c r="W287" s="30" t="str">
        <f ca="1">'Matriz de Datos'!AD269</f>
        <v/>
      </c>
      <c r="X287" s="30" t="str">
        <f>'Matriz de Datos'!AE269</f>
        <v/>
      </c>
      <c r="Y287" s="30" t="str">
        <f ca="1">'Matriz de Datos'!AF269</f>
        <v/>
      </c>
      <c r="Z287" s="30"/>
      <c r="AA287" s="30"/>
      <c r="AB287" s="41" t="str">
        <f ca="1">'Matriz de Datos'!AL269</f>
        <v/>
      </c>
    </row>
    <row r="288" spans="6:28" x14ac:dyDescent="0.3">
      <c r="F288" s="149" t="str">
        <f>'Matriz de Datos'!A270</f>
        <v/>
      </c>
      <c r="G288" s="30" t="str">
        <f>'Matriz de Datos'!G270</f>
        <v/>
      </c>
      <c r="H288" s="30" t="str">
        <f>'Matriz de Datos'!H270</f>
        <v/>
      </c>
      <c r="I288" s="30" t="str">
        <f>'Matriz de Datos'!I270</f>
        <v/>
      </c>
      <c r="J288" s="30" t="str">
        <f>'Matriz de Datos'!J270</f>
        <v/>
      </c>
      <c r="K288" s="25" t="str">
        <f>'Matriz de Datos'!K270</f>
        <v/>
      </c>
      <c r="L288" s="30" t="str">
        <f>'Matriz de Datos'!L270</f>
        <v/>
      </c>
      <c r="M288" s="30" t="str">
        <f>'Matriz de Datos'!M270</f>
        <v/>
      </c>
      <c r="N288" s="30" t="str">
        <f>'Matriz de Datos'!N270</f>
        <v/>
      </c>
      <c r="O288" s="30" t="str">
        <f>'Matriz de Datos'!O270</f>
        <v/>
      </c>
      <c r="P288" s="30" t="str">
        <f>'Matriz de Datos'!P270</f>
        <v/>
      </c>
      <c r="Q288" s="30" t="str">
        <f>'Matriz de Datos'!U270</f>
        <v/>
      </c>
      <c r="R288" s="30"/>
      <c r="S288" s="30" t="str">
        <f ca="1">'Matriz de Datos'!W270</f>
        <v/>
      </c>
      <c r="T288" s="30" t="str">
        <f ca="1">'Matriz de Datos'!AA270</f>
        <v/>
      </c>
      <c r="U288" s="30" t="str">
        <f ca="1">'Matriz de Datos'!AB270</f>
        <v/>
      </c>
      <c r="V288" s="30" t="str">
        <f ca="1">'Matriz de Datos'!AC270</f>
        <v/>
      </c>
      <c r="W288" s="30" t="str">
        <f ca="1">'Matriz de Datos'!AD270</f>
        <v/>
      </c>
      <c r="X288" s="30" t="str">
        <f>'Matriz de Datos'!AE270</f>
        <v/>
      </c>
      <c r="Y288" s="30" t="str">
        <f ca="1">'Matriz de Datos'!AF270</f>
        <v/>
      </c>
      <c r="Z288" s="30"/>
      <c r="AA288" s="30"/>
      <c r="AB288" s="41" t="str">
        <f ca="1">'Matriz de Datos'!AL270</f>
        <v/>
      </c>
    </row>
    <row r="289" spans="6:28" x14ac:dyDescent="0.3">
      <c r="F289" s="149" t="str">
        <f>'Matriz de Datos'!A271</f>
        <v/>
      </c>
      <c r="G289" s="30" t="str">
        <f>'Matriz de Datos'!G271</f>
        <v/>
      </c>
      <c r="H289" s="30" t="str">
        <f>'Matriz de Datos'!H271</f>
        <v/>
      </c>
      <c r="I289" s="30" t="str">
        <f>'Matriz de Datos'!I271</f>
        <v/>
      </c>
      <c r="J289" s="30" t="str">
        <f>'Matriz de Datos'!J271</f>
        <v/>
      </c>
      <c r="K289" s="25" t="str">
        <f>'Matriz de Datos'!K271</f>
        <v/>
      </c>
      <c r="L289" s="30" t="str">
        <f>'Matriz de Datos'!L271</f>
        <v/>
      </c>
      <c r="M289" s="30" t="str">
        <f>'Matriz de Datos'!M271</f>
        <v/>
      </c>
      <c r="N289" s="30" t="str">
        <f>'Matriz de Datos'!N271</f>
        <v/>
      </c>
      <c r="O289" s="30" t="str">
        <f>'Matriz de Datos'!O271</f>
        <v/>
      </c>
      <c r="P289" s="30" t="str">
        <f>'Matriz de Datos'!P271</f>
        <v/>
      </c>
      <c r="Q289" s="30" t="str">
        <f>'Matriz de Datos'!U271</f>
        <v/>
      </c>
      <c r="R289" s="30"/>
      <c r="S289" s="30" t="str">
        <f ca="1">'Matriz de Datos'!W271</f>
        <v/>
      </c>
      <c r="T289" s="30" t="str">
        <f ca="1">'Matriz de Datos'!AA271</f>
        <v/>
      </c>
      <c r="U289" s="30" t="str">
        <f ca="1">'Matriz de Datos'!AB271</f>
        <v/>
      </c>
      <c r="V289" s="30" t="str">
        <f ca="1">'Matriz de Datos'!AC271</f>
        <v/>
      </c>
      <c r="W289" s="30" t="str">
        <f ca="1">'Matriz de Datos'!AD271</f>
        <v/>
      </c>
      <c r="X289" s="30" t="str">
        <f>'Matriz de Datos'!AE271</f>
        <v/>
      </c>
      <c r="Y289" s="30" t="str">
        <f ca="1">'Matriz de Datos'!AF271</f>
        <v/>
      </c>
      <c r="Z289" s="30"/>
      <c r="AA289" s="30"/>
      <c r="AB289" s="41" t="str">
        <f ca="1">'Matriz de Datos'!AL271</f>
        <v/>
      </c>
    </row>
    <row r="290" spans="6:28" x14ac:dyDescent="0.3">
      <c r="F290" s="149" t="str">
        <f>'Matriz de Datos'!A272</f>
        <v/>
      </c>
      <c r="G290" s="30" t="str">
        <f>'Matriz de Datos'!G272</f>
        <v/>
      </c>
      <c r="H290" s="30" t="str">
        <f>'Matriz de Datos'!H272</f>
        <v/>
      </c>
      <c r="I290" s="30" t="str">
        <f>'Matriz de Datos'!I272</f>
        <v/>
      </c>
      <c r="J290" s="30" t="str">
        <f>'Matriz de Datos'!J272</f>
        <v/>
      </c>
      <c r="K290" s="25" t="str">
        <f>'Matriz de Datos'!K272</f>
        <v/>
      </c>
      <c r="L290" s="30" t="str">
        <f>'Matriz de Datos'!L272</f>
        <v/>
      </c>
      <c r="M290" s="30" t="str">
        <f>'Matriz de Datos'!M272</f>
        <v/>
      </c>
      <c r="N290" s="30" t="str">
        <f>'Matriz de Datos'!N272</f>
        <v/>
      </c>
      <c r="O290" s="30" t="str">
        <f>'Matriz de Datos'!O272</f>
        <v/>
      </c>
      <c r="P290" s="30" t="str">
        <f>'Matriz de Datos'!P272</f>
        <v/>
      </c>
      <c r="Q290" s="30" t="str">
        <f>'Matriz de Datos'!U272</f>
        <v/>
      </c>
      <c r="R290" s="30"/>
      <c r="S290" s="30" t="str">
        <f ca="1">'Matriz de Datos'!W272</f>
        <v/>
      </c>
      <c r="T290" s="30" t="str">
        <f ca="1">'Matriz de Datos'!AA272</f>
        <v/>
      </c>
      <c r="U290" s="30" t="str">
        <f ca="1">'Matriz de Datos'!AB272</f>
        <v/>
      </c>
      <c r="V290" s="30" t="str">
        <f ca="1">'Matriz de Datos'!AC272</f>
        <v/>
      </c>
      <c r="W290" s="30" t="str">
        <f ca="1">'Matriz de Datos'!AD272</f>
        <v/>
      </c>
      <c r="X290" s="30" t="str">
        <f>'Matriz de Datos'!AE272</f>
        <v/>
      </c>
      <c r="Y290" s="30" t="str">
        <f ca="1">'Matriz de Datos'!AF272</f>
        <v/>
      </c>
      <c r="Z290" s="30"/>
      <c r="AA290" s="30"/>
      <c r="AB290" s="41" t="str">
        <f ca="1">'Matriz de Datos'!AL272</f>
        <v/>
      </c>
    </row>
    <row r="291" spans="6:28" x14ac:dyDescent="0.3">
      <c r="F291" s="149" t="str">
        <f>'Matriz de Datos'!A273</f>
        <v/>
      </c>
      <c r="G291" s="30" t="str">
        <f>'Matriz de Datos'!G273</f>
        <v/>
      </c>
      <c r="H291" s="30" t="str">
        <f>'Matriz de Datos'!H273</f>
        <v/>
      </c>
      <c r="I291" s="30" t="str">
        <f>'Matriz de Datos'!I273</f>
        <v/>
      </c>
      <c r="J291" s="30" t="str">
        <f>'Matriz de Datos'!J273</f>
        <v/>
      </c>
      <c r="K291" s="25" t="str">
        <f>'Matriz de Datos'!K273</f>
        <v/>
      </c>
      <c r="L291" s="30" t="str">
        <f>'Matriz de Datos'!L273</f>
        <v/>
      </c>
      <c r="M291" s="30" t="str">
        <f>'Matriz de Datos'!M273</f>
        <v/>
      </c>
      <c r="N291" s="30" t="str">
        <f>'Matriz de Datos'!N273</f>
        <v/>
      </c>
      <c r="O291" s="30" t="str">
        <f>'Matriz de Datos'!O273</f>
        <v/>
      </c>
      <c r="P291" s="30" t="str">
        <f>'Matriz de Datos'!P273</f>
        <v/>
      </c>
      <c r="Q291" s="30" t="str">
        <f>'Matriz de Datos'!U273</f>
        <v/>
      </c>
      <c r="R291" s="30"/>
      <c r="S291" s="30" t="str">
        <f ca="1">'Matriz de Datos'!W273</f>
        <v/>
      </c>
      <c r="T291" s="30" t="str">
        <f ca="1">'Matriz de Datos'!AA273</f>
        <v/>
      </c>
      <c r="U291" s="30" t="str">
        <f ca="1">'Matriz de Datos'!AB273</f>
        <v/>
      </c>
      <c r="V291" s="30" t="str">
        <f ca="1">'Matriz de Datos'!AC273</f>
        <v/>
      </c>
      <c r="W291" s="30" t="str">
        <f ca="1">'Matriz de Datos'!AD273</f>
        <v/>
      </c>
      <c r="X291" s="30" t="str">
        <f>'Matriz de Datos'!AE273</f>
        <v/>
      </c>
      <c r="Y291" s="30" t="str">
        <f ca="1">'Matriz de Datos'!AF273</f>
        <v/>
      </c>
      <c r="Z291" s="30"/>
      <c r="AA291" s="30"/>
      <c r="AB291" s="41" t="str">
        <f ca="1">'Matriz de Datos'!AL273</f>
        <v/>
      </c>
    </row>
    <row r="292" spans="6:28" x14ac:dyDescent="0.3">
      <c r="F292" s="149" t="str">
        <f>'Matriz de Datos'!A274</f>
        <v/>
      </c>
      <c r="G292" s="30" t="str">
        <f>'Matriz de Datos'!G274</f>
        <v/>
      </c>
      <c r="H292" s="30" t="str">
        <f>'Matriz de Datos'!H274</f>
        <v/>
      </c>
      <c r="I292" s="30" t="str">
        <f>'Matriz de Datos'!I274</f>
        <v/>
      </c>
      <c r="J292" s="30" t="str">
        <f>'Matriz de Datos'!J274</f>
        <v/>
      </c>
      <c r="K292" s="25" t="str">
        <f>'Matriz de Datos'!K274</f>
        <v/>
      </c>
      <c r="L292" s="30" t="str">
        <f>'Matriz de Datos'!L274</f>
        <v/>
      </c>
      <c r="M292" s="30" t="str">
        <f>'Matriz de Datos'!M274</f>
        <v/>
      </c>
      <c r="N292" s="30" t="str">
        <f>'Matriz de Datos'!N274</f>
        <v/>
      </c>
      <c r="O292" s="30" t="str">
        <f>'Matriz de Datos'!O274</f>
        <v/>
      </c>
      <c r="P292" s="30" t="str">
        <f>'Matriz de Datos'!P274</f>
        <v/>
      </c>
      <c r="Q292" s="30" t="str">
        <f>'Matriz de Datos'!U274</f>
        <v/>
      </c>
      <c r="R292" s="30"/>
      <c r="S292" s="30" t="str">
        <f ca="1">'Matriz de Datos'!W274</f>
        <v/>
      </c>
      <c r="T292" s="30" t="str">
        <f ca="1">'Matriz de Datos'!AA274</f>
        <v/>
      </c>
      <c r="U292" s="30" t="str">
        <f ca="1">'Matriz de Datos'!AB274</f>
        <v/>
      </c>
      <c r="V292" s="30" t="str">
        <f ca="1">'Matriz de Datos'!AC274</f>
        <v/>
      </c>
      <c r="W292" s="30" t="str">
        <f ca="1">'Matriz de Datos'!AD274</f>
        <v/>
      </c>
      <c r="X292" s="30" t="str">
        <f>'Matriz de Datos'!AE274</f>
        <v/>
      </c>
      <c r="Y292" s="30" t="str">
        <f ca="1">'Matriz de Datos'!AF274</f>
        <v/>
      </c>
      <c r="Z292" s="30"/>
      <c r="AA292" s="30"/>
      <c r="AB292" s="41" t="str">
        <f ca="1">'Matriz de Datos'!AL274</f>
        <v/>
      </c>
    </row>
    <row r="293" spans="6:28" x14ac:dyDescent="0.3">
      <c r="F293" s="149" t="str">
        <f>'Matriz de Datos'!A275</f>
        <v/>
      </c>
      <c r="G293" s="30" t="str">
        <f>'Matriz de Datos'!G275</f>
        <v/>
      </c>
      <c r="H293" s="30" t="str">
        <f>'Matriz de Datos'!H275</f>
        <v/>
      </c>
      <c r="I293" s="30" t="str">
        <f>'Matriz de Datos'!I275</f>
        <v/>
      </c>
      <c r="J293" s="30" t="str">
        <f>'Matriz de Datos'!J275</f>
        <v/>
      </c>
      <c r="K293" s="25" t="str">
        <f>'Matriz de Datos'!K275</f>
        <v/>
      </c>
      <c r="L293" s="30" t="str">
        <f>'Matriz de Datos'!L275</f>
        <v/>
      </c>
      <c r="M293" s="30" t="str">
        <f>'Matriz de Datos'!M275</f>
        <v/>
      </c>
      <c r="N293" s="30" t="str">
        <f>'Matriz de Datos'!N275</f>
        <v/>
      </c>
      <c r="O293" s="30" t="str">
        <f>'Matriz de Datos'!O275</f>
        <v/>
      </c>
      <c r="P293" s="30" t="str">
        <f>'Matriz de Datos'!P275</f>
        <v/>
      </c>
      <c r="Q293" s="30" t="str">
        <f>'Matriz de Datos'!U275</f>
        <v/>
      </c>
      <c r="R293" s="30"/>
      <c r="S293" s="30" t="str">
        <f ca="1">'Matriz de Datos'!W275</f>
        <v/>
      </c>
      <c r="T293" s="30" t="str">
        <f ca="1">'Matriz de Datos'!AA275</f>
        <v/>
      </c>
      <c r="U293" s="30" t="str">
        <f ca="1">'Matriz de Datos'!AB275</f>
        <v/>
      </c>
      <c r="V293" s="30" t="str">
        <f ca="1">'Matriz de Datos'!AC275</f>
        <v/>
      </c>
      <c r="W293" s="30" t="str">
        <f ca="1">'Matriz de Datos'!AD275</f>
        <v/>
      </c>
      <c r="X293" s="30" t="str">
        <f>'Matriz de Datos'!AE275</f>
        <v/>
      </c>
      <c r="Y293" s="30" t="str">
        <f ca="1">'Matriz de Datos'!AF275</f>
        <v/>
      </c>
      <c r="Z293" s="30"/>
      <c r="AA293" s="30"/>
      <c r="AB293" s="41" t="str">
        <f ca="1">'Matriz de Datos'!AL275</f>
        <v/>
      </c>
    </row>
    <row r="294" spans="6:28" x14ac:dyDescent="0.3">
      <c r="F294" s="149" t="str">
        <f>'Matriz de Datos'!A276</f>
        <v/>
      </c>
      <c r="G294" s="30" t="str">
        <f>'Matriz de Datos'!G276</f>
        <v/>
      </c>
      <c r="H294" s="30" t="str">
        <f>'Matriz de Datos'!H276</f>
        <v/>
      </c>
      <c r="I294" s="30" t="str">
        <f>'Matriz de Datos'!I276</f>
        <v/>
      </c>
      <c r="J294" s="30" t="str">
        <f>'Matriz de Datos'!J276</f>
        <v/>
      </c>
      <c r="K294" s="25" t="str">
        <f>'Matriz de Datos'!K276</f>
        <v/>
      </c>
      <c r="L294" s="30" t="str">
        <f>'Matriz de Datos'!L276</f>
        <v/>
      </c>
      <c r="M294" s="30" t="str">
        <f>'Matriz de Datos'!M276</f>
        <v/>
      </c>
      <c r="N294" s="30" t="str">
        <f>'Matriz de Datos'!N276</f>
        <v/>
      </c>
      <c r="O294" s="30" t="str">
        <f>'Matriz de Datos'!O276</f>
        <v/>
      </c>
      <c r="P294" s="30" t="str">
        <f>'Matriz de Datos'!P276</f>
        <v/>
      </c>
      <c r="Q294" s="30" t="str">
        <f>'Matriz de Datos'!U276</f>
        <v/>
      </c>
      <c r="R294" s="30"/>
      <c r="S294" s="30" t="str">
        <f ca="1">'Matriz de Datos'!W276</f>
        <v/>
      </c>
      <c r="T294" s="30" t="str">
        <f ca="1">'Matriz de Datos'!AA276</f>
        <v/>
      </c>
      <c r="U294" s="30" t="str">
        <f ca="1">'Matriz de Datos'!AB276</f>
        <v/>
      </c>
      <c r="V294" s="30" t="str">
        <f ca="1">'Matriz de Datos'!AC276</f>
        <v/>
      </c>
      <c r="W294" s="30" t="str">
        <f ca="1">'Matriz de Datos'!AD276</f>
        <v/>
      </c>
      <c r="X294" s="30" t="str">
        <f>'Matriz de Datos'!AE276</f>
        <v/>
      </c>
      <c r="Y294" s="30" t="str">
        <f ca="1">'Matriz de Datos'!AF276</f>
        <v/>
      </c>
      <c r="Z294" s="30"/>
      <c r="AA294" s="30"/>
      <c r="AB294" s="41" t="str">
        <f ca="1">'Matriz de Datos'!AL276</f>
        <v/>
      </c>
    </row>
    <row r="295" spans="6:28" x14ac:dyDescent="0.3">
      <c r="F295" s="149" t="str">
        <f>'Matriz de Datos'!A277</f>
        <v/>
      </c>
      <c r="G295" s="30" t="str">
        <f>'Matriz de Datos'!G277</f>
        <v/>
      </c>
      <c r="H295" s="30" t="str">
        <f>'Matriz de Datos'!H277</f>
        <v/>
      </c>
      <c r="I295" s="30" t="str">
        <f>'Matriz de Datos'!I277</f>
        <v/>
      </c>
      <c r="J295" s="30" t="str">
        <f>'Matriz de Datos'!J277</f>
        <v/>
      </c>
      <c r="K295" s="25" t="str">
        <f>'Matriz de Datos'!K277</f>
        <v/>
      </c>
      <c r="L295" s="30" t="str">
        <f>'Matriz de Datos'!L277</f>
        <v/>
      </c>
      <c r="M295" s="30" t="str">
        <f>'Matriz de Datos'!M277</f>
        <v/>
      </c>
      <c r="N295" s="30" t="str">
        <f>'Matriz de Datos'!N277</f>
        <v/>
      </c>
      <c r="O295" s="30" t="str">
        <f>'Matriz de Datos'!O277</f>
        <v/>
      </c>
      <c r="P295" s="30" t="str">
        <f>'Matriz de Datos'!P277</f>
        <v/>
      </c>
      <c r="Q295" s="30" t="str">
        <f>'Matriz de Datos'!U277</f>
        <v/>
      </c>
      <c r="R295" s="30"/>
      <c r="S295" s="30" t="str">
        <f ca="1">'Matriz de Datos'!W277</f>
        <v/>
      </c>
      <c r="T295" s="30" t="str">
        <f ca="1">'Matriz de Datos'!AA277</f>
        <v/>
      </c>
      <c r="U295" s="30" t="str">
        <f ca="1">'Matriz de Datos'!AB277</f>
        <v/>
      </c>
      <c r="V295" s="30" t="str">
        <f ca="1">'Matriz de Datos'!AC277</f>
        <v/>
      </c>
      <c r="W295" s="30" t="str">
        <f ca="1">'Matriz de Datos'!AD277</f>
        <v/>
      </c>
      <c r="X295" s="30" t="str">
        <f>'Matriz de Datos'!AE277</f>
        <v/>
      </c>
      <c r="Y295" s="30" t="str">
        <f ca="1">'Matriz de Datos'!AF277</f>
        <v/>
      </c>
      <c r="Z295" s="30"/>
      <c r="AA295" s="30"/>
      <c r="AB295" s="41" t="str">
        <f ca="1">'Matriz de Datos'!AL277</f>
        <v/>
      </c>
    </row>
    <row r="296" spans="6:28" x14ac:dyDescent="0.3">
      <c r="F296" s="149" t="str">
        <f>'Matriz de Datos'!A278</f>
        <v/>
      </c>
      <c r="G296" s="30" t="str">
        <f>'Matriz de Datos'!G278</f>
        <v/>
      </c>
      <c r="H296" s="30" t="str">
        <f>'Matriz de Datos'!H278</f>
        <v/>
      </c>
      <c r="I296" s="30" t="str">
        <f>'Matriz de Datos'!I278</f>
        <v/>
      </c>
      <c r="J296" s="30" t="str">
        <f>'Matriz de Datos'!J278</f>
        <v/>
      </c>
      <c r="K296" s="25" t="str">
        <f>'Matriz de Datos'!K278</f>
        <v/>
      </c>
      <c r="L296" s="30" t="str">
        <f>'Matriz de Datos'!L278</f>
        <v/>
      </c>
      <c r="M296" s="30" t="str">
        <f>'Matriz de Datos'!M278</f>
        <v/>
      </c>
      <c r="N296" s="30" t="str">
        <f>'Matriz de Datos'!N278</f>
        <v/>
      </c>
      <c r="O296" s="30" t="str">
        <f>'Matriz de Datos'!O278</f>
        <v/>
      </c>
      <c r="P296" s="30" t="str">
        <f>'Matriz de Datos'!P278</f>
        <v/>
      </c>
      <c r="Q296" s="30" t="str">
        <f>'Matriz de Datos'!U278</f>
        <v/>
      </c>
      <c r="R296" s="30"/>
      <c r="S296" s="30" t="str">
        <f ca="1">'Matriz de Datos'!W278</f>
        <v/>
      </c>
      <c r="T296" s="30" t="str">
        <f ca="1">'Matriz de Datos'!AA278</f>
        <v/>
      </c>
      <c r="U296" s="30" t="str">
        <f ca="1">'Matriz de Datos'!AB278</f>
        <v/>
      </c>
      <c r="V296" s="30" t="str">
        <f ca="1">'Matriz de Datos'!AC278</f>
        <v/>
      </c>
      <c r="W296" s="30" t="str">
        <f ca="1">'Matriz de Datos'!AD278</f>
        <v/>
      </c>
      <c r="X296" s="30" t="str">
        <f>'Matriz de Datos'!AE278</f>
        <v/>
      </c>
      <c r="Y296" s="30" t="str">
        <f ca="1">'Matriz de Datos'!AF278</f>
        <v/>
      </c>
      <c r="Z296" s="30"/>
      <c r="AA296" s="30"/>
      <c r="AB296" s="41" t="str">
        <f ca="1">'Matriz de Datos'!AL278</f>
        <v/>
      </c>
    </row>
    <row r="297" spans="6:28" x14ac:dyDescent="0.3">
      <c r="F297" s="149" t="str">
        <f>'Matriz de Datos'!A279</f>
        <v/>
      </c>
      <c r="G297" s="30" t="str">
        <f>'Matriz de Datos'!G279</f>
        <v/>
      </c>
      <c r="H297" s="30" t="str">
        <f>'Matriz de Datos'!H279</f>
        <v/>
      </c>
      <c r="I297" s="30" t="str">
        <f>'Matriz de Datos'!I279</f>
        <v/>
      </c>
      <c r="J297" s="30" t="str">
        <f>'Matriz de Datos'!J279</f>
        <v/>
      </c>
      <c r="K297" s="25" t="str">
        <f>'Matriz de Datos'!K279</f>
        <v/>
      </c>
      <c r="L297" s="30" t="str">
        <f>'Matriz de Datos'!L279</f>
        <v/>
      </c>
      <c r="M297" s="30" t="str">
        <f>'Matriz de Datos'!M279</f>
        <v/>
      </c>
      <c r="N297" s="30" t="str">
        <f>'Matriz de Datos'!N279</f>
        <v/>
      </c>
      <c r="O297" s="30" t="str">
        <f>'Matriz de Datos'!O279</f>
        <v/>
      </c>
      <c r="P297" s="30" t="str">
        <f>'Matriz de Datos'!P279</f>
        <v/>
      </c>
      <c r="Q297" s="30" t="str">
        <f>'Matriz de Datos'!U279</f>
        <v/>
      </c>
      <c r="R297" s="30"/>
      <c r="S297" s="30" t="str">
        <f ca="1">'Matriz de Datos'!W279</f>
        <v/>
      </c>
      <c r="T297" s="30" t="str">
        <f ca="1">'Matriz de Datos'!AA279</f>
        <v/>
      </c>
      <c r="U297" s="30" t="str">
        <f ca="1">'Matriz de Datos'!AB279</f>
        <v/>
      </c>
      <c r="V297" s="30" t="str">
        <f ca="1">'Matriz de Datos'!AC279</f>
        <v/>
      </c>
      <c r="W297" s="30" t="str">
        <f ca="1">'Matriz de Datos'!AD279</f>
        <v/>
      </c>
      <c r="X297" s="30" t="str">
        <f>'Matriz de Datos'!AE279</f>
        <v/>
      </c>
      <c r="Y297" s="30" t="str">
        <f ca="1">'Matriz de Datos'!AF279</f>
        <v/>
      </c>
      <c r="Z297" s="30"/>
      <c r="AA297" s="30"/>
      <c r="AB297" s="41" t="str">
        <f ca="1">'Matriz de Datos'!AL279</f>
        <v/>
      </c>
    </row>
    <row r="298" spans="6:28" x14ac:dyDescent="0.3">
      <c r="F298" s="149" t="str">
        <f>'Matriz de Datos'!A280</f>
        <v/>
      </c>
      <c r="G298" s="30" t="str">
        <f>'Matriz de Datos'!G280</f>
        <v/>
      </c>
      <c r="H298" s="30" t="str">
        <f>'Matriz de Datos'!H280</f>
        <v/>
      </c>
      <c r="I298" s="30" t="str">
        <f>'Matriz de Datos'!I280</f>
        <v/>
      </c>
      <c r="J298" s="30" t="str">
        <f>'Matriz de Datos'!J280</f>
        <v/>
      </c>
      <c r="K298" s="25" t="str">
        <f>'Matriz de Datos'!K280</f>
        <v/>
      </c>
      <c r="L298" s="30" t="str">
        <f>'Matriz de Datos'!L280</f>
        <v/>
      </c>
      <c r="M298" s="30" t="str">
        <f>'Matriz de Datos'!M280</f>
        <v/>
      </c>
      <c r="N298" s="30" t="str">
        <f>'Matriz de Datos'!N280</f>
        <v/>
      </c>
      <c r="O298" s="30" t="str">
        <f>'Matriz de Datos'!O280</f>
        <v/>
      </c>
      <c r="P298" s="30" t="str">
        <f>'Matriz de Datos'!P280</f>
        <v/>
      </c>
      <c r="Q298" s="30" t="str">
        <f>'Matriz de Datos'!U280</f>
        <v/>
      </c>
      <c r="R298" s="30"/>
      <c r="S298" s="30" t="str">
        <f ca="1">'Matriz de Datos'!W280</f>
        <v/>
      </c>
      <c r="T298" s="30" t="str">
        <f ca="1">'Matriz de Datos'!AA280</f>
        <v/>
      </c>
      <c r="U298" s="30" t="str">
        <f ca="1">'Matriz de Datos'!AB280</f>
        <v/>
      </c>
      <c r="V298" s="30" t="str">
        <f ca="1">'Matriz de Datos'!AC280</f>
        <v/>
      </c>
      <c r="W298" s="30" t="str">
        <f ca="1">'Matriz de Datos'!AD280</f>
        <v/>
      </c>
      <c r="X298" s="30" t="str">
        <f>'Matriz de Datos'!AE280</f>
        <v/>
      </c>
      <c r="Y298" s="30" t="str">
        <f ca="1">'Matriz de Datos'!AF280</f>
        <v/>
      </c>
      <c r="Z298" s="30"/>
      <c r="AA298" s="30"/>
      <c r="AB298" s="41" t="str">
        <f ca="1">'Matriz de Datos'!AL280</f>
        <v/>
      </c>
    </row>
    <row r="299" spans="6:28" x14ac:dyDescent="0.3">
      <c r="F299" s="149" t="str">
        <f>'Matriz de Datos'!A281</f>
        <v/>
      </c>
      <c r="G299" s="30" t="str">
        <f>'Matriz de Datos'!G281</f>
        <v/>
      </c>
      <c r="H299" s="30" t="str">
        <f>'Matriz de Datos'!H281</f>
        <v/>
      </c>
      <c r="I299" s="30" t="str">
        <f>'Matriz de Datos'!I281</f>
        <v/>
      </c>
      <c r="J299" s="30" t="str">
        <f>'Matriz de Datos'!J281</f>
        <v/>
      </c>
      <c r="K299" s="25" t="str">
        <f>'Matriz de Datos'!K281</f>
        <v/>
      </c>
      <c r="L299" s="30" t="str">
        <f>'Matriz de Datos'!L281</f>
        <v/>
      </c>
      <c r="M299" s="30" t="str">
        <f>'Matriz de Datos'!M281</f>
        <v/>
      </c>
      <c r="N299" s="30" t="str">
        <f>'Matriz de Datos'!N281</f>
        <v/>
      </c>
      <c r="O299" s="30" t="str">
        <f>'Matriz de Datos'!O281</f>
        <v/>
      </c>
      <c r="P299" s="30" t="str">
        <f>'Matriz de Datos'!P281</f>
        <v/>
      </c>
      <c r="Q299" s="30" t="str">
        <f>'Matriz de Datos'!U281</f>
        <v/>
      </c>
      <c r="R299" s="30"/>
      <c r="S299" s="30" t="str">
        <f ca="1">'Matriz de Datos'!W281</f>
        <v/>
      </c>
      <c r="T299" s="30" t="str">
        <f ca="1">'Matriz de Datos'!AA281</f>
        <v/>
      </c>
      <c r="U299" s="30" t="str">
        <f ca="1">'Matriz de Datos'!AB281</f>
        <v/>
      </c>
      <c r="V299" s="30" t="str">
        <f ca="1">'Matriz de Datos'!AC281</f>
        <v/>
      </c>
      <c r="W299" s="30" t="str">
        <f ca="1">'Matriz de Datos'!AD281</f>
        <v/>
      </c>
      <c r="X299" s="30" t="str">
        <f>'Matriz de Datos'!AE281</f>
        <v/>
      </c>
      <c r="Y299" s="30" t="str">
        <f ca="1">'Matriz de Datos'!AF281</f>
        <v/>
      </c>
      <c r="Z299" s="30"/>
      <c r="AA299" s="30"/>
      <c r="AB299" s="41" t="str">
        <f ca="1">'Matriz de Datos'!AL281</f>
        <v/>
      </c>
    </row>
    <row r="300" spans="6:28" x14ac:dyDescent="0.3">
      <c r="F300" s="149" t="str">
        <f>'Matriz de Datos'!A282</f>
        <v/>
      </c>
      <c r="G300" s="30" t="str">
        <f>'Matriz de Datos'!G282</f>
        <v/>
      </c>
      <c r="H300" s="30" t="str">
        <f>'Matriz de Datos'!H282</f>
        <v/>
      </c>
      <c r="I300" s="30" t="str">
        <f>'Matriz de Datos'!I282</f>
        <v/>
      </c>
      <c r="J300" s="30" t="str">
        <f>'Matriz de Datos'!J282</f>
        <v/>
      </c>
      <c r="K300" s="25" t="str">
        <f>'Matriz de Datos'!K282</f>
        <v/>
      </c>
      <c r="L300" s="30" t="str">
        <f>'Matriz de Datos'!L282</f>
        <v/>
      </c>
      <c r="M300" s="30" t="str">
        <f>'Matriz de Datos'!M282</f>
        <v/>
      </c>
      <c r="N300" s="30" t="str">
        <f>'Matriz de Datos'!N282</f>
        <v/>
      </c>
      <c r="O300" s="30" t="str">
        <f>'Matriz de Datos'!O282</f>
        <v/>
      </c>
      <c r="P300" s="30" t="str">
        <f>'Matriz de Datos'!P282</f>
        <v/>
      </c>
      <c r="Q300" s="30" t="str">
        <f>'Matriz de Datos'!U282</f>
        <v/>
      </c>
      <c r="R300" s="30"/>
      <c r="S300" s="30" t="str">
        <f ca="1">'Matriz de Datos'!W282</f>
        <v/>
      </c>
      <c r="T300" s="30" t="str">
        <f ca="1">'Matriz de Datos'!AA282</f>
        <v/>
      </c>
      <c r="U300" s="30" t="str">
        <f ca="1">'Matriz de Datos'!AB282</f>
        <v/>
      </c>
      <c r="V300" s="30" t="str">
        <f ca="1">'Matriz de Datos'!AC282</f>
        <v/>
      </c>
      <c r="W300" s="30" t="str">
        <f ca="1">'Matriz de Datos'!AD282</f>
        <v/>
      </c>
      <c r="X300" s="30" t="str">
        <f>'Matriz de Datos'!AE282</f>
        <v/>
      </c>
      <c r="Y300" s="30" t="str">
        <f ca="1">'Matriz de Datos'!AF282</f>
        <v/>
      </c>
      <c r="Z300" s="30"/>
      <c r="AA300" s="30"/>
      <c r="AB300" s="41" t="str">
        <f ca="1">'Matriz de Datos'!AL282</f>
        <v/>
      </c>
    </row>
    <row r="301" spans="6:28" x14ac:dyDescent="0.3">
      <c r="F301" s="149" t="str">
        <f>'Matriz de Datos'!A283</f>
        <v/>
      </c>
      <c r="G301" s="30" t="str">
        <f>'Matriz de Datos'!G283</f>
        <v/>
      </c>
      <c r="H301" s="30" t="str">
        <f>'Matriz de Datos'!H283</f>
        <v/>
      </c>
      <c r="I301" s="30" t="str">
        <f>'Matriz de Datos'!I283</f>
        <v/>
      </c>
      <c r="J301" s="30" t="str">
        <f>'Matriz de Datos'!J283</f>
        <v/>
      </c>
      <c r="K301" s="25" t="str">
        <f>'Matriz de Datos'!K283</f>
        <v/>
      </c>
      <c r="L301" s="30" t="str">
        <f>'Matriz de Datos'!L283</f>
        <v/>
      </c>
      <c r="M301" s="30" t="str">
        <f>'Matriz de Datos'!M283</f>
        <v/>
      </c>
      <c r="N301" s="30" t="str">
        <f>'Matriz de Datos'!N283</f>
        <v/>
      </c>
      <c r="O301" s="30" t="str">
        <f>'Matriz de Datos'!O283</f>
        <v/>
      </c>
      <c r="P301" s="30" t="str">
        <f>'Matriz de Datos'!P283</f>
        <v/>
      </c>
      <c r="Q301" s="30" t="str">
        <f>'Matriz de Datos'!U283</f>
        <v/>
      </c>
      <c r="R301" s="30"/>
      <c r="S301" s="30" t="str">
        <f ca="1">'Matriz de Datos'!W283</f>
        <v/>
      </c>
      <c r="T301" s="30" t="str">
        <f ca="1">'Matriz de Datos'!AA283</f>
        <v/>
      </c>
      <c r="U301" s="30" t="str">
        <f ca="1">'Matriz de Datos'!AB283</f>
        <v/>
      </c>
      <c r="V301" s="30" t="str">
        <f ca="1">'Matriz de Datos'!AC283</f>
        <v/>
      </c>
      <c r="W301" s="30" t="str">
        <f ca="1">'Matriz de Datos'!AD283</f>
        <v/>
      </c>
      <c r="X301" s="30" t="str">
        <f>'Matriz de Datos'!AE283</f>
        <v/>
      </c>
      <c r="Y301" s="30" t="str">
        <f ca="1">'Matriz de Datos'!AF283</f>
        <v/>
      </c>
      <c r="Z301" s="30"/>
      <c r="AA301" s="30"/>
      <c r="AB301" s="41" t="str">
        <f ca="1">'Matriz de Datos'!AL283</f>
        <v/>
      </c>
    </row>
    <row r="302" spans="6:28" x14ac:dyDescent="0.3">
      <c r="F302" s="149" t="str">
        <f>'Matriz de Datos'!A284</f>
        <v/>
      </c>
      <c r="G302" s="30" t="str">
        <f>'Matriz de Datos'!G284</f>
        <v/>
      </c>
      <c r="H302" s="30" t="str">
        <f>'Matriz de Datos'!H284</f>
        <v/>
      </c>
      <c r="I302" s="30" t="str">
        <f>'Matriz de Datos'!I284</f>
        <v/>
      </c>
      <c r="J302" s="30" t="str">
        <f>'Matriz de Datos'!J284</f>
        <v/>
      </c>
      <c r="K302" s="25" t="str">
        <f>'Matriz de Datos'!K284</f>
        <v/>
      </c>
      <c r="L302" s="30" t="str">
        <f>'Matriz de Datos'!L284</f>
        <v/>
      </c>
      <c r="M302" s="30" t="str">
        <f>'Matriz de Datos'!M284</f>
        <v/>
      </c>
      <c r="N302" s="30" t="str">
        <f>'Matriz de Datos'!N284</f>
        <v/>
      </c>
      <c r="O302" s="30" t="str">
        <f>'Matriz de Datos'!O284</f>
        <v/>
      </c>
      <c r="P302" s="30" t="str">
        <f>'Matriz de Datos'!P284</f>
        <v/>
      </c>
      <c r="Q302" s="30" t="str">
        <f>'Matriz de Datos'!U284</f>
        <v/>
      </c>
      <c r="R302" s="30"/>
      <c r="S302" s="30" t="str">
        <f ca="1">'Matriz de Datos'!W284</f>
        <v/>
      </c>
      <c r="T302" s="30" t="str">
        <f ca="1">'Matriz de Datos'!AA284</f>
        <v/>
      </c>
      <c r="U302" s="30" t="str">
        <f ca="1">'Matriz de Datos'!AB284</f>
        <v/>
      </c>
      <c r="V302" s="30" t="str">
        <f ca="1">'Matriz de Datos'!AC284</f>
        <v/>
      </c>
      <c r="W302" s="30" t="str">
        <f ca="1">'Matriz de Datos'!AD284</f>
        <v/>
      </c>
      <c r="X302" s="30" t="str">
        <f>'Matriz de Datos'!AE284</f>
        <v/>
      </c>
      <c r="Y302" s="30" t="str">
        <f ca="1">'Matriz de Datos'!AF284</f>
        <v/>
      </c>
      <c r="Z302" s="30"/>
      <c r="AA302" s="30"/>
      <c r="AB302" s="41" t="str">
        <f ca="1">'Matriz de Datos'!AL284</f>
        <v/>
      </c>
    </row>
    <row r="303" spans="6:28" x14ac:dyDescent="0.3">
      <c r="F303" s="149" t="str">
        <f>'Matriz de Datos'!A285</f>
        <v/>
      </c>
      <c r="G303" s="30" t="str">
        <f>'Matriz de Datos'!G285</f>
        <v/>
      </c>
      <c r="H303" s="30" t="str">
        <f>'Matriz de Datos'!H285</f>
        <v/>
      </c>
      <c r="I303" s="30" t="str">
        <f>'Matriz de Datos'!I285</f>
        <v/>
      </c>
      <c r="J303" s="30" t="str">
        <f>'Matriz de Datos'!J285</f>
        <v/>
      </c>
      <c r="K303" s="25" t="str">
        <f>'Matriz de Datos'!K285</f>
        <v/>
      </c>
      <c r="L303" s="30" t="str">
        <f>'Matriz de Datos'!L285</f>
        <v/>
      </c>
      <c r="M303" s="30" t="str">
        <f>'Matriz de Datos'!M285</f>
        <v/>
      </c>
      <c r="N303" s="30" t="str">
        <f>'Matriz de Datos'!N285</f>
        <v/>
      </c>
      <c r="O303" s="30" t="str">
        <f>'Matriz de Datos'!O285</f>
        <v/>
      </c>
      <c r="P303" s="30" t="str">
        <f>'Matriz de Datos'!P285</f>
        <v/>
      </c>
      <c r="Q303" s="30" t="str">
        <f>'Matriz de Datos'!U285</f>
        <v/>
      </c>
      <c r="R303" s="30"/>
      <c r="S303" s="30" t="str">
        <f ca="1">'Matriz de Datos'!W285</f>
        <v/>
      </c>
      <c r="T303" s="30" t="str">
        <f ca="1">'Matriz de Datos'!AA285</f>
        <v/>
      </c>
      <c r="U303" s="30" t="str">
        <f ca="1">'Matriz de Datos'!AB285</f>
        <v/>
      </c>
      <c r="V303" s="30" t="str">
        <f ca="1">'Matriz de Datos'!AC285</f>
        <v/>
      </c>
      <c r="W303" s="30" t="str">
        <f ca="1">'Matriz de Datos'!AD285</f>
        <v/>
      </c>
      <c r="X303" s="30" t="str">
        <f>'Matriz de Datos'!AE285</f>
        <v/>
      </c>
      <c r="Y303" s="30" t="str">
        <f ca="1">'Matriz de Datos'!AF285</f>
        <v/>
      </c>
      <c r="Z303" s="30"/>
      <c r="AA303" s="30"/>
      <c r="AB303" s="41" t="str">
        <f ca="1">'Matriz de Datos'!AL285</f>
        <v/>
      </c>
    </row>
    <row r="304" spans="6:28" x14ac:dyDescent="0.3">
      <c r="F304" s="149" t="str">
        <f>'Matriz de Datos'!A286</f>
        <v/>
      </c>
      <c r="G304" s="30" t="str">
        <f>'Matriz de Datos'!G286</f>
        <v/>
      </c>
      <c r="H304" s="30" t="str">
        <f>'Matriz de Datos'!H286</f>
        <v/>
      </c>
      <c r="I304" s="30" t="str">
        <f>'Matriz de Datos'!I286</f>
        <v/>
      </c>
      <c r="J304" s="30" t="str">
        <f>'Matriz de Datos'!J286</f>
        <v/>
      </c>
      <c r="K304" s="25" t="str">
        <f>'Matriz de Datos'!K286</f>
        <v/>
      </c>
      <c r="L304" s="30" t="str">
        <f>'Matriz de Datos'!L286</f>
        <v/>
      </c>
      <c r="M304" s="30" t="str">
        <f>'Matriz de Datos'!M286</f>
        <v/>
      </c>
      <c r="N304" s="30" t="str">
        <f>'Matriz de Datos'!N286</f>
        <v/>
      </c>
      <c r="O304" s="30" t="str">
        <f>'Matriz de Datos'!O286</f>
        <v/>
      </c>
      <c r="P304" s="30" t="str">
        <f>'Matriz de Datos'!P286</f>
        <v/>
      </c>
      <c r="Q304" s="30" t="str">
        <f>'Matriz de Datos'!U286</f>
        <v/>
      </c>
      <c r="R304" s="30"/>
      <c r="S304" s="30" t="str">
        <f ca="1">'Matriz de Datos'!W286</f>
        <v/>
      </c>
      <c r="T304" s="30" t="str">
        <f ca="1">'Matriz de Datos'!AA286</f>
        <v/>
      </c>
      <c r="U304" s="30" t="str">
        <f ca="1">'Matriz de Datos'!AB286</f>
        <v/>
      </c>
      <c r="V304" s="30" t="str">
        <f ca="1">'Matriz de Datos'!AC286</f>
        <v/>
      </c>
      <c r="W304" s="30" t="str">
        <f ca="1">'Matriz de Datos'!AD286</f>
        <v/>
      </c>
      <c r="X304" s="30" t="str">
        <f>'Matriz de Datos'!AE286</f>
        <v/>
      </c>
      <c r="Y304" s="30" t="str">
        <f ca="1">'Matriz de Datos'!AF286</f>
        <v/>
      </c>
      <c r="Z304" s="30"/>
      <c r="AA304" s="30"/>
      <c r="AB304" s="41" t="str">
        <f ca="1">'Matriz de Datos'!AL286</f>
        <v/>
      </c>
    </row>
    <row r="305" spans="6:28" x14ac:dyDescent="0.3">
      <c r="F305" s="149" t="str">
        <f>'Matriz de Datos'!A287</f>
        <v/>
      </c>
      <c r="G305" s="30" t="str">
        <f>'Matriz de Datos'!G287</f>
        <v/>
      </c>
      <c r="H305" s="30" t="str">
        <f>'Matriz de Datos'!H287</f>
        <v/>
      </c>
      <c r="I305" s="30" t="str">
        <f>'Matriz de Datos'!I287</f>
        <v/>
      </c>
      <c r="J305" s="30" t="str">
        <f>'Matriz de Datos'!J287</f>
        <v/>
      </c>
      <c r="K305" s="25" t="str">
        <f>'Matriz de Datos'!K287</f>
        <v/>
      </c>
      <c r="L305" s="30" t="str">
        <f>'Matriz de Datos'!L287</f>
        <v/>
      </c>
      <c r="M305" s="30" t="str">
        <f>'Matriz de Datos'!M287</f>
        <v/>
      </c>
      <c r="N305" s="30" t="str">
        <f>'Matriz de Datos'!N287</f>
        <v/>
      </c>
      <c r="O305" s="30" t="str">
        <f>'Matriz de Datos'!O287</f>
        <v/>
      </c>
      <c r="P305" s="30" t="str">
        <f>'Matriz de Datos'!P287</f>
        <v/>
      </c>
      <c r="Q305" s="30" t="str">
        <f>'Matriz de Datos'!U287</f>
        <v/>
      </c>
      <c r="R305" s="30"/>
      <c r="S305" s="30" t="str">
        <f ca="1">'Matriz de Datos'!W287</f>
        <v/>
      </c>
      <c r="T305" s="30" t="str">
        <f ca="1">'Matriz de Datos'!AA287</f>
        <v/>
      </c>
      <c r="U305" s="30" t="str">
        <f ca="1">'Matriz de Datos'!AB287</f>
        <v/>
      </c>
      <c r="V305" s="30" t="str">
        <f ca="1">'Matriz de Datos'!AC287</f>
        <v/>
      </c>
      <c r="W305" s="30" t="str">
        <f ca="1">'Matriz de Datos'!AD287</f>
        <v/>
      </c>
      <c r="X305" s="30" t="str">
        <f>'Matriz de Datos'!AE287</f>
        <v/>
      </c>
      <c r="Y305" s="30" t="str">
        <f ca="1">'Matriz de Datos'!AF287</f>
        <v/>
      </c>
      <c r="Z305" s="30"/>
      <c r="AA305" s="30"/>
      <c r="AB305" s="41" t="str">
        <f ca="1">'Matriz de Datos'!AL287</f>
        <v/>
      </c>
    </row>
    <row r="306" spans="6:28" x14ac:dyDescent="0.3">
      <c r="F306" s="149" t="str">
        <f>'Matriz de Datos'!A288</f>
        <v/>
      </c>
      <c r="G306" s="30" t="str">
        <f>'Matriz de Datos'!G288</f>
        <v/>
      </c>
      <c r="H306" s="30" t="str">
        <f>'Matriz de Datos'!H288</f>
        <v/>
      </c>
      <c r="I306" s="30" t="str">
        <f>'Matriz de Datos'!I288</f>
        <v/>
      </c>
      <c r="J306" s="30" t="str">
        <f>'Matriz de Datos'!J288</f>
        <v/>
      </c>
      <c r="K306" s="25" t="str">
        <f>'Matriz de Datos'!K288</f>
        <v/>
      </c>
      <c r="L306" s="30" t="str">
        <f>'Matriz de Datos'!L288</f>
        <v/>
      </c>
      <c r="M306" s="30" t="str">
        <f>'Matriz de Datos'!M288</f>
        <v/>
      </c>
      <c r="N306" s="30" t="str">
        <f>'Matriz de Datos'!N288</f>
        <v/>
      </c>
      <c r="O306" s="30" t="str">
        <f>'Matriz de Datos'!O288</f>
        <v/>
      </c>
      <c r="P306" s="30" t="str">
        <f>'Matriz de Datos'!P288</f>
        <v/>
      </c>
      <c r="Q306" s="30" t="str">
        <f>'Matriz de Datos'!U288</f>
        <v/>
      </c>
      <c r="R306" s="30"/>
      <c r="S306" s="30" t="str">
        <f ca="1">'Matriz de Datos'!W288</f>
        <v/>
      </c>
      <c r="T306" s="30" t="str">
        <f ca="1">'Matriz de Datos'!AA288</f>
        <v/>
      </c>
      <c r="U306" s="30" t="str">
        <f ca="1">'Matriz de Datos'!AB288</f>
        <v/>
      </c>
      <c r="V306" s="30" t="str">
        <f ca="1">'Matriz de Datos'!AC288</f>
        <v/>
      </c>
      <c r="W306" s="30" t="str">
        <f ca="1">'Matriz de Datos'!AD288</f>
        <v/>
      </c>
      <c r="X306" s="30" t="str">
        <f>'Matriz de Datos'!AE288</f>
        <v/>
      </c>
      <c r="Y306" s="30" t="str">
        <f ca="1">'Matriz de Datos'!AF288</f>
        <v/>
      </c>
      <c r="Z306" s="30"/>
      <c r="AA306" s="30"/>
      <c r="AB306" s="41" t="str">
        <f ca="1">'Matriz de Datos'!AL288</f>
        <v/>
      </c>
    </row>
    <row r="307" spans="6:28" x14ac:dyDescent="0.3">
      <c r="F307" s="149" t="str">
        <f>'Matriz de Datos'!A289</f>
        <v/>
      </c>
      <c r="G307" s="30" t="str">
        <f>'Matriz de Datos'!G289</f>
        <v/>
      </c>
      <c r="H307" s="30" t="str">
        <f>'Matriz de Datos'!H289</f>
        <v/>
      </c>
      <c r="I307" s="30" t="str">
        <f>'Matriz de Datos'!I289</f>
        <v/>
      </c>
      <c r="J307" s="30" t="str">
        <f>'Matriz de Datos'!J289</f>
        <v/>
      </c>
      <c r="K307" s="25" t="str">
        <f>'Matriz de Datos'!K289</f>
        <v/>
      </c>
      <c r="L307" s="30" t="str">
        <f>'Matriz de Datos'!L289</f>
        <v/>
      </c>
      <c r="M307" s="30" t="str">
        <f>'Matriz de Datos'!M289</f>
        <v/>
      </c>
      <c r="N307" s="30" t="str">
        <f>'Matriz de Datos'!N289</f>
        <v/>
      </c>
      <c r="O307" s="30" t="str">
        <f>'Matriz de Datos'!O289</f>
        <v/>
      </c>
      <c r="P307" s="30" t="str">
        <f>'Matriz de Datos'!P289</f>
        <v/>
      </c>
      <c r="Q307" s="30" t="str">
        <f>'Matriz de Datos'!U289</f>
        <v/>
      </c>
      <c r="R307" s="30"/>
      <c r="S307" s="30" t="str">
        <f ca="1">'Matriz de Datos'!W289</f>
        <v/>
      </c>
      <c r="T307" s="30" t="str">
        <f ca="1">'Matriz de Datos'!AA289</f>
        <v/>
      </c>
      <c r="U307" s="30" t="str">
        <f ca="1">'Matriz de Datos'!AB289</f>
        <v/>
      </c>
      <c r="V307" s="30" t="str">
        <f ca="1">'Matriz de Datos'!AC289</f>
        <v/>
      </c>
      <c r="W307" s="30" t="str">
        <f ca="1">'Matriz de Datos'!AD289</f>
        <v/>
      </c>
      <c r="X307" s="30" t="str">
        <f>'Matriz de Datos'!AE289</f>
        <v/>
      </c>
      <c r="Y307" s="30" t="str">
        <f ca="1">'Matriz de Datos'!AF289</f>
        <v/>
      </c>
      <c r="Z307" s="30"/>
      <c r="AA307" s="30"/>
      <c r="AB307" s="41" t="str">
        <f ca="1">'Matriz de Datos'!AL289</f>
        <v/>
      </c>
    </row>
    <row r="308" spans="6:28" x14ac:dyDescent="0.3">
      <c r="F308" s="149" t="str">
        <f>'Matriz de Datos'!A290</f>
        <v/>
      </c>
      <c r="G308" s="30" t="str">
        <f>'Matriz de Datos'!G290</f>
        <v/>
      </c>
      <c r="H308" s="30" t="str">
        <f>'Matriz de Datos'!H290</f>
        <v/>
      </c>
      <c r="I308" s="30" t="str">
        <f>'Matriz de Datos'!I290</f>
        <v/>
      </c>
      <c r="J308" s="30" t="str">
        <f>'Matriz de Datos'!J290</f>
        <v/>
      </c>
      <c r="K308" s="25" t="str">
        <f>'Matriz de Datos'!K290</f>
        <v/>
      </c>
      <c r="L308" s="30" t="str">
        <f>'Matriz de Datos'!L290</f>
        <v/>
      </c>
      <c r="M308" s="30" t="str">
        <f>'Matriz de Datos'!M290</f>
        <v/>
      </c>
      <c r="N308" s="30" t="str">
        <f>'Matriz de Datos'!N290</f>
        <v/>
      </c>
      <c r="O308" s="30" t="str">
        <f>'Matriz de Datos'!O290</f>
        <v/>
      </c>
      <c r="P308" s="30" t="str">
        <f>'Matriz de Datos'!P290</f>
        <v/>
      </c>
      <c r="Q308" s="30" t="str">
        <f>'Matriz de Datos'!U290</f>
        <v/>
      </c>
      <c r="R308" s="30"/>
      <c r="S308" s="30" t="str">
        <f ca="1">'Matriz de Datos'!W290</f>
        <v/>
      </c>
      <c r="T308" s="30" t="str">
        <f ca="1">'Matriz de Datos'!AA290</f>
        <v/>
      </c>
      <c r="U308" s="30" t="str">
        <f ca="1">'Matriz de Datos'!AB290</f>
        <v/>
      </c>
      <c r="V308" s="30" t="str">
        <f ca="1">'Matriz de Datos'!AC290</f>
        <v/>
      </c>
      <c r="W308" s="30" t="str">
        <f ca="1">'Matriz de Datos'!AD290</f>
        <v/>
      </c>
      <c r="X308" s="30" t="str">
        <f>'Matriz de Datos'!AE290</f>
        <v/>
      </c>
      <c r="Y308" s="30" t="str">
        <f ca="1">'Matriz de Datos'!AF290</f>
        <v/>
      </c>
      <c r="Z308" s="30"/>
      <c r="AA308" s="30"/>
      <c r="AB308" s="41" t="str">
        <f ca="1">'Matriz de Datos'!AL290</f>
        <v/>
      </c>
    </row>
    <row r="309" spans="6:28" x14ac:dyDescent="0.3">
      <c r="F309" s="149" t="str">
        <f>'Matriz de Datos'!A291</f>
        <v/>
      </c>
      <c r="G309" s="30" t="str">
        <f>'Matriz de Datos'!G291</f>
        <v/>
      </c>
      <c r="H309" s="30" t="str">
        <f>'Matriz de Datos'!H291</f>
        <v/>
      </c>
      <c r="I309" s="30" t="str">
        <f>'Matriz de Datos'!I291</f>
        <v/>
      </c>
      <c r="J309" s="30" t="str">
        <f>'Matriz de Datos'!J291</f>
        <v/>
      </c>
      <c r="K309" s="25" t="str">
        <f>'Matriz de Datos'!K291</f>
        <v/>
      </c>
      <c r="L309" s="30" t="str">
        <f>'Matriz de Datos'!L291</f>
        <v/>
      </c>
      <c r="M309" s="30" t="str">
        <f>'Matriz de Datos'!M291</f>
        <v/>
      </c>
      <c r="N309" s="30" t="str">
        <f>'Matriz de Datos'!N291</f>
        <v/>
      </c>
      <c r="O309" s="30" t="str">
        <f>'Matriz de Datos'!O291</f>
        <v/>
      </c>
      <c r="P309" s="30" t="str">
        <f>'Matriz de Datos'!P291</f>
        <v/>
      </c>
      <c r="Q309" s="30" t="str">
        <f>'Matriz de Datos'!U291</f>
        <v/>
      </c>
      <c r="R309" s="30"/>
      <c r="S309" s="30" t="str">
        <f ca="1">'Matriz de Datos'!W291</f>
        <v/>
      </c>
      <c r="T309" s="30" t="str">
        <f ca="1">'Matriz de Datos'!AA291</f>
        <v/>
      </c>
      <c r="U309" s="30" t="str">
        <f ca="1">'Matriz de Datos'!AB291</f>
        <v/>
      </c>
      <c r="V309" s="30" t="str">
        <f ca="1">'Matriz de Datos'!AC291</f>
        <v/>
      </c>
      <c r="W309" s="30" t="str">
        <f ca="1">'Matriz de Datos'!AD291</f>
        <v/>
      </c>
      <c r="X309" s="30" t="str">
        <f>'Matriz de Datos'!AE291</f>
        <v/>
      </c>
      <c r="Y309" s="30" t="str">
        <f ca="1">'Matriz de Datos'!AF291</f>
        <v/>
      </c>
      <c r="Z309" s="30"/>
      <c r="AA309" s="30"/>
      <c r="AB309" s="41" t="str">
        <f ca="1">'Matriz de Datos'!AL291</f>
        <v/>
      </c>
    </row>
    <row r="310" spans="6:28" x14ac:dyDescent="0.3">
      <c r="F310" s="149" t="str">
        <f>'Matriz de Datos'!A292</f>
        <v/>
      </c>
      <c r="G310" s="30" t="str">
        <f>'Matriz de Datos'!G292</f>
        <v/>
      </c>
      <c r="H310" s="30" t="str">
        <f>'Matriz de Datos'!H292</f>
        <v/>
      </c>
      <c r="I310" s="30" t="str">
        <f>'Matriz de Datos'!I292</f>
        <v/>
      </c>
      <c r="J310" s="30" t="str">
        <f>'Matriz de Datos'!J292</f>
        <v/>
      </c>
      <c r="K310" s="25" t="str">
        <f>'Matriz de Datos'!K292</f>
        <v/>
      </c>
      <c r="L310" s="30" t="str">
        <f>'Matriz de Datos'!L292</f>
        <v/>
      </c>
      <c r="M310" s="30" t="str">
        <f>'Matriz de Datos'!M292</f>
        <v/>
      </c>
      <c r="N310" s="30" t="str">
        <f>'Matriz de Datos'!N292</f>
        <v/>
      </c>
      <c r="O310" s="30" t="str">
        <f>'Matriz de Datos'!O292</f>
        <v/>
      </c>
      <c r="P310" s="30" t="str">
        <f>'Matriz de Datos'!P292</f>
        <v/>
      </c>
      <c r="Q310" s="30" t="str">
        <f>'Matriz de Datos'!U292</f>
        <v/>
      </c>
      <c r="R310" s="30"/>
      <c r="S310" s="30" t="str">
        <f ca="1">'Matriz de Datos'!W292</f>
        <v/>
      </c>
      <c r="T310" s="30" t="str">
        <f ca="1">'Matriz de Datos'!AA292</f>
        <v/>
      </c>
      <c r="U310" s="30" t="str">
        <f ca="1">'Matriz de Datos'!AB292</f>
        <v/>
      </c>
      <c r="V310" s="30" t="str">
        <f ca="1">'Matriz de Datos'!AC292</f>
        <v/>
      </c>
      <c r="W310" s="30" t="str">
        <f ca="1">'Matriz de Datos'!AD292</f>
        <v/>
      </c>
      <c r="X310" s="30" t="str">
        <f>'Matriz de Datos'!AE292</f>
        <v/>
      </c>
      <c r="Y310" s="30" t="str">
        <f ca="1">'Matriz de Datos'!AF292</f>
        <v/>
      </c>
      <c r="Z310" s="30"/>
      <c r="AA310" s="30"/>
      <c r="AB310" s="41" t="str">
        <f ca="1">'Matriz de Datos'!AL292</f>
        <v/>
      </c>
    </row>
    <row r="311" spans="6:28" x14ac:dyDescent="0.3">
      <c r="F311" s="149" t="str">
        <f>'Matriz de Datos'!A293</f>
        <v/>
      </c>
      <c r="G311" s="30" t="str">
        <f>'Matriz de Datos'!G293</f>
        <v/>
      </c>
      <c r="H311" s="30" t="str">
        <f>'Matriz de Datos'!H293</f>
        <v/>
      </c>
      <c r="I311" s="30" t="str">
        <f>'Matriz de Datos'!I293</f>
        <v/>
      </c>
      <c r="J311" s="30" t="str">
        <f>'Matriz de Datos'!J293</f>
        <v/>
      </c>
      <c r="K311" s="25" t="str">
        <f>'Matriz de Datos'!K293</f>
        <v/>
      </c>
      <c r="L311" s="30" t="str">
        <f>'Matriz de Datos'!L293</f>
        <v/>
      </c>
      <c r="M311" s="30" t="str">
        <f>'Matriz de Datos'!M293</f>
        <v/>
      </c>
      <c r="N311" s="30" t="str">
        <f>'Matriz de Datos'!N293</f>
        <v/>
      </c>
      <c r="O311" s="30" t="str">
        <f>'Matriz de Datos'!O293</f>
        <v/>
      </c>
      <c r="P311" s="30" t="str">
        <f>'Matriz de Datos'!P293</f>
        <v/>
      </c>
      <c r="Q311" s="30" t="str">
        <f>'Matriz de Datos'!U293</f>
        <v/>
      </c>
      <c r="R311" s="30"/>
      <c r="S311" s="30" t="str">
        <f ca="1">'Matriz de Datos'!W293</f>
        <v/>
      </c>
      <c r="T311" s="30" t="str">
        <f ca="1">'Matriz de Datos'!AA293</f>
        <v/>
      </c>
      <c r="U311" s="30" t="str">
        <f ca="1">'Matriz de Datos'!AB293</f>
        <v/>
      </c>
      <c r="V311" s="30" t="str">
        <f ca="1">'Matriz de Datos'!AC293</f>
        <v/>
      </c>
      <c r="W311" s="30" t="str">
        <f ca="1">'Matriz de Datos'!AD293</f>
        <v/>
      </c>
      <c r="X311" s="30" t="str">
        <f>'Matriz de Datos'!AE293</f>
        <v/>
      </c>
      <c r="Y311" s="30" t="str">
        <f ca="1">'Matriz de Datos'!AF293</f>
        <v/>
      </c>
      <c r="Z311" s="30"/>
      <c r="AA311" s="30"/>
      <c r="AB311" s="41" t="str">
        <f ca="1">'Matriz de Datos'!AL293</f>
        <v/>
      </c>
    </row>
    <row r="312" spans="6:28" x14ac:dyDescent="0.3">
      <c r="F312" s="149" t="str">
        <f>'Matriz de Datos'!A294</f>
        <v/>
      </c>
      <c r="G312" s="30" t="str">
        <f>'Matriz de Datos'!G294</f>
        <v/>
      </c>
      <c r="H312" s="30" t="str">
        <f>'Matriz de Datos'!H294</f>
        <v/>
      </c>
      <c r="I312" s="30" t="str">
        <f>'Matriz de Datos'!I294</f>
        <v/>
      </c>
      <c r="J312" s="30" t="str">
        <f>'Matriz de Datos'!J294</f>
        <v/>
      </c>
      <c r="K312" s="25" t="str">
        <f>'Matriz de Datos'!K294</f>
        <v/>
      </c>
      <c r="L312" s="30" t="str">
        <f>'Matriz de Datos'!L294</f>
        <v/>
      </c>
      <c r="M312" s="30" t="str">
        <f>'Matriz de Datos'!M294</f>
        <v/>
      </c>
      <c r="N312" s="30" t="str">
        <f>'Matriz de Datos'!N294</f>
        <v/>
      </c>
      <c r="O312" s="30" t="str">
        <f>'Matriz de Datos'!O294</f>
        <v/>
      </c>
      <c r="P312" s="30" t="str">
        <f>'Matriz de Datos'!P294</f>
        <v/>
      </c>
      <c r="Q312" s="30" t="str">
        <f>'Matriz de Datos'!U294</f>
        <v/>
      </c>
      <c r="R312" s="30"/>
      <c r="S312" s="30" t="str">
        <f ca="1">'Matriz de Datos'!W294</f>
        <v/>
      </c>
      <c r="T312" s="30" t="str">
        <f ca="1">'Matriz de Datos'!AA294</f>
        <v/>
      </c>
      <c r="U312" s="30" t="str">
        <f ca="1">'Matriz de Datos'!AB294</f>
        <v/>
      </c>
      <c r="V312" s="30" t="str">
        <f ca="1">'Matriz de Datos'!AC294</f>
        <v/>
      </c>
      <c r="W312" s="30" t="str">
        <f ca="1">'Matriz de Datos'!AD294</f>
        <v/>
      </c>
      <c r="X312" s="30" t="str">
        <f>'Matriz de Datos'!AE294</f>
        <v/>
      </c>
      <c r="Y312" s="30" t="str">
        <f ca="1">'Matriz de Datos'!AF294</f>
        <v/>
      </c>
      <c r="Z312" s="30"/>
      <c r="AA312" s="30"/>
      <c r="AB312" s="41" t="str">
        <f ca="1">'Matriz de Datos'!AL294</f>
        <v/>
      </c>
    </row>
    <row r="313" spans="6:28" ht="15" thickBot="1" x14ac:dyDescent="0.35">
      <c r="F313" s="150" t="str">
        <f>'Matriz de Datos'!A295</f>
        <v/>
      </c>
      <c r="G313" s="31" t="str">
        <f>'Matriz de Datos'!G295</f>
        <v/>
      </c>
      <c r="H313" s="31" t="str">
        <f>'Matriz de Datos'!H295</f>
        <v/>
      </c>
      <c r="I313" s="31" t="str">
        <f>'Matriz de Datos'!I295</f>
        <v/>
      </c>
      <c r="J313" s="31" t="str">
        <f>'Matriz de Datos'!J295</f>
        <v/>
      </c>
      <c r="K313" s="42" t="str">
        <f>'Matriz de Datos'!K295</f>
        <v/>
      </c>
      <c r="L313" s="31" t="str">
        <f>'Matriz de Datos'!L295</f>
        <v/>
      </c>
      <c r="M313" s="31" t="str">
        <f>'Matriz de Datos'!M295</f>
        <v/>
      </c>
      <c r="N313" s="31" t="str">
        <f>'Matriz de Datos'!N295</f>
        <v/>
      </c>
      <c r="O313" s="31" t="str">
        <f>'Matriz de Datos'!O295</f>
        <v/>
      </c>
      <c r="P313" s="31" t="str">
        <f>'Matriz de Datos'!P295</f>
        <v/>
      </c>
      <c r="Q313" s="31" t="str">
        <f>'Matriz de Datos'!U295</f>
        <v/>
      </c>
      <c r="R313" s="31"/>
      <c r="S313" s="31" t="str">
        <f ca="1">'Matriz de Datos'!W295</f>
        <v/>
      </c>
      <c r="T313" s="31" t="str">
        <f ca="1">'Matriz de Datos'!AA295</f>
        <v/>
      </c>
      <c r="U313" s="31" t="str">
        <f ca="1">'Matriz de Datos'!AB295</f>
        <v/>
      </c>
      <c r="V313" s="31" t="str">
        <f ca="1">'Matriz de Datos'!AC295</f>
        <v/>
      </c>
      <c r="W313" s="31" t="str">
        <f ca="1">'Matriz de Datos'!AD295</f>
        <v/>
      </c>
      <c r="X313" s="31" t="str">
        <f>'Matriz de Datos'!AE295</f>
        <v/>
      </c>
      <c r="Y313" s="31" t="str">
        <f ca="1">'Matriz de Datos'!AF295</f>
        <v/>
      </c>
      <c r="Z313" s="31"/>
      <c r="AA313" s="31"/>
      <c r="AB313" s="43" t="str">
        <f ca="1">'Matriz de Datos'!AL295</f>
        <v/>
      </c>
    </row>
  </sheetData>
  <mergeCells count="14">
    <mergeCell ref="S18:V18"/>
    <mergeCell ref="W18:Y18"/>
    <mergeCell ref="I6:AB6"/>
    <mergeCell ref="I7:AB7"/>
    <mergeCell ref="F1:AB1"/>
    <mergeCell ref="F10:AB11"/>
    <mergeCell ref="F12:AB16"/>
    <mergeCell ref="F2:AB3"/>
    <mergeCell ref="F4:H4"/>
    <mergeCell ref="F5:H5"/>
    <mergeCell ref="F6:H6"/>
    <mergeCell ref="F7:H7"/>
    <mergeCell ref="I4:AB4"/>
    <mergeCell ref="I5:AB5"/>
  </mergeCells>
  <pageMargins left="0.7" right="0.7" top="0.75" bottom="0.75" header="0.3" footer="0.3"/>
  <pageSetup paperSize="32767" scale="37" fitToHeight="0" orientation="landscape" r:id="rId1"/>
  <rowBreaks count="1" manualBreakCount="1">
    <brk id="56" min="5" max="2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BE52-128D-4315-B16C-46F615E7D5FB}">
  <sheetPr codeName="Hoja5"/>
  <dimension ref="F1:Z313"/>
  <sheetViews>
    <sheetView showGridLines="0" view="pageBreakPreview" zoomScale="60" zoomScaleNormal="70" workbookViewId="0">
      <selection activeCell="J18" sqref="J18"/>
    </sheetView>
  </sheetViews>
  <sheetFormatPr baseColWidth="10" defaultRowHeight="14.4" x14ac:dyDescent="0.3"/>
  <cols>
    <col min="6" max="6" width="10" style="19" customWidth="1"/>
    <col min="7" max="7" width="25.77734375" style="20" customWidth="1"/>
    <col min="8" max="8" width="23.109375" style="20" customWidth="1"/>
    <col min="9" max="9" width="25.33203125" style="20" customWidth="1"/>
    <col min="10" max="10" width="13.77734375" style="19" customWidth="1"/>
    <col min="11" max="11" width="20.88671875" style="20" customWidth="1"/>
    <col min="12" max="13" width="11.5546875" style="19"/>
    <col min="14" max="14" width="15.77734375" style="19" customWidth="1"/>
    <col min="15" max="17" width="11.5546875" style="19"/>
    <col min="18" max="18" width="12.88671875" style="19" customWidth="1"/>
    <col min="19" max="24" width="11.5546875" style="19"/>
    <col min="25" max="25" width="12.44140625" style="4" customWidth="1"/>
    <col min="26" max="26" width="11.5546875" style="4"/>
  </cols>
  <sheetData>
    <row r="1" spans="6:26" ht="21.6" thickBot="1" x14ac:dyDescent="0.35">
      <c r="F1" s="335" t="s">
        <v>51</v>
      </c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</row>
    <row r="2" spans="6:26" ht="14.4" customHeight="1" x14ac:dyDescent="0.3">
      <c r="F2" s="305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7"/>
    </row>
    <row r="3" spans="6:26" ht="15" customHeight="1" thickBot="1" x14ac:dyDescent="0.35">
      <c r="F3" s="308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10"/>
    </row>
    <row r="4" spans="6:26" ht="24.6" x14ac:dyDescent="0.3">
      <c r="F4" s="311" t="s">
        <v>47</v>
      </c>
      <c r="G4" s="312"/>
      <c r="H4" s="313"/>
      <c r="I4" s="336">
        <f>'Informacion del Cliente'!F6</f>
        <v>0</v>
      </c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8"/>
    </row>
    <row r="5" spans="6:26" ht="24.6" x14ac:dyDescent="0.3">
      <c r="F5" s="314" t="s">
        <v>2</v>
      </c>
      <c r="G5" s="315"/>
      <c r="H5" s="316"/>
      <c r="I5" s="329">
        <f>'Informacion del Cliente'!F8</f>
        <v>0</v>
      </c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1"/>
    </row>
    <row r="6" spans="6:26" ht="24.6" x14ac:dyDescent="0.3">
      <c r="F6" s="314" t="s">
        <v>48</v>
      </c>
      <c r="G6" s="315"/>
      <c r="H6" s="316"/>
      <c r="I6" s="329">
        <f>'Informacion del Cliente'!F7</f>
        <v>0</v>
      </c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1"/>
    </row>
    <row r="7" spans="6:26" ht="25.2" thickBot="1" x14ac:dyDescent="0.35">
      <c r="F7" s="317" t="s">
        <v>49</v>
      </c>
      <c r="G7" s="318"/>
      <c r="H7" s="319"/>
      <c r="I7" s="332">
        <f>'Informacion del Cliente'!F9</f>
        <v>0</v>
      </c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4"/>
    </row>
    <row r="9" spans="6:26" ht="15" thickBot="1" x14ac:dyDescent="0.35"/>
    <row r="10" spans="6:26" ht="14.4" customHeight="1" x14ac:dyDescent="0.3">
      <c r="F10" s="290" t="s">
        <v>25</v>
      </c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2"/>
    </row>
    <row r="11" spans="6:26" ht="15" customHeight="1" thickBot="1" x14ac:dyDescent="0.35">
      <c r="F11" s="293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5"/>
    </row>
    <row r="12" spans="6:26" x14ac:dyDescent="0.3">
      <c r="F12" s="296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8"/>
    </row>
    <row r="13" spans="6:26" x14ac:dyDescent="0.3">
      <c r="F13" s="299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1"/>
    </row>
    <row r="14" spans="6:26" x14ac:dyDescent="0.3">
      <c r="F14" s="299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1"/>
    </row>
    <row r="15" spans="6:26" x14ac:dyDescent="0.3">
      <c r="F15" s="299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1"/>
    </row>
    <row r="16" spans="6:26" ht="15" thickBot="1" x14ac:dyDescent="0.35">
      <c r="F16" s="302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4"/>
    </row>
    <row r="17" spans="6:26" ht="15" thickBot="1" x14ac:dyDescent="0.35"/>
    <row r="18" spans="6:26" ht="21.6" thickBot="1" x14ac:dyDescent="0.35">
      <c r="F18" s="11"/>
      <c r="G18" s="12"/>
      <c r="H18" s="12"/>
      <c r="I18" s="12"/>
      <c r="J18" s="11"/>
      <c r="K18" s="13"/>
      <c r="L18" s="11"/>
      <c r="M18" s="11"/>
      <c r="N18" s="11"/>
      <c r="O18" s="11"/>
      <c r="P18" s="323" t="s">
        <v>45</v>
      </c>
      <c r="Q18" s="324"/>
      <c r="R18" s="324"/>
      <c r="S18" s="324"/>
      <c r="T18" s="325"/>
      <c r="U18" s="326" t="s">
        <v>46</v>
      </c>
      <c r="V18" s="327"/>
      <c r="W18" s="327"/>
      <c r="X18" s="328"/>
      <c r="Y18" s="15"/>
    </row>
    <row r="19" spans="6:26" ht="63" thickBot="1" x14ac:dyDescent="0.35">
      <c r="F19" s="21" t="s">
        <v>26</v>
      </c>
      <c r="G19" s="22" t="s">
        <v>27</v>
      </c>
      <c r="H19" s="22" t="s">
        <v>28</v>
      </c>
      <c r="I19" s="22" t="s">
        <v>29</v>
      </c>
      <c r="J19" s="22" t="s">
        <v>9</v>
      </c>
      <c r="K19" s="22" t="s">
        <v>30</v>
      </c>
      <c r="L19" s="22" t="s">
        <v>31</v>
      </c>
      <c r="M19" s="22" t="s">
        <v>32</v>
      </c>
      <c r="N19" s="22" t="s">
        <v>33</v>
      </c>
      <c r="O19" s="22" t="s">
        <v>11</v>
      </c>
      <c r="P19" s="21" t="s">
        <v>35</v>
      </c>
      <c r="Q19" s="22" t="s">
        <v>514</v>
      </c>
      <c r="R19" s="22" t="s">
        <v>36</v>
      </c>
      <c r="S19" s="22" t="s">
        <v>37</v>
      </c>
      <c r="T19" s="23" t="s">
        <v>38</v>
      </c>
      <c r="U19" s="22" t="s">
        <v>39</v>
      </c>
      <c r="V19" s="22" t="s">
        <v>515</v>
      </c>
      <c r="W19" s="22" t="s">
        <v>40</v>
      </c>
      <c r="X19" s="22" t="s">
        <v>37</v>
      </c>
      <c r="Y19" s="21" t="s">
        <v>53</v>
      </c>
      <c r="Z19" s="23" t="s">
        <v>52</v>
      </c>
    </row>
    <row r="20" spans="6:26" ht="37.799999999999997" customHeight="1" thickBot="1" x14ac:dyDescent="0.35">
      <c r="F20" s="148">
        <f>'Matriz de Datos'!A2</f>
        <v>1</v>
      </c>
      <c r="G20" s="29" t="str">
        <f>'Matriz de Datos'!G2</f>
        <v>Flat Roman Shade</v>
      </c>
      <c r="H20" s="29" t="str">
        <f>'Matriz de Datos'!H2</f>
        <v>Belgian Linen: Oyster</v>
      </c>
      <c r="I20" s="29" t="str">
        <f>'Matriz de Datos'!I2</f>
        <v>APFB-OYSTER-LIB-BL-020-M</v>
      </c>
      <c r="J20" s="29" t="str">
        <f>'Matriz de Datos'!J2</f>
        <v>Privacy</v>
      </c>
      <c r="K20" s="29" t="str">
        <f>'Matriz de Datos'!K2</f>
        <v>Living Room Side L</v>
      </c>
      <c r="L20" s="29">
        <f>'Matriz de Datos'!L2</f>
        <v>28.375</v>
      </c>
      <c r="M20" s="29">
        <f>'Matriz de Datos'!M2</f>
        <v>69.75</v>
      </c>
      <c r="N20" s="29" t="str">
        <f>'Matriz de Datos'!N2</f>
        <v>Inside</v>
      </c>
      <c r="O20" s="29" t="str">
        <f>'Matriz de Datos'!O2</f>
        <v>Cordless</v>
      </c>
      <c r="P20" s="29">
        <f ca="1">'Matriz de Datos'!W2</f>
        <v>32.375</v>
      </c>
      <c r="Q20" s="29"/>
      <c r="R20" s="29">
        <f ca="1">'Matriz de Datos'!AA2</f>
        <v>87.75</v>
      </c>
      <c r="S20" s="29" t="str">
        <f ca="1">'Matriz de Datos'!AB2</f>
        <v>2" Sencila</v>
      </c>
      <c r="T20" s="29" t="str">
        <f ca="1">'Matriz de Datos'!AC2</f>
        <v xml:space="preserve">4" Sencilla </v>
      </c>
      <c r="U20" s="29">
        <f ca="1">'Matriz de Datos'!AD2</f>
        <v>31.875</v>
      </c>
      <c r="V20" s="29"/>
      <c r="W20" s="29">
        <f ca="1">'Matriz de Datos'!AE2</f>
        <v>87.75</v>
      </c>
      <c r="X20" s="29" t="str">
        <f ca="1">'Matriz de Datos'!AF2</f>
        <v>1 3/4" Sencilla</v>
      </c>
      <c r="Y20" s="39" t="str">
        <f ca="1">IF(OR('Matriz de Datos'!AK2=1,'Matriz de Datos'!AK2=3),'Matriz de Datos'!AG2 &amp; " X " &amp; 'Matriz de Datos'!AH2,"")</f>
        <v>30.375 X 16</v>
      </c>
      <c r="Z20" s="44" t="str">
        <f>IF(OR('Matriz de Datos'!AK2=2,'Matriz de Datos'!AK2=3),5,"")</f>
        <v/>
      </c>
    </row>
    <row r="21" spans="6:26" ht="37.799999999999997" customHeight="1" thickBot="1" x14ac:dyDescent="0.35">
      <c r="F21" s="148">
        <f>'Matriz de Datos'!A3</f>
        <v>2</v>
      </c>
      <c r="G21" s="29" t="str">
        <f>'Matriz de Datos'!G3</f>
        <v>Flat Roman Shade</v>
      </c>
      <c r="H21" s="29" t="str">
        <f>'Matriz de Datos'!H3</f>
        <v>Belgian Linen: Oyster</v>
      </c>
      <c r="I21" s="29" t="str">
        <f>'Matriz de Datos'!I3</f>
        <v>APFB-OYSTER-LIB-BL-020-M</v>
      </c>
      <c r="J21" s="29" t="str">
        <f>'Matriz de Datos'!J3</f>
        <v>Privacy</v>
      </c>
      <c r="K21" s="29" t="str">
        <f>'Matriz de Datos'!K3</f>
        <v>Living Room Side R</v>
      </c>
      <c r="L21" s="29">
        <f>'Matriz de Datos'!L3</f>
        <v>28.375</v>
      </c>
      <c r="M21" s="29">
        <f>'Matriz de Datos'!M3</f>
        <v>69.75</v>
      </c>
      <c r="N21" s="29" t="str">
        <f>'Matriz de Datos'!N3</f>
        <v>Inside</v>
      </c>
      <c r="O21" s="29" t="str">
        <f>'Matriz de Datos'!O3</f>
        <v>Cordless</v>
      </c>
      <c r="P21" s="29">
        <f ca="1">'Matriz de Datos'!W3</f>
        <v>32.375</v>
      </c>
      <c r="Q21" s="29"/>
      <c r="R21" s="29">
        <f ca="1">'Matriz de Datos'!AA3</f>
        <v>87.75</v>
      </c>
      <c r="S21" s="29" t="str">
        <f ca="1">'Matriz de Datos'!AB3</f>
        <v>2" Sencila</v>
      </c>
      <c r="T21" s="29" t="str">
        <f ca="1">'Matriz de Datos'!AC3</f>
        <v xml:space="preserve">4" Sencilla </v>
      </c>
      <c r="U21" s="29">
        <f ca="1">'Matriz de Datos'!AD3</f>
        <v>31.875</v>
      </c>
      <c r="V21" s="29"/>
      <c r="W21" s="29">
        <f ca="1">'Matriz de Datos'!AE3</f>
        <v>87.75</v>
      </c>
      <c r="X21" s="29" t="str">
        <f ca="1">'Matriz de Datos'!AF3</f>
        <v>1 3/4" Sencilla</v>
      </c>
      <c r="Y21" s="39" t="str">
        <f ca="1">IF(OR('Matriz de Datos'!AK3=1,'Matriz de Datos'!AK3=3),'Matriz de Datos'!AG3 &amp; " X " &amp; 'Matriz de Datos'!AH3,"")</f>
        <v>30.375 X 16</v>
      </c>
      <c r="Z21" s="44" t="str">
        <f>IF(OR('Matriz de Datos'!AK3=2,'Matriz de Datos'!AK3=3),5,"")</f>
        <v/>
      </c>
    </row>
    <row r="22" spans="6:26" ht="37.799999999999997" customHeight="1" thickBot="1" x14ac:dyDescent="0.35">
      <c r="F22" s="148">
        <f>'Matriz de Datos'!A4</f>
        <v>3</v>
      </c>
      <c r="G22" s="29" t="str">
        <f>'Matriz de Datos'!G4</f>
        <v>Flat Roman Shade</v>
      </c>
      <c r="H22" s="29" t="str">
        <f>'Matriz de Datos'!H4</f>
        <v>Earthen: Linen</v>
      </c>
      <c r="I22" s="29" t="str">
        <f>'Matriz de Datos'!I4</f>
        <v>Alva-Crest-GEN-Shasta-Linen</v>
      </c>
      <c r="J22" s="29" t="str">
        <f>'Matriz de Datos'!J4</f>
        <v>Privacy</v>
      </c>
      <c r="K22" s="29" t="str">
        <f>'Matriz de Datos'!K4</f>
        <v>Downstairs Guest Bathroom</v>
      </c>
      <c r="L22" s="29">
        <f>'Matriz de Datos'!L4</f>
        <v>28.375</v>
      </c>
      <c r="M22" s="29">
        <f>'Matriz de Datos'!M4</f>
        <v>45.75</v>
      </c>
      <c r="N22" s="29" t="str">
        <f>'Matriz de Datos'!N4</f>
        <v>Inside</v>
      </c>
      <c r="O22" s="29" t="str">
        <f>'Matriz de Datos'!O4</f>
        <v>Cordless</v>
      </c>
      <c r="P22" s="29">
        <f ca="1">'Matriz de Datos'!W4</f>
        <v>32.375</v>
      </c>
      <c r="Q22" s="29"/>
      <c r="R22" s="29">
        <f ca="1">'Matriz de Datos'!AA4</f>
        <v>63.75</v>
      </c>
      <c r="S22" s="29" t="str">
        <f ca="1">'Matriz de Datos'!AB4</f>
        <v>2" Sencila</v>
      </c>
      <c r="T22" s="29" t="str">
        <f ca="1">'Matriz de Datos'!AC4</f>
        <v xml:space="preserve">4" Sencilla </v>
      </c>
      <c r="U22" s="29">
        <f ca="1">'Matriz de Datos'!AD4</f>
        <v>31.875</v>
      </c>
      <c r="V22" s="29"/>
      <c r="W22" s="29">
        <f ca="1">'Matriz de Datos'!AE4</f>
        <v>63.75</v>
      </c>
      <c r="X22" s="29" t="str">
        <f ca="1">'Matriz de Datos'!AF4</f>
        <v>1 3/4" Sencilla</v>
      </c>
      <c r="Y22" s="39" t="str">
        <f ca="1">IF(OR('Matriz de Datos'!AK4=1,'Matriz de Datos'!AK4=3),'Matriz de Datos'!AG4 &amp; " X " &amp; 'Matriz de Datos'!AH4,"")</f>
        <v>30.375 X 16</v>
      </c>
      <c r="Z22" s="44" t="str">
        <f>IF(OR('Matriz de Datos'!AK4=2,'Matriz de Datos'!AK4=3),5,"")</f>
        <v/>
      </c>
    </row>
    <row r="23" spans="6:26" ht="37.799999999999997" customHeight="1" thickBot="1" x14ac:dyDescent="0.35">
      <c r="F23" s="148">
        <f>'Matriz de Datos'!A5</f>
        <v>4</v>
      </c>
      <c r="G23" s="29" t="str">
        <f>'Matriz de Datos'!G5</f>
        <v>Relaxed Roman Shade</v>
      </c>
      <c r="H23" s="29" t="str">
        <f>'Matriz de Datos'!H5</f>
        <v>Earthen: Linen</v>
      </c>
      <c r="I23" s="29" t="str">
        <f>'Matriz de Datos'!I5</f>
        <v>Alva-Crest-GEN-Shasta-Linen</v>
      </c>
      <c r="J23" s="29" t="str">
        <f>'Matriz de Datos'!J5</f>
        <v>Privacy</v>
      </c>
      <c r="K23" s="29" t="str">
        <f>'Matriz de Datos'!K5</f>
        <v>Downstairs Office L</v>
      </c>
      <c r="L23" s="29">
        <f>'Matriz de Datos'!L5</f>
        <v>28.375</v>
      </c>
      <c r="M23" s="29">
        <f>'Matriz de Datos'!M5</f>
        <v>57.75</v>
      </c>
      <c r="N23" s="29" t="str">
        <f>'Matriz de Datos'!N5</f>
        <v>Inside</v>
      </c>
      <c r="O23" s="29" t="str">
        <f>'Matriz de Datos'!O5</f>
        <v>CCO</v>
      </c>
      <c r="P23" s="29">
        <f ca="1">'Matriz de Datos'!W5</f>
        <v>32.375</v>
      </c>
      <c r="Q23" s="29"/>
      <c r="R23" s="29">
        <f ca="1">'Matriz de Datos'!AA5</f>
        <v>94.75</v>
      </c>
      <c r="S23" s="29" t="str">
        <f ca="1">'Matriz de Datos'!AB5</f>
        <v>2" Sencila</v>
      </c>
      <c r="T23" s="29" t="str">
        <f ca="1">'Matriz de Datos'!AC5</f>
        <v>1/2" Doble</v>
      </c>
      <c r="U23" s="29">
        <f ca="1">'Matriz de Datos'!AD5</f>
        <v>31.875</v>
      </c>
      <c r="V23" s="29"/>
      <c r="W23" s="29">
        <f ca="1">'Matriz de Datos'!AE5</f>
        <v>94.75</v>
      </c>
      <c r="X23" s="29" t="str">
        <f ca="1">'Matriz de Datos'!AF5</f>
        <v>1 3/4" Sencilla</v>
      </c>
      <c r="Y23" s="39" t="str">
        <f ca="1">IF(OR('Matriz de Datos'!AK5=1,'Matriz de Datos'!AK5=3),'Matriz de Datos'!AG5 &amp; " X " &amp; 'Matriz de Datos'!AH5,"")</f>
        <v>30.375 X 16</v>
      </c>
      <c r="Z23" s="44" t="str">
        <f>IF(OR('Matriz de Datos'!AK5=2,'Matriz de Datos'!AK5=3),5,"")</f>
        <v/>
      </c>
    </row>
    <row r="24" spans="6:26" ht="37.799999999999997" customHeight="1" thickBot="1" x14ac:dyDescent="0.35">
      <c r="F24" s="148">
        <f>'Matriz de Datos'!A6</f>
        <v>5</v>
      </c>
      <c r="G24" s="29" t="str">
        <f>'Matriz de Datos'!G6</f>
        <v>Relaxed Roman Shade</v>
      </c>
      <c r="H24" s="29" t="str">
        <f>'Matriz de Datos'!H6</f>
        <v>Earthen: Linen</v>
      </c>
      <c r="I24" s="29" t="str">
        <f>'Matriz de Datos'!I6</f>
        <v>Alva-Crest-GEN-Shasta-Linen</v>
      </c>
      <c r="J24" s="29" t="str">
        <f>'Matriz de Datos'!J6</f>
        <v>Privacy</v>
      </c>
      <c r="K24" s="29" t="str">
        <f>'Matriz de Datos'!K6</f>
        <v>Downstairs Office R</v>
      </c>
      <c r="L24" s="29">
        <f>'Matriz de Datos'!L6</f>
        <v>28.375</v>
      </c>
      <c r="M24" s="29">
        <f>'Matriz de Datos'!M6</f>
        <v>57.875</v>
      </c>
      <c r="N24" s="29" t="str">
        <f>'Matriz de Datos'!N6</f>
        <v>Inside</v>
      </c>
      <c r="O24" s="29" t="str">
        <f>'Matriz de Datos'!O6</f>
        <v>CCO</v>
      </c>
      <c r="P24" s="29">
        <f ca="1">'Matriz de Datos'!W6</f>
        <v>32.375</v>
      </c>
      <c r="Q24" s="29"/>
      <c r="R24" s="29">
        <f ca="1">'Matriz de Datos'!AA6</f>
        <v>94.875</v>
      </c>
      <c r="S24" s="29" t="str">
        <f ca="1">'Matriz de Datos'!AB6</f>
        <v>2" Sencila</v>
      </c>
      <c r="T24" s="29" t="str">
        <f ca="1">'Matriz de Datos'!AC6</f>
        <v>1/2" Doble</v>
      </c>
      <c r="U24" s="29">
        <f ca="1">'Matriz de Datos'!AD6</f>
        <v>31.875</v>
      </c>
      <c r="V24" s="29"/>
      <c r="W24" s="29">
        <f ca="1">'Matriz de Datos'!AE6</f>
        <v>94.875</v>
      </c>
      <c r="X24" s="29" t="str">
        <f ca="1">'Matriz de Datos'!AF6</f>
        <v>1 3/4" Sencilla</v>
      </c>
      <c r="Y24" s="39" t="str">
        <f ca="1">IF(OR('Matriz de Datos'!AK6=1,'Matriz de Datos'!AK6=3),'Matriz de Datos'!AG6 &amp; " X " &amp; 'Matriz de Datos'!AH6,"")</f>
        <v>30.375 X 16</v>
      </c>
      <c r="Z24" s="44" t="str">
        <f>IF(OR('Matriz de Datos'!AK6=2,'Matriz de Datos'!AK6=3),5,"")</f>
        <v/>
      </c>
    </row>
    <row r="25" spans="6:26" ht="37.799999999999997" customHeight="1" thickBot="1" x14ac:dyDescent="0.35">
      <c r="F25" s="148">
        <f>'Matriz de Datos'!A7</f>
        <v>6</v>
      </c>
      <c r="G25" s="29" t="str">
        <f>'Matriz de Datos'!G7</f>
        <v>Flat Roman Shade</v>
      </c>
      <c r="H25" s="29" t="str">
        <f>'Matriz de Datos'!H7</f>
        <v>Belgian Linen: Oatmeal</v>
      </c>
      <c r="I25" s="29" t="str">
        <f>'Matriz de Datos'!I7</f>
        <v>APFB-OAT-LIB-BL-023-M</v>
      </c>
      <c r="J25" s="29" t="str">
        <f>'Matriz de Datos'!J7</f>
        <v>Privacy</v>
      </c>
      <c r="K25" s="29" t="str">
        <f>'Matriz de Datos'!K7</f>
        <v>Downstairs Bathroom</v>
      </c>
      <c r="L25" s="29">
        <f>'Matriz de Datos'!L7</f>
        <v>28.375</v>
      </c>
      <c r="M25" s="29">
        <f>'Matriz de Datos'!M7</f>
        <v>45.875</v>
      </c>
      <c r="N25" s="29" t="str">
        <f>'Matriz de Datos'!N7</f>
        <v>Inside</v>
      </c>
      <c r="O25" s="29" t="str">
        <f>'Matriz de Datos'!O7</f>
        <v>Cordless</v>
      </c>
      <c r="P25" s="29">
        <f ca="1">'Matriz de Datos'!W7</f>
        <v>32.375</v>
      </c>
      <c r="Q25" s="29"/>
      <c r="R25" s="29">
        <f ca="1">'Matriz de Datos'!AA7</f>
        <v>63.875</v>
      </c>
      <c r="S25" s="29" t="str">
        <f ca="1">'Matriz de Datos'!AB7</f>
        <v>2" Sencila</v>
      </c>
      <c r="T25" s="29" t="str">
        <f ca="1">'Matriz de Datos'!AC7</f>
        <v xml:space="preserve">4" Sencilla </v>
      </c>
      <c r="U25" s="29">
        <f ca="1">'Matriz de Datos'!AD7</f>
        <v>31.875</v>
      </c>
      <c r="V25" s="29"/>
      <c r="W25" s="29">
        <f ca="1">'Matriz de Datos'!AE7</f>
        <v>63.875</v>
      </c>
      <c r="X25" s="29" t="str">
        <f ca="1">'Matriz de Datos'!AF7</f>
        <v>1 3/4" Sencilla</v>
      </c>
      <c r="Y25" s="39" t="str">
        <f ca="1">IF(OR('Matriz de Datos'!AK7=1,'Matriz de Datos'!AK7=3),'Matriz de Datos'!AG7 &amp; " X " &amp; 'Matriz de Datos'!AH7,"")</f>
        <v>30.375 X 16</v>
      </c>
      <c r="Z25" s="44" t="str">
        <f>IF(OR('Matriz de Datos'!AK7=2,'Matriz de Datos'!AK7=3),5,"")</f>
        <v/>
      </c>
    </row>
    <row r="26" spans="6:26" ht="37.799999999999997" customHeight="1" thickBot="1" x14ac:dyDescent="0.35">
      <c r="F26" s="148">
        <f>'Matriz de Datos'!A8</f>
        <v>7</v>
      </c>
      <c r="G26" s="29" t="str">
        <f>'Matriz de Datos'!G8</f>
        <v>Flat Roman Shade</v>
      </c>
      <c r="H26" s="29" t="str">
        <f>'Matriz de Datos'!H8</f>
        <v>Belgian Linen: Oatmeal</v>
      </c>
      <c r="I26" s="29" t="str">
        <f>'Matriz de Datos'!I8</f>
        <v>APFB-OAT-LIB-BL-023-M</v>
      </c>
      <c r="J26" s="29" t="str">
        <f>'Matriz de Datos'!J8</f>
        <v>Blackout</v>
      </c>
      <c r="K26" s="29" t="str">
        <f>'Matriz de Datos'!K8</f>
        <v>Jolie's Room R</v>
      </c>
      <c r="L26" s="29">
        <f>'Matriz de Datos'!L8</f>
        <v>28.375</v>
      </c>
      <c r="M26" s="29">
        <f>'Matriz de Datos'!M8</f>
        <v>53.875</v>
      </c>
      <c r="N26" s="29" t="str">
        <f>'Matriz de Datos'!N8</f>
        <v>Inside</v>
      </c>
      <c r="O26" s="29" t="str">
        <f>'Matriz de Datos'!O8</f>
        <v>Cordless</v>
      </c>
      <c r="P26" s="29">
        <f ca="1">'Matriz de Datos'!W8</f>
        <v>32.375</v>
      </c>
      <c r="Q26" s="29"/>
      <c r="R26" s="29">
        <f ca="1">'Matriz de Datos'!AA8</f>
        <v>79.875</v>
      </c>
      <c r="S26" s="29" t="str">
        <f ca="1">'Matriz de Datos'!AB8</f>
        <v>2" Sencila</v>
      </c>
      <c r="T26" s="29" t="str">
        <f ca="1">'Matriz de Datos'!AC8</f>
        <v>4" Doble</v>
      </c>
      <c r="U26" s="29">
        <f ca="1">'Matriz de Datos'!AD8</f>
        <v>28</v>
      </c>
      <c r="V26" s="29"/>
      <c r="W26" s="29">
        <f ca="1">'Matriz de Datos'!AE8</f>
        <v>79.875</v>
      </c>
      <c r="X26" s="29" t="str">
        <f ca="1">'Matriz de Datos'!AF8</f>
        <v>NA</v>
      </c>
      <c r="Y26" s="39" t="str">
        <f ca="1">IF(OR('Matriz de Datos'!AK8=1,'Matriz de Datos'!AK8=3),'Matriz de Datos'!AG8 &amp; " X " &amp; 'Matriz de Datos'!AH8,"")</f>
        <v>30.375 X 16</v>
      </c>
      <c r="Z26" s="44" t="str">
        <f>IF(OR('Matriz de Datos'!AK8=2,'Matriz de Datos'!AK8=3),5,"")</f>
        <v/>
      </c>
    </row>
    <row r="27" spans="6:26" ht="37.799999999999997" customHeight="1" thickBot="1" x14ac:dyDescent="0.35">
      <c r="F27" s="148">
        <f>'Matriz de Datos'!A9</f>
        <v>8</v>
      </c>
      <c r="G27" s="29" t="str">
        <f>'Matriz de Datos'!G9</f>
        <v>Flat Roman Shade</v>
      </c>
      <c r="H27" s="29" t="str">
        <f>'Matriz de Datos'!H9</f>
        <v>Belgian Linen: Oatmeal</v>
      </c>
      <c r="I27" s="29" t="str">
        <f>'Matriz de Datos'!I9</f>
        <v>APFB-OAT-LIB-BL-023-M</v>
      </c>
      <c r="J27" s="29" t="str">
        <f>'Matriz de Datos'!J9</f>
        <v>Blackout</v>
      </c>
      <c r="K27" s="29" t="str">
        <f>'Matriz de Datos'!K9</f>
        <v>Jolie's Room L</v>
      </c>
      <c r="L27" s="29">
        <f>'Matriz de Datos'!L9</f>
        <v>28.375</v>
      </c>
      <c r="M27" s="29">
        <f>'Matriz de Datos'!M9</f>
        <v>53.875</v>
      </c>
      <c r="N27" s="29" t="str">
        <f>'Matriz de Datos'!N9</f>
        <v>Inside</v>
      </c>
      <c r="O27" s="29" t="str">
        <f>'Matriz de Datos'!O9</f>
        <v>Cordless</v>
      </c>
      <c r="P27" s="29">
        <f ca="1">'Matriz de Datos'!W9</f>
        <v>32.375</v>
      </c>
      <c r="Q27" s="29"/>
      <c r="R27" s="29">
        <f ca="1">'Matriz de Datos'!AA9</f>
        <v>79.875</v>
      </c>
      <c r="S27" s="29" t="str">
        <f ca="1">'Matriz de Datos'!AB9</f>
        <v>2" Sencila</v>
      </c>
      <c r="T27" s="29" t="str">
        <f ca="1">'Matriz de Datos'!AC9</f>
        <v>4" Doble</v>
      </c>
      <c r="U27" s="29">
        <f ca="1">'Matriz de Datos'!AD9</f>
        <v>28</v>
      </c>
      <c r="V27" s="29"/>
      <c r="W27" s="29">
        <f ca="1">'Matriz de Datos'!AE9</f>
        <v>79.875</v>
      </c>
      <c r="X27" s="29" t="str">
        <f ca="1">'Matriz de Datos'!AF9</f>
        <v>NA</v>
      </c>
      <c r="Y27" s="39" t="str">
        <f ca="1">IF(OR('Matriz de Datos'!AK9=1,'Matriz de Datos'!AK9=3),'Matriz de Datos'!AG9 &amp; " X " &amp; 'Matriz de Datos'!AH9,"")</f>
        <v>30.375 X 16</v>
      </c>
      <c r="Z27" s="44" t="str">
        <f>IF(OR('Matriz de Datos'!AK9=2,'Matriz de Datos'!AK9=3),5,"")</f>
        <v/>
      </c>
    </row>
    <row r="28" spans="6:26" ht="37.799999999999997" customHeight="1" thickBot="1" x14ac:dyDescent="0.35">
      <c r="F28" s="148">
        <f>'Matriz de Datos'!A10</f>
        <v>9</v>
      </c>
      <c r="G28" s="29" t="str">
        <f>'Matriz de Datos'!G10</f>
        <v>Flat Roman Shade</v>
      </c>
      <c r="H28" s="29" t="str">
        <f>'Matriz de Datos'!H10</f>
        <v>Belgian Linen: Oatmeal</v>
      </c>
      <c r="I28" s="29" t="str">
        <f>'Matriz de Datos'!I10</f>
        <v>APFB-OAT-LIB-BL-023-M</v>
      </c>
      <c r="J28" s="29" t="str">
        <f>'Matriz de Datos'!J10</f>
        <v>Privacy</v>
      </c>
      <c r="K28" s="29" t="str">
        <f>'Matriz de Datos'!K10</f>
        <v>Jolie's Bathroom</v>
      </c>
      <c r="L28" s="29">
        <f>'Matriz de Datos'!L10</f>
        <v>28.375</v>
      </c>
      <c r="M28" s="29">
        <f>'Matriz de Datos'!M10</f>
        <v>45.75</v>
      </c>
      <c r="N28" s="29" t="str">
        <f>'Matriz de Datos'!N10</f>
        <v>Inside</v>
      </c>
      <c r="O28" s="29" t="str">
        <f>'Matriz de Datos'!O10</f>
        <v>Cordless</v>
      </c>
      <c r="P28" s="29">
        <f ca="1">'Matriz de Datos'!W10</f>
        <v>32.375</v>
      </c>
      <c r="Q28" s="29"/>
      <c r="R28" s="29">
        <f ca="1">'Matriz de Datos'!AA10</f>
        <v>63.75</v>
      </c>
      <c r="S28" s="29" t="str">
        <f ca="1">'Matriz de Datos'!AB10</f>
        <v>2" Sencila</v>
      </c>
      <c r="T28" s="29" t="str">
        <f ca="1">'Matriz de Datos'!AC10</f>
        <v xml:space="preserve">4" Sencilla </v>
      </c>
      <c r="U28" s="29">
        <f ca="1">'Matriz de Datos'!AD10</f>
        <v>31.875</v>
      </c>
      <c r="V28" s="29"/>
      <c r="W28" s="29">
        <f ca="1">'Matriz de Datos'!AE10</f>
        <v>63.75</v>
      </c>
      <c r="X28" s="29" t="str">
        <f ca="1">'Matriz de Datos'!AF10</f>
        <v>1 3/4" Sencilla</v>
      </c>
      <c r="Y28" s="39" t="str">
        <f ca="1">IF(OR('Matriz de Datos'!AK10=1,'Matriz de Datos'!AK10=3),'Matriz de Datos'!AG10 &amp; " X " &amp; 'Matriz de Datos'!AH10,"")</f>
        <v>30.375 X 16</v>
      </c>
      <c r="Z28" s="44" t="str">
        <f>IF(OR('Matriz de Datos'!AK10=2,'Matriz de Datos'!AK10=3),5,"")</f>
        <v/>
      </c>
    </row>
    <row r="29" spans="6:26" ht="37.799999999999997" customHeight="1" thickBot="1" x14ac:dyDescent="0.35">
      <c r="F29" s="148">
        <f>'Matriz de Datos'!A11</f>
        <v>10</v>
      </c>
      <c r="G29" s="29" t="str">
        <f>'Matriz de Datos'!G11</f>
        <v>Flat Roman Shade</v>
      </c>
      <c r="H29" s="29" t="str">
        <f>'Matriz de Datos'!H11</f>
        <v>Belgian Linen: Oatmeal</v>
      </c>
      <c r="I29" s="29" t="str">
        <f>'Matriz de Datos'!I11</f>
        <v>APFB-OAT-LIB-BL-023-M</v>
      </c>
      <c r="J29" s="29" t="str">
        <f>'Matriz de Datos'!J11</f>
        <v>Blackout</v>
      </c>
      <c r="K29" s="29" t="str">
        <f>'Matriz de Datos'!K11</f>
        <v>Andi's Room L</v>
      </c>
      <c r="L29" s="29">
        <f>'Matriz de Datos'!L11</f>
        <v>28.375</v>
      </c>
      <c r="M29" s="29">
        <f>'Matriz de Datos'!M11</f>
        <v>53.875</v>
      </c>
      <c r="N29" s="29" t="str">
        <f>'Matriz de Datos'!N11</f>
        <v>Inside</v>
      </c>
      <c r="O29" s="29" t="str">
        <f>'Matriz de Datos'!O11</f>
        <v>Cordless</v>
      </c>
      <c r="P29" s="29">
        <f ca="1">'Matriz de Datos'!W11</f>
        <v>32.375</v>
      </c>
      <c r="Q29" s="29"/>
      <c r="R29" s="29">
        <f ca="1">'Matriz de Datos'!AA11</f>
        <v>79.875</v>
      </c>
      <c r="S29" s="29" t="str">
        <f ca="1">'Matriz de Datos'!AB11</f>
        <v>2" Sencila</v>
      </c>
      <c r="T29" s="29" t="str">
        <f ca="1">'Matriz de Datos'!AC11</f>
        <v>4" Doble</v>
      </c>
      <c r="U29" s="29">
        <f ca="1">'Matriz de Datos'!AD11</f>
        <v>28</v>
      </c>
      <c r="V29" s="29"/>
      <c r="W29" s="29">
        <f ca="1">'Matriz de Datos'!AE11</f>
        <v>79.875</v>
      </c>
      <c r="X29" s="29" t="str">
        <f ca="1">'Matriz de Datos'!AF11</f>
        <v>NA</v>
      </c>
      <c r="Y29" s="39" t="str">
        <f ca="1">IF(OR('Matriz de Datos'!AK11=1,'Matriz de Datos'!AK11=3),'Matriz de Datos'!AG11 &amp; " X " &amp; 'Matriz de Datos'!AH11,"")</f>
        <v>30.375 X 16</v>
      </c>
      <c r="Z29" s="44" t="str">
        <f>IF(OR('Matriz de Datos'!AK11=2,'Matriz de Datos'!AK11=3),5,"")</f>
        <v/>
      </c>
    </row>
    <row r="30" spans="6:26" ht="37.799999999999997" customHeight="1" thickBot="1" x14ac:dyDescent="0.35">
      <c r="F30" s="148">
        <f>'Matriz de Datos'!A12</f>
        <v>11</v>
      </c>
      <c r="G30" s="29" t="str">
        <f>'Matriz de Datos'!G12</f>
        <v>Flat Roman Shade</v>
      </c>
      <c r="H30" s="29" t="str">
        <f>'Matriz de Datos'!H12</f>
        <v>Belgian Linen: Oatmeal</v>
      </c>
      <c r="I30" s="29" t="str">
        <f>'Matriz de Datos'!I12</f>
        <v>APFB-OAT-LIB-BL-023-M</v>
      </c>
      <c r="J30" s="29" t="str">
        <f>'Matriz de Datos'!J12</f>
        <v>Blackout</v>
      </c>
      <c r="K30" s="29" t="str">
        <f>'Matriz de Datos'!K12</f>
        <v>Andi's Room R</v>
      </c>
      <c r="L30" s="29">
        <f>'Matriz de Datos'!L12</f>
        <v>28.625</v>
      </c>
      <c r="M30" s="29">
        <f>'Matriz de Datos'!M12</f>
        <v>53.75</v>
      </c>
      <c r="N30" s="29" t="str">
        <f>'Matriz de Datos'!N12</f>
        <v>Inside</v>
      </c>
      <c r="O30" s="29" t="str">
        <f>'Matriz de Datos'!O12</f>
        <v>Cordless</v>
      </c>
      <c r="P30" s="29">
        <f ca="1">'Matriz de Datos'!W12</f>
        <v>32.625</v>
      </c>
      <c r="Q30" s="29"/>
      <c r="R30" s="29">
        <f ca="1">'Matriz de Datos'!AA12</f>
        <v>79.75</v>
      </c>
      <c r="S30" s="29" t="str">
        <f ca="1">'Matriz de Datos'!AB12</f>
        <v>2" Sencila</v>
      </c>
      <c r="T30" s="29" t="str">
        <f ca="1">'Matriz de Datos'!AC12</f>
        <v>4" Doble</v>
      </c>
      <c r="U30" s="29">
        <f ca="1">'Matriz de Datos'!AD12</f>
        <v>28.25</v>
      </c>
      <c r="V30" s="29"/>
      <c r="W30" s="29">
        <f ca="1">'Matriz de Datos'!AE12</f>
        <v>79.75</v>
      </c>
      <c r="X30" s="29" t="str">
        <f ca="1">'Matriz de Datos'!AF12</f>
        <v>NA</v>
      </c>
      <c r="Y30" s="39" t="str">
        <f ca="1">IF(OR('Matriz de Datos'!AK12=1,'Matriz de Datos'!AK12=3),'Matriz de Datos'!AG12 &amp; " X " &amp; 'Matriz de Datos'!AH12,"")</f>
        <v>30.625 X 16</v>
      </c>
      <c r="Z30" s="44" t="str">
        <f>IF(OR('Matriz de Datos'!AK12=2,'Matriz de Datos'!AK12=3),5,"")</f>
        <v/>
      </c>
    </row>
    <row r="31" spans="6:26" ht="37.799999999999997" customHeight="1" thickBot="1" x14ac:dyDescent="0.35">
      <c r="F31" s="148">
        <f>'Matriz de Datos'!A13</f>
        <v>12</v>
      </c>
      <c r="G31" s="29" t="str">
        <f>'Matriz de Datos'!G13</f>
        <v>Flat Roman Shade</v>
      </c>
      <c r="H31" s="29" t="str">
        <f>'Matriz de Datos'!H13</f>
        <v>Belgian Linen: Oatmeal</v>
      </c>
      <c r="I31" s="29" t="str">
        <f>'Matriz de Datos'!I13</f>
        <v>APFB-OAT-LIB-BL-023-M</v>
      </c>
      <c r="J31" s="29" t="str">
        <f>'Matriz de Datos'!J13</f>
        <v>Privacy</v>
      </c>
      <c r="K31" s="29" t="str">
        <f>'Matriz de Datos'!K13</f>
        <v>Andi's Bathroom</v>
      </c>
      <c r="L31" s="29">
        <f>'Matriz de Datos'!L13</f>
        <v>28.5</v>
      </c>
      <c r="M31" s="29">
        <f>'Matriz de Datos'!M13</f>
        <v>53.75</v>
      </c>
      <c r="N31" s="29" t="str">
        <f>'Matriz de Datos'!N13</f>
        <v>Inside</v>
      </c>
      <c r="O31" s="29" t="str">
        <f>'Matriz de Datos'!O13</f>
        <v>Cordless</v>
      </c>
      <c r="P31" s="29">
        <f ca="1">'Matriz de Datos'!W13</f>
        <v>32.5</v>
      </c>
      <c r="Q31" s="29"/>
      <c r="R31" s="29">
        <f ca="1">'Matriz de Datos'!AA13</f>
        <v>71.75</v>
      </c>
      <c r="S31" s="29" t="str">
        <f ca="1">'Matriz de Datos'!AB13</f>
        <v>2" Sencila</v>
      </c>
      <c r="T31" s="29" t="str">
        <f ca="1">'Matriz de Datos'!AC13</f>
        <v xml:space="preserve">4" Sencilla </v>
      </c>
      <c r="U31" s="29">
        <f ca="1">'Matriz de Datos'!AD13</f>
        <v>32</v>
      </c>
      <c r="V31" s="29"/>
      <c r="W31" s="29">
        <f ca="1">'Matriz de Datos'!AE13</f>
        <v>71.75</v>
      </c>
      <c r="X31" s="29" t="str">
        <f ca="1">'Matriz de Datos'!AF13</f>
        <v>1 3/4" Sencilla</v>
      </c>
      <c r="Y31" s="39" t="str">
        <f ca="1">IF(OR('Matriz de Datos'!AK13=1,'Matriz de Datos'!AK13=3),'Matriz de Datos'!AG13 &amp; " X " &amp; 'Matriz de Datos'!AH13,"")</f>
        <v>30.5 X 16</v>
      </c>
      <c r="Z31" s="44" t="str">
        <f>IF(OR('Matriz de Datos'!AK13=2,'Matriz de Datos'!AK13=3),5,"")</f>
        <v/>
      </c>
    </row>
    <row r="32" spans="6:26" ht="37.799999999999997" customHeight="1" thickBot="1" x14ac:dyDescent="0.35">
      <c r="F32" s="148">
        <f>'Matriz de Datos'!A14</f>
        <v>13</v>
      </c>
      <c r="G32" s="29" t="str">
        <f>'Matriz de Datos'!G14</f>
        <v>Flat Roman Shade</v>
      </c>
      <c r="H32" s="29" t="str">
        <f>'Matriz de Datos'!H14</f>
        <v>Belgian Linen: Oatmeal</v>
      </c>
      <c r="I32" s="29" t="str">
        <f>'Matriz de Datos'!I14</f>
        <v>APFB-OAT-LIB-BL-023-M</v>
      </c>
      <c r="J32" s="29" t="str">
        <f>'Matriz de Datos'!J14</f>
        <v>Blackout</v>
      </c>
      <c r="K32" s="29" t="str">
        <f>'Matriz de Datos'!K14</f>
        <v>Solomon's Room L</v>
      </c>
      <c r="L32" s="29">
        <f>'Matriz de Datos'!L14</f>
        <v>28.375</v>
      </c>
      <c r="M32" s="29">
        <f>'Matriz de Datos'!M14</f>
        <v>53.75</v>
      </c>
      <c r="N32" s="29" t="str">
        <f>'Matriz de Datos'!N14</f>
        <v>Inside</v>
      </c>
      <c r="O32" s="29" t="str">
        <f>'Matriz de Datos'!O14</f>
        <v>Cordless</v>
      </c>
      <c r="P32" s="29">
        <f ca="1">'Matriz de Datos'!W14</f>
        <v>32.375</v>
      </c>
      <c r="Q32" s="29"/>
      <c r="R32" s="29">
        <f ca="1">'Matriz de Datos'!AA14</f>
        <v>79.75</v>
      </c>
      <c r="S32" s="29" t="str">
        <f ca="1">'Matriz de Datos'!AB14</f>
        <v>2" Sencila</v>
      </c>
      <c r="T32" s="29" t="str">
        <f ca="1">'Matriz de Datos'!AC14</f>
        <v>4" Doble</v>
      </c>
      <c r="U32" s="29">
        <f ca="1">'Matriz de Datos'!AD14</f>
        <v>28</v>
      </c>
      <c r="V32" s="29"/>
      <c r="W32" s="29">
        <f ca="1">'Matriz de Datos'!AE14</f>
        <v>79.75</v>
      </c>
      <c r="X32" s="29" t="str">
        <f ca="1">'Matriz de Datos'!AF14</f>
        <v>NA</v>
      </c>
      <c r="Y32" s="39" t="str">
        <f ca="1">IF(OR('Matriz de Datos'!AK14=1,'Matriz de Datos'!AK14=3),'Matriz de Datos'!AG14 &amp; " X " &amp; 'Matriz de Datos'!AH14,"")</f>
        <v>30.375 X 16</v>
      </c>
      <c r="Z32" s="44" t="str">
        <f>IF(OR('Matriz de Datos'!AK14=2,'Matriz de Datos'!AK14=3),5,"")</f>
        <v/>
      </c>
    </row>
    <row r="33" spans="6:26" ht="37.799999999999997" customHeight="1" thickBot="1" x14ac:dyDescent="0.35">
      <c r="F33" s="148">
        <f>'Matriz de Datos'!A15</f>
        <v>14</v>
      </c>
      <c r="G33" s="29" t="str">
        <f>'Matriz de Datos'!G15</f>
        <v>Flat Roman Shade</v>
      </c>
      <c r="H33" s="29" t="str">
        <f>'Matriz de Datos'!H15</f>
        <v>Belgian Linen: Oatmeal</v>
      </c>
      <c r="I33" s="29" t="str">
        <f>'Matriz de Datos'!I15</f>
        <v>APFB-OAT-LIB-BL-023-M</v>
      </c>
      <c r="J33" s="29" t="str">
        <f>'Matriz de Datos'!J15</f>
        <v>Blackout</v>
      </c>
      <c r="K33" s="29" t="str">
        <f>'Matriz de Datos'!K15</f>
        <v>Solomon's Room R</v>
      </c>
      <c r="L33" s="29">
        <f>'Matriz de Datos'!L15</f>
        <v>28.375</v>
      </c>
      <c r="M33" s="29">
        <f>'Matriz de Datos'!M15</f>
        <v>53.75</v>
      </c>
      <c r="N33" s="29" t="str">
        <f>'Matriz de Datos'!N15</f>
        <v>Inside</v>
      </c>
      <c r="O33" s="29" t="str">
        <f>'Matriz de Datos'!O15</f>
        <v>Cordless</v>
      </c>
      <c r="P33" s="29">
        <f ca="1">'Matriz de Datos'!W15</f>
        <v>32.375</v>
      </c>
      <c r="Q33" s="29"/>
      <c r="R33" s="29">
        <f ca="1">'Matriz de Datos'!AA15</f>
        <v>79.75</v>
      </c>
      <c r="S33" s="29" t="str">
        <f ca="1">'Matriz de Datos'!AB15</f>
        <v>2" Sencila</v>
      </c>
      <c r="T33" s="29" t="str">
        <f ca="1">'Matriz de Datos'!AC15</f>
        <v>4" Doble</v>
      </c>
      <c r="U33" s="29">
        <f ca="1">'Matriz de Datos'!AD15</f>
        <v>28</v>
      </c>
      <c r="V33" s="29"/>
      <c r="W33" s="29">
        <f ca="1">'Matriz de Datos'!AE15</f>
        <v>79.75</v>
      </c>
      <c r="X33" s="29" t="str">
        <f ca="1">'Matriz de Datos'!AF15</f>
        <v>NA</v>
      </c>
      <c r="Y33" s="39" t="str">
        <f ca="1">IF(OR('Matriz de Datos'!AK15=1,'Matriz de Datos'!AK15=3),'Matriz de Datos'!AG15 &amp; " X " &amp; 'Matriz de Datos'!AH15,"")</f>
        <v>30.375 X 16</v>
      </c>
      <c r="Z33" s="44" t="str">
        <f>IF(OR('Matriz de Datos'!AK15=2,'Matriz de Datos'!AK15=3),5,"")</f>
        <v/>
      </c>
    </row>
    <row r="34" spans="6:26" ht="37.799999999999997" customHeight="1" thickBot="1" x14ac:dyDescent="0.35">
      <c r="F34" s="148">
        <f>'Matriz de Datos'!A16</f>
        <v>15</v>
      </c>
      <c r="G34" s="29" t="str">
        <f>'Matriz de Datos'!G16</f>
        <v>Flat Roman Shade</v>
      </c>
      <c r="H34" s="29" t="str">
        <f>'Matriz de Datos'!H16</f>
        <v>Belgian Linen: Oatmeal</v>
      </c>
      <c r="I34" s="29" t="str">
        <f>'Matriz de Datos'!I16</f>
        <v>APFB-OAT-LIB-BL-023-M</v>
      </c>
      <c r="J34" s="29" t="str">
        <f>'Matriz de Datos'!J16</f>
        <v>Privacy</v>
      </c>
      <c r="K34" s="29" t="str">
        <f>'Matriz de Datos'!K16</f>
        <v>Solomon's Bathroom</v>
      </c>
      <c r="L34" s="29">
        <f>'Matriz de Datos'!L16</f>
        <v>28.375</v>
      </c>
      <c r="M34" s="29">
        <f>'Matriz de Datos'!M16</f>
        <v>45.75</v>
      </c>
      <c r="N34" s="29" t="str">
        <f>'Matriz de Datos'!N16</f>
        <v>Inside</v>
      </c>
      <c r="O34" s="29" t="str">
        <f>'Matriz de Datos'!O16</f>
        <v>Cordless</v>
      </c>
      <c r="P34" s="29">
        <f ca="1">'Matriz de Datos'!W16</f>
        <v>32.375</v>
      </c>
      <c r="Q34" s="29"/>
      <c r="R34" s="29">
        <f ca="1">'Matriz de Datos'!AA16</f>
        <v>63.75</v>
      </c>
      <c r="S34" s="29" t="str">
        <f ca="1">'Matriz de Datos'!AB16</f>
        <v>2" Sencila</v>
      </c>
      <c r="T34" s="29" t="str">
        <f ca="1">'Matriz de Datos'!AC16</f>
        <v xml:space="preserve">4" Sencilla </v>
      </c>
      <c r="U34" s="29">
        <f ca="1">'Matriz de Datos'!AD16</f>
        <v>31.875</v>
      </c>
      <c r="V34" s="29"/>
      <c r="W34" s="29">
        <f ca="1">'Matriz de Datos'!AE16</f>
        <v>63.75</v>
      </c>
      <c r="X34" s="29" t="str">
        <f ca="1">'Matriz de Datos'!AF16</f>
        <v>1 3/4" Sencilla</v>
      </c>
      <c r="Y34" s="39" t="str">
        <f ca="1">IF(OR('Matriz de Datos'!AK16=1,'Matriz de Datos'!AK16=3),'Matriz de Datos'!AG16 &amp; " X " &amp; 'Matriz de Datos'!AH16,"")</f>
        <v>30.375 X 16</v>
      </c>
      <c r="Z34" s="44" t="str">
        <f>IF(OR('Matriz de Datos'!AK16=2,'Matriz de Datos'!AK16=3),5,"")</f>
        <v/>
      </c>
    </row>
    <row r="35" spans="6:26" ht="37.799999999999997" customHeight="1" thickBot="1" x14ac:dyDescent="0.35">
      <c r="F35" s="148">
        <f>'Matriz de Datos'!A17</f>
        <v>16</v>
      </c>
      <c r="G35" s="29" t="str">
        <f>'Matriz de Datos'!G17</f>
        <v>Flat Roman Shade</v>
      </c>
      <c r="H35" s="29" t="str">
        <f>'Matriz de Datos'!H17</f>
        <v>Belgian Linen: Oyster</v>
      </c>
      <c r="I35" s="29" t="str">
        <f>'Matriz de Datos'!I17</f>
        <v>APFB-OYSTER-LIB-BL-020-M</v>
      </c>
      <c r="J35" s="29" t="str">
        <f>'Matriz de Datos'!J17</f>
        <v>Blackout</v>
      </c>
      <c r="K35" s="29" t="str">
        <f>'Matriz de Datos'!K17</f>
        <v>Master Bedroom R</v>
      </c>
      <c r="L35" s="29">
        <f>'Matriz de Datos'!L17</f>
        <v>28.375</v>
      </c>
      <c r="M35" s="29">
        <f>'Matriz de Datos'!M17</f>
        <v>53.75</v>
      </c>
      <c r="N35" s="29" t="str">
        <f>'Matriz de Datos'!N17</f>
        <v>Inside</v>
      </c>
      <c r="O35" s="29" t="str">
        <f>'Matriz de Datos'!O17</f>
        <v>Cordless</v>
      </c>
      <c r="P35" s="29">
        <f ca="1">'Matriz de Datos'!W17</f>
        <v>32.375</v>
      </c>
      <c r="Q35" s="29"/>
      <c r="R35" s="29">
        <f ca="1">'Matriz de Datos'!AA17</f>
        <v>79.75</v>
      </c>
      <c r="S35" s="29" t="str">
        <f ca="1">'Matriz de Datos'!AB17</f>
        <v>2" Sencila</v>
      </c>
      <c r="T35" s="29" t="str">
        <f ca="1">'Matriz de Datos'!AC17</f>
        <v>4" Doble</v>
      </c>
      <c r="U35" s="29">
        <f ca="1">'Matriz de Datos'!AD17</f>
        <v>28</v>
      </c>
      <c r="V35" s="29"/>
      <c r="W35" s="29">
        <f ca="1">'Matriz de Datos'!AE17</f>
        <v>79.75</v>
      </c>
      <c r="X35" s="29" t="str">
        <f ca="1">'Matriz de Datos'!AF17</f>
        <v>NA</v>
      </c>
      <c r="Y35" s="39" t="str">
        <f ca="1">IF(OR('Matriz de Datos'!AK17=1,'Matriz de Datos'!AK17=3),'Matriz de Datos'!AG17 &amp; " X " &amp; 'Matriz de Datos'!AH17,"")</f>
        <v>30.375 X 16</v>
      </c>
      <c r="Z35" s="44" t="str">
        <f>IF(OR('Matriz de Datos'!AK17=2,'Matriz de Datos'!AK17=3),5,"")</f>
        <v/>
      </c>
    </row>
    <row r="36" spans="6:26" ht="37.799999999999997" customHeight="1" thickBot="1" x14ac:dyDescent="0.35">
      <c r="F36" s="148">
        <f>'Matriz de Datos'!A18</f>
        <v>17</v>
      </c>
      <c r="G36" s="29" t="str">
        <f>'Matriz de Datos'!G18</f>
        <v>Flat Roman Shade</v>
      </c>
      <c r="H36" s="29" t="str">
        <f>'Matriz de Datos'!H18</f>
        <v>Belgian Linen: Oyster</v>
      </c>
      <c r="I36" s="29" t="str">
        <f>'Matriz de Datos'!I18</f>
        <v>APFB-OYSTER-LIB-BL-020-M</v>
      </c>
      <c r="J36" s="29" t="str">
        <f>'Matriz de Datos'!J18</f>
        <v>Blackout</v>
      </c>
      <c r="K36" s="29" t="str">
        <f>'Matriz de Datos'!K18</f>
        <v>Master Bedroom L</v>
      </c>
      <c r="L36" s="29">
        <f>'Matriz de Datos'!L18</f>
        <v>28.375</v>
      </c>
      <c r="M36" s="29">
        <f>'Matriz de Datos'!M18</f>
        <v>53.75</v>
      </c>
      <c r="N36" s="29" t="str">
        <f>'Matriz de Datos'!N18</f>
        <v>Inside</v>
      </c>
      <c r="O36" s="29" t="str">
        <f>'Matriz de Datos'!O18</f>
        <v>Cordless</v>
      </c>
      <c r="P36" s="29">
        <f ca="1">'Matriz de Datos'!W18</f>
        <v>32.375</v>
      </c>
      <c r="Q36" s="29"/>
      <c r="R36" s="29">
        <f ca="1">'Matriz de Datos'!AA18</f>
        <v>79.75</v>
      </c>
      <c r="S36" s="29" t="str">
        <f ca="1">'Matriz de Datos'!AB18</f>
        <v>2" Sencila</v>
      </c>
      <c r="T36" s="29" t="str">
        <f ca="1">'Matriz de Datos'!AC18</f>
        <v>4" Doble</v>
      </c>
      <c r="U36" s="29">
        <f ca="1">'Matriz de Datos'!AD18</f>
        <v>28</v>
      </c>
      <c r="V36" s="29"/>
      <c r="W36" s="29">
        <f ca="1">'Matriz de Datos'!AE18</f>
        <v>79.75</v>
      </c>
      <c r="X36" s="29" t="str">
        <f ca="1">'Matriz de Datos'!AF18</f>
        <v>NA</v>
      </c>
      <c r="Y36" s="39" t="str">
        <f ca="1">IF(OR('Matriz de Datos'!AK18=1,'Matriz de Datos'!AK18=3),'Matriz de Datos'!AG18 &amp; " X " &amp; 'Matriz de Datos'!AH18,"")</f>
        <v>30.375 X 16</v>
      </c>
      <c r="Z36" s="44" t="str">
        <f>IF(OR('Matriz de Datos'!AK18=2,'Matriz de Datos'!AK18=3),5,"")</f>
        <v/>
      </c>
    </row>
    <row r="37" spans="6:26" ht="37.799999999999997" customHeight="1" thickBot="1" x14ac:dyDescent="0.35">
      <c r="F37" s="148">
        <f>'Matriz de Datos'!A19</f>
        <v>18</v>
      </c>
      <c r="G37" s="29" t="str">
        <f>'Matriz de Datos'!G19</f>
        <v>Relaxed Roman Shade</v>
      </c>
      <c r="H37" s="29" t="str">
        <f>'Matriz de Datos'!H19</f>
        <v>Earthen: Linen</v>
      </c>
      <c r="I37" s="29" t="str">
        <f>'Matriz de Datos'!I19</f>
        <v>Alva-Crest-GEN-Shasta-Linen</v>
      </c>
      <c r="J37" s="29" t="str">
        <f>'Matriz de Datos'!J19</f>
        <v>Privacy</v>
      </c>
      <c r="K37" s="29" t="str">
        <f>'Matriz de Datos'!K19</f>
        <v>Master Tub</v>
      </c>
      <c r="L37" s="29">
        <f>'Matriz de Datos'!L19</f>
        <v>54.375</v>
      </c>
      <c r="M37" s="29">
        <f>'Matriz de Datos'!M19</f>
        <v>53.75</v>
      </c>
      <c r="N37" s="29" t="str">
        <f>'Matriz de Datos'!N19</f>
        <v>Inside</v>
      </c>
      <c r="O37" s="29" t="str">
        <f>'Matriz de Datos'!O19</f>
        <v>CCO</v>
      </c>
      <c r="P37" s="29">
        <f ca="1">'Matriz de Datos'!W19</f>
        <v>58.375</v>
      </c>
      <c r="Q37" s="29"/>
      <c r="R37" s="29">
        <f ca="1">'Matriz de Datos'!AA19</f>
        <v>90.75</v>
      </c>
      <c r="S37" s="29" t="str">
        <f ca="1">'Matriz de Datos'!AB19</f>
        <v>2" Sencila</v>
      </c>
      <c r="T37" s="29" t="str">
        <f ca="1">'Matriz de Datos'!AC19</f>
        <v>1/2" Doble</v>
      </c>
      <c r="U37" s="29">
        <f ca="1">'Matriz de Datos'!AD19</f>
        <v>57.875</v>
      </c>
      <c r="V37" s="29"/>
      <c r="W37" s="29">
        <f ca="1">'Matriz de Datos'!AE19</f>
        <v>90.75</v>
      </c>
      <c r="X37" s="29" t="str">
        <f ca="1">'Matriz de Datos'!AF19</f>
        <v>1 3/4" Sencilla</v>
      </c>
      <c r="Y37" s="39" t="str">
        <f ca="1">IF(OR('Matriz de Datos'!AK19=1,'Matriz de Datos'!AK19=3),'Matriz de Datos'!AG19 &amp; " X " &amp; 'Matriz de Datos'!AH19,"")</f>
        <v>56.375 X 16</v>
      </c>
      <c r="Z37" s="44" t="str">
        <f>IF(OR('Matriz de Datos'!AK19=2,'Matriz de Datos'!AK19=3),5,"")</f>
        <v/>
      </c>
    </row>
    <row r="38" spans="6:26" ht="37.799999999999997" customHeight="1" thickBot="1" x14ac:dyDescent="0.35">
      <c r="F38" s="148">
        <f>'Matriz de Datos'!A20</f>
        <v>19</v>
      </c>
      <c r="G38" s="29" t="str">
        <f>'Matriz de Datos'!G20</f>
        <v>Flat Roman Shade</v>
      </c>
      <c r="H38" s="29" t="str">
        <f>'Matriz de Datos'!H20</f>
        <v>Belgian Linen: Oatmeal</v>
      </c>
      <c r="I38" s="29" t="str">
        <f>'Matriz de Datos'!I20</f>
        <v>APFB-OAT-LIB-BL-023-M</v>
      </c>
      <c r="J38" s="29" t="str">
        <f>'Matriz de Datos'!J20</f>
        <v>Privacy</v>
      </c>
      <c r="K38" s="29" t="str">
        <f>'Matriz de Datos'!K20</f>
        <v>Basement</v>
      </c>
      <c r="L38" s="29">
        <f>'Matriz de Datos'!L20</f>
        <v>27.375</v>
      </c>
      <c r="M38" s="29">
        <f>'Matriz de Datos'!M20</f>
        <v>50.75</v>
      </c>
      <c r="N38" s="29" t="str">
        <f>'Matriz de Datos'!N20</f>
        <v>Inside</v>
      </c>
      <c r="O38" s="29" t="str">
        <f>'Matriz de Datos'!O20</f>
        <v>Cordless</v>
      </c>
      <c r="P38" s="29">
        <f ca="1">'Matriz de Datos'!W20</f>
        <v>31.375</v>
      </c>
      <c r="Q38" s="29"/>
      <c r="R38" s="29">
        <f ca="1">'Matriz de Datos'!AA20</f>
        <v>68.75</v>
      </c>
      <c r="S38" s="29" t="str">
        <f ca="1">'Matriz de Datos'!AB20</f>
        <v>2" Sencila</v>
      </c>
      <c r="T38" s="29" t="str">
        <f ca="1">'Matriz de Datos'!AC20</f>
        <v xml:space="preserve">4" Sencilla </v>
      </c>
      <c r="U38" s="29">
        <f ca="1">'Matriz de Datos'!AD20</f>
        <v>30.875</v>
      </c>
      <c r="V38" s="29"/>
      <c r="W38" s="29">
        <f ca="1">'Matriz de Datos'!AE20</f>
        <v>68.75</v>
      </c>
      <c r="X38" s="29" t="str">
        <f ca="1">'Matriz de Datos'!AF20</f>
        <v>1 3/4" Sencilla</v>
      </c>
      <c r="Y38" s="39" t="str">
        <f ca="1">IF(OR('Matriz de Datos'!AK20=1,'Matriz de Datos'!AK20=3),'Matriz de Datos'!AG20 &amp; " X " &amp; 'Matriz de Datos'!AH20,"")</f>
        <v>29.375 X 16</v>
      </c>
      <c r="Z38" s="44" t="str">
        <f>IF(OR('Matriz de Datos'!AK20=2,'Matriz de Datos'!AK20=3),5,"")</f>
        <v/>
      </c>
    </row>
    <row r="39" spans="6:26" ht="15" thickBot="1" x14ac:dyDescent="0.35">
      <c r="F39" s="148" t="str">
        <f>'Matriz de Datos'!A21</f>
        <v/>
      </c>
      <c r="G39" s="29" t="str">
        <f>'Matriz de Datos'!G21</f>
        <v/>
      </c>
      <c r="H39" s="29" t="str">
        <f>'Matriz de Datos'!H21</f>
        <v/>
      </c>
      <c r="I39" s="29" t="str">
        <f>'Matriz de Datos'!I21</f>
        <v/>
      </c>
      <c r="J39" s="29" t="str">
        <f>'Matriz de Datos'!J21</f>
        <v/>
      </c>
      <c r="K39" s="29" t="str">
        <f>'Matriz de Datos'!K21</f>
        <v/>
      </c>
      <c r="L39" s="29" t="str">
        <f>'Matriz de Datos'!L21</f>
        <v/>
      </c>
      <c r="M39" s="29" t="str">
        <f>'Matriz de Datos'!M21</f>
        <v/>
      </c>
      <c r="N39" s="29" t="str">
        <f>'Matriz de Datos'!N21</f>
        <v/>
      </c>
      <c r="O39" s="29" t="str">
        <f>'Matriz de Datos'!O21</f>
        <v/>
      </c>
      <c r="P39" s="29" t="str">
        <f ca="1">'Matriz de Datos'!W21</f>
        <v/>
      </c>
      <c r="Q39" s="29"/>
      <c r="R39" s="29" t="str">
        <f ca="1">'Matriz de Datos'!AA21</f>
        <v/>
      </c>
      <c r="S39" s="29" t="str">
        <f ca="1">'Matriz de Datos'!AB21</f>
        <v/>
      </c>
      <c r="T39" s="29" t="str">
        <f ca="1">'Matriz de Datos'!AC21</f>
        <v/>
      </c>
      <c r="U39" s="29" t="str">
        <f ca="1">'Matriz de Datos'!AD21</f>
        <v/>
      </c>
      <c r="V39" s="29"/>
      <c r="W39" s="29" t="str">
        <f>'Matriz de Datos'!AE21</f>
        <v/>
      </c>
      <c r="X39" s="29" t="str">
        <f ca="1">'Matriz de Datos'!AF21</f>
        <v/>
      </c>
      <c r="Y39" s="39" t="str">
        <f>IF(OR('Matriz de Datos'!AK21=1,'Matriz de Datos'!AK21=3),'Matriz de Datos'!AG21 &amp; " X " &amp; 'Matriz de Datos'!AH21,"")</f>
        <v/>
      </c>
      <c r="Z39" s="44" t="str">
        <f>IF(OR('Matriz de Datos'!AK21=2,'Matriz de Datos'!AK21=3),5,"")</f>
        <v/>
      </c>
    </row>
    <row r="40" spans="6:26" ht="15" thickBot="1" x14ac:dyDescent="0.35">
      <c r="F40" s="148" t="str">
        <f>'Matriz de Datos'!A22</f>
        <v/>
      </c>
      <c r="G40" s="29" t="str">
        <f>'Matriz de Datos'!G22</f>
        <v/>
      </c>
      <c r="H40" s="29" t="str">
        <f>'Matriz de Datos'!H22</f>
        <v/>
      </c>
      <c r="I40" s="29" t="str">
        <f>'Matriz de Datos'!I22</f>
        <v/>
      </c>
      <c r="J40" s="29" t="str">
        <f>'Matriz de Datos'!J22</f>
        <v/>
      </c>
      <c r="K40" s="29" t="str">
        <f>'Matriz de Datos'!K22</f>
        <v/>
      </c>
      <c r="L40" s="29" t="str">
        <f>'Matriz de Datos'!L22</f>
        <v/>
      </c>
      <c r="M40" s="29" t="str">
        <f>'Matriz de Datos'!M22</f>
        <v/>
      </c>
      <c r="N40" s="29" t="str">
        <f>'Matriz de Datos'!N22</f>
        <v/>
      </c>
      <c r="O40" s="29" t="str">
        <f>'Matriz de Datos'!O22</f>
        <v/>
      </c>
      <c r="P40" s="29" t="str">
        <f ca="1">'Matriz de Datos'!W22</f>
        <v/>
      </c>
      <c r="Q40" s="29"/>
      <c r="R40" s="29" t="str">
        <f ca="1">'Matriz de Datos'!AA22</f>
        <v/>
      </c>
      <c r="S40" s="29" t="str">
        <f ca="1">'Matriz de Datos'!AB22</f>
        <v/>
      </c>
      <c r="T40" s="29" t="str">
        <f ca="1">'Matriz de Datos'!AC22</f>
        <v/>
      </c>
      <c r="U40" s="29" t="str">
        <f ca="1">'Matriz de Datos'!AD22</f>
        <v/>
      </c>
      <c r="V40" s="29"/>
      <c r="W40" s="29" t="str">
        <f>'Matriz de Datos'!AE22</f>
        <v/>
      </c>
      <c r="X40" s="29" t="str">
        <f ca="1">'Matriz de Datos'!AF22</f>
        <v/>
      </c>
      <c r="Y40" s="39" t="str">
        <f>IF(OR('Matriz de Datos'!AK22=1,'Matriz de Datos'!AK22=3),'Matriz de Datos'!AG22 &amp; " X " &amp; 'Matriz de Datos'!AH22,"")</f>
        <v/>
      </c>
      <c r="Z40" s="44" t="str">
        <f>IF(OR('Matriz de Datos'!AK22=2,'Matriz de Datos'!AK22=3),5,"")</f>
        <v/>
      </c>
    </row>
    <row r="41" spans="6:26" ht="15" thickBot="1" x14ac:dyDescent="0.35">
      <c r="F41" s="148" t="str">
        <f>'Matriz de Datos'!A23</f>
        <v/>
      </c>
      <c r="G41" s="29" t="str">
        <f>'Matriz de Datos'!G23</f>
        <v/>
      </c>
      <c r="H41" s="29" t="str">
        <f>'Matriz de Datos'!H23</f>
        <v/>
      </c>
      <c r="I41" s="29" t="str">
        <f>'Matriz de Datos'!I23</f>
        <v/>
      </c>
      <c r="J41" s="29" t="str">
        <f>'Matriz de Datos'!J23</f>
        <v/>
      </c>
      <c r="K41" s="29" t="str">
        <f>'Matriz de Datos'!K23</f>
        <v/>
      </c>
      <c r="L41" s="29" t="str">
        <f>'Matriz de Datos'!L23</f>
        <v/>
      </c>
      <c r="M41" s="29" t="str">
        <f>'Matriz de Datos'!M23</f>
        <v/>
      </c>
      <c r="N41" s="29" t="str">
        <f>'Matriz de Datos'!N23</f>
        <v/>
      </c>
      <c r="O41" s="29" t="str">
        <f>'Matriz de Datos'!O23</f>
        <v/>
      </c>
      <c r="P41" s="29" t="str">
        <f ca="1">'Matriz de Datos'!W23</f>
        <v/>
      </c>
      <c r="Q41" s="29"/>
      <c r="R41" s="29" t="str">
        <f ca="1">'Matriz de Datos'!AA23</f>
        <v/>
      </c>
      <c r="S41" s="29" t="str">
        <f ca="1">'Matriz de Datos'!AB23</f>
        <v/>
      </c>
      <c r="T41" s="29" t="str">
        <f ca="1">'Matriz de Datos'!AC23</f>
        <v/>
      </c>
      <c r="U41" s="29" t="str">
        <f ca="1">'Matriz de Datos'!AD23</f>
        <v/>
      </c>
      <c r="V41" s="29"/>
      <c r="W41" s="29" t="str">
        <f>'Matriz de Datos'!AE23</f>
        <v/>
      </c>
      <c r="X41" s="29" t="str">
        <f ca="1">'Matriz de Datos'!AF23</f>
        <v/>
      </c>
      <c r="Y41" s="39" t="str">
        <f>IF(OR('Matriz de Datos'!AK23=1,'Matriz de Datos'!AK23=3),'Matriz de Datos'!AG23 &amp; " X " &amp; 'Matriz de Datos'!AH23,"")</f>
        <v/>
      </c>
      <c r="Z41" s="44" t="str">
        <f>IF(OR('Matriz de Datos'!AK23=2,'Matriz de Datos'!AK23=3),5,"")</f>
        <v/>
      </c>
    </row>
    <row r="42" spans="6:26" ht="15" thickBot="1" x14ac:dyDescent="0.35">
      <c r="F42" s="148" t="str">
        <f>'Matriz de Datos'!A24</f>
        <v/>
      </c>
      <c r="G42" s="29" t="str">
        <f>'Matriz de Datos'!G24</f>
        <v/>
      </c>
      <c r="H42" s="29" t="str">
        <f>'Matriz de Datos'!H24</f>
        <v/>
      </c>
      <c r="I42" s="29" t="str">
        <f>'Matriz de Datos'!I24</f>
        <v/>
      </c>
      <c r="J42" s="29" t="str">
        <f>'Matriz de Datos'!J24</f>
        <v/>
      </c>
      <c r="K42" s="29" t="str">
        <f>'Matriz de Datos'!K24</f>
        <v/>
      </c>
      <c r="L42" s="29" t="str">
        <f>'Matriz de Datos'!L24</f>
        <v/>
      </c>
      <c r="M42" s="29" t="str">
        <f>'Matriz de Datos'!M24</f>
        <v/>
      </c>
      <c r="N42" s="29" t="str">
        <f>'Matriz de Datos'!N24</f>
        <v/>
      </c>
      <c r="O42" s="29" t="str">
        <f>'Matriz de Datos'!O24</f>
        <v/>
      </c>
      <c r="P42" s="29" t="str">
        <f ca="1">'Matriz de Datos'!W24</f>
        <v/>
      </c>
      <c r="Q42" s="29"/>
      <c r="R42" s="29" t="str">
        <f ca="1">'Matriz de Datos'!AA24</f>
        <v/>
      </c>
      <c r="S42" s="29" t="str">
        <f ca="1">'Matriz de Datos'!AB24</f>
        <v/>
      </c>
      <c r="T42" s="29" t="str">
        <f ca="1">'Matriz de Datos'!AC24</f>
        <v/>
      </c>
      <c r="U42" s="29" t="str">
        <f ca="1">'Matriz de Datos'!AD24</f>
        <v/>
      </c>
      <c r="V42" s="29"/>
      <c r="W42" s="29" t="str">
        <f>'Matriz de Datos'!AE24</f>
        <v/>
      </c>
      <c r="X42" s="29" t="str">
        <f ca="1">'Matriz de Datos'!AF24</f>
        <v/>
      </c>
      <c r="Y42" s="39" t="str">
        <f>IF(OR('Matriz de Datos'!AK24=1,'Matriz de Datos'!AK24=3),'Matriz de Datos'!AG24 &amp; " X " &amp; 'Matriz de Datos'!AH24,"")</f>
        <v/>
      </c>
      <c r="Z42" s="44" t="str">
        <f>IF(OR('Matriz de Datos'!AK24=2,'Matriz de Datos'!AK24=3),5,"")</f>
        <v/>
      </c>
    </row>
    <row r="43" spans="6:26" ht="15" thickBot="1" x14ac:dyDescent="0.35">
      <c r="F43" s="148" t="str">
        <f>'Matriz de Datos'!A25</f>
        <v/>
      </c>
      <c r="G43" s="29" t="str">
        <f>'Matriz de Datos'!G25</f>
        <v/>
      </c>
      <c r="H43" s="29" t="str">
        <f>'Matriz de Datos'!H25</f>
        <v/>
      </c>
      <c r="I43" s="29" t="str">
        <f>'Matriz de Datos'!I25</f>
        <v/>
      </c>
      <c r="J43" s="29" t="str">
        <f>'Matriz de Datos'!J25</f>
        <v/>
      </c>
      <c r="K43" s="29" t="str">
        <f>'Matriz de Datos'!K25</f>
        <v/>
      </c>
      <c r="L43" s="29" t="str">
        <f>'Matriz de Datos'!L25</f>
        <v/>
      </c>
      <c r="M43" s="29" t="str">
        <f>'Matriz de Datos'!M25</f>
        <v/>
      </c>
      <c r="N43" s="29" t="str">
        <f>'Matriz de Datos'!N25</f>
        <v/>
      </c>
      <c r="O43" s="29" t="str">
        <f>'Matriz de Datos'!O25</f>
        <v/>
      </c>
      <c r="P43" s="29" t="str">
        <f ca="1">'Matriz de Datos'!W25</f>
        <v/>
      </c>
      <c r="Q43" s="29"/>
      <c r="R43" s="29" t="str">
        <f ca="1">'Matriz de Datos'!AA25</f>
        <v/>
      </c>
      <c r="S43" s="29" t="str">
        <f ca="1">'Matriz de Datos'!AB25</f>
        <v/>
      </c>
      <c r="T43" s="29" t="str">
        <f ca="1">'Matriz de Datos'!AC25</f>
        <v/>
      </c>
      <c r="U43" s="29" t="str">
        <f ca="1">'Matriz de Datos'!AD25</f>
        <v/>
      </c>
      <c r="V43" s="29"/>
      <c r="W43" s="29" t="str">
        <f>'Matriz de Datos'!AE25</f>
        <v/>
      </c>
      <c r="X43" s="29" t="str">
        <f ca="1">'Matriz de Datos'!AF25</f>
        <v/>
      </c>
      <c r="Y43" s="39" t="str">
        <f>IF(OR('Matriz de Datos'!AK25=1,'Matriz de Datos'!AK25=3),'Matriz de Datos'!AG25 &amp; " X " &amp; 'Matriz de Datos'!AH25,"")</f>
        <v/>
      </c>
      <c r="Z43" s="44" t="str">
        <f>IF(OR('Matriz de Datos'!AK25=2,'Matriz de Datos'!AK25=3),5,"")</f>
        <v/>
      </c>
    </row>
    <row r="44" spans="6:26" ht="15" thickBot="1" x14ac:dyDescent="0.35">
      <c r="F44" s="148" t="str">
        <f>'Matriz de Datos'!A26</f>
        <v/>
      </c>
      <c r="G44" s="29" t="str">
        <f>'Matriz de Datos'!G26</f>
        <v/>
      </c>
      <c r="H44" s="29" t="str">
        <f>'Matriz de Datos'!H26</f>
        <v/>
      </c>
      <c r="I44" s="29" t="str">
        <f>'Matriz de Datos'!I26</f>
        <v/>
      </c>
      <c r="J44" s="29" t="str">
        <f>'Matriz de Datos'!J26</f>
        <v/>
      </c>
      <c r="K44" s="29" t="str">
        <f>'Matriz de Datos'!K26</f>
        <v/>
      </c>
      <c r="L44" s="29" t="str">
        <f>'Matriz de Datos'!L26</f>
        <v/>
      </c>
      <c r="M44" s="29" t="str">
        <f>'Matriz de Datos'!M26</f>
        <v/>
      </c>
      <c r="N44" s="29" t="str">
        <f>'Matriz de Datos'!N26</f>
        <v/>
      </c>
      <c r="O44" s="29" t="str">
        <f>'Matriz de Datos'!O26</f>
        <v/>
      </c>
      <c r="P44" s="29" t="str">
        <f ca="1">'Matriz de Datos'!W26</f>
        <v/>
      </c>
      <c r="Q44" s="29"/>
      <c r="R44" s="29" t="str">
        <f ca="1">'Matriz de Datos'!AA26</f>
        <v/>
      </c>
      <c r="S44" s="29" t="str">
        <f ca="1">'Matriz de Datos'!AB26</f>
        <v/>
      </c>
      <c r="T44" s="29" t="str">
        <f ca="1">'Matriz de Datos'!AC26</f>
        <v/>
      </c>
      <c r="U44" s="29" t="str">
        <f ca="1">'Matriz de Datos'!AD26</f>
        <v/>
      </c>
      <c r="V44" s="29"/>
      <c r="W44" s="29" t="str">
        <f>'Matriz de Datos'!AE26</f>
        <v/>
      </c>
      <c r="X44" s="29" t="str">
        <f ca="1">'Matriz de Datos'!AF26</f>
        <v/>
      </c>
      <c r="Y44" s="39" t="str">
        <f>IF(OR('Matriz de Datos'!AK26=1,'Matriz de Datos'!AK26=3),'Matriz de Datos'!AG26 &amp; " X " &amp; 'Matriz de Datos'!AH26,"")</f>
        <v/>
      </c>
      <c r="Z44" s="44" t="str">
        <f>IF(OR('Matriz de Datos'!AK26=2,'Matriz de Datos'!AK26=3),5,"")</f>
        <v/>
      </c>
    </row>
    <row r="45" spans="6:26" ht="15" thickBot="1" x14ac:dyDescent="0.35">
      <c r="F45" s="148" t="str">
        <f>'Matriz de Datos'!A27</f>
        <v/>
      </c>
      <c r="G45" s="29" t="str">
        <f>'Matriz de Datos'!G27</f>
        <v/>
      </c>
      <c r="H45" s="29" t="str">
        <f>'Matriz de Datos'!H27</f>
        <v/>
      </c>
      <c r="I45" s="29" t="str">
        <f>'Matriz de Datos'!I27</f>
        <v/>
      </c>
      <c r="J45" s="29" t="str">
        <f>'Matriz de Datos'!J27</f>
        <v/>
      </c>
      <c r="K45" s="29" t="str">
        <f>'Matriz de Datos'!K27</f>
        <v/>
      </c>
      <c r="L45" s="29" t="str">
        <f>'Matriz de Datos'!L27</f>
        <v/>
      </c>
      <c r="M45" s="29" t="str">
        <f>'Matriz de Datos'!M27</f>
        <v/>
      </c>
      <c r="N45" s="29" t="str">
        <f>'Matriz de Datos'!N27</f>
        <v/>
      </c>
      <c r="O45" s="29" t="str">
        <f>'Matriz de Datos'!O27</f>
        <v/>
      </c>
      <c r="P45" s="29" t="str">
        <f ca="1">'Matriz de Datos'!W27</f>
        <v/>
      </c>
      <c r="Q45" s="29"/>
      <c r="R45" s="29" t="str">
        <f ca="1">'Matriz de Datos'!AA27</f>
        <v/>
      </c>
      <c r="S45" s="29" t="str">
        <f ca="1">'Matriz de Datos'!AB27</f>
        <v/>
      </c>
      <c r="T45" s="29" t="str">
        <f ca="1">'Matriz de Datos'!AC27</f>
        <v/>
      </c>
      <c r="U45" s="29" t="str">
        <f ca="1">'Matriz de Datos'!AD27</f>
        <v/>
      </c>
      <c r="V45" s="29"/>
      <c r="W45" s="29" t="str">
        <f>'Matriz de Datos'!AE27</f>
        <v/>
      </c>
      <c r="X45" s="29" t="str">
        <f ca="1">'Matriz de Datos'!AF27</f>
        <v/>
      </c>
      <c r="Y45" s="39" t="str">
        <f>IF(OR('Matriz de Datos'!AK27=1,'Matriz de Datos'!AK27=3),'Matriz de Datos'!AG27 &amp; " X " &amp; 'Matriz de Datos'!AH27,"")</f>
        <v/>
      </c>
      <c r="Z45" s="44" t="str">
        <f>IF(OR('Matriz de Datos'!AK27=2,'Matriz de Datos'!AK27=3),5,"")</f>
        <v/>
      </c>
    </row>
    <row r="46" spans="6:26" ht="15" thickBot="1" x14ac:dyDescent="0.35">
      <c r="F46" s="148" t="str">
        <f>'Matriz de Datos'!A28</f>
        <v/>
      </c>
      <c r="G46" s="29" t="str">
        <f>'Matriz de Datos'!G28</f>
        <v/>
      </c>
      <c r="H46" s="29" t="str">
        <f>'Matriz de Datos'!H28</f>
        <v/>
      </c>
      <c r="I46" s="29" t="str">
        <f>'Matriz de Datos'!I28</f>
        <v/>
      </c>
      <c r="J46" s="29" t="str">
        <f>'Matriz de Datos'!J28</f>
        <v/>
      </c>
      <c r="K46" s="29" t="str">
        <f>'Matriz de Datos'!K28</f>
        <v/>
      </c>
      <c r="L46" s="29" t="str">
        <f>'Matriz de Datos'!L28</f>
        <v/>
      </c>
      <c r="M46" s="29" t="str">
        <f>'Matriz de Datos'!M28</f>
        <v/>
      </c>
      <c r="N46" s="29" t="str">
        <f>'Matriz de Datos'!N28</f>
        <v/>
      </c>
      <c r="O46" s="29" t="str">
        <f>'Matriz de Datos'!O28</f>
        <v/>
      </c>
      <c r="P46" s="29" t="str">
        <f ca="1">'Matriz de Datos'!W28</f>
        <v/>
      </c>
      <c r="Q46" s="29"/>
      <c r="R46" s="29" t="str">
        <f ca="1">'Matriz de Datos'!AA28</f>
        <v/>
      </c>
      <c r="S46" s="29" t="str">
        <f ca="1">'Matriz de Datos'!AB28</f>
        <v/>
      </c>
      <c r="T46" s="29" t="str">
        <f ca="1">'Matriz de Datos'!AC28</f>
        <v/>
      </c>
      <c r="U46" s="29" t="str">
        <f ca="1">'Matriz de Datos'!AD28</f>
        <v/>
      </c>
      <c r="V46" s="29"/>
      <c r="W46" s="29" t="str">
        <f>'Matriz de Datos'!AE28</f>
        <v/>
      </c>
      <c r="X46" s="29" t="str">
        <f ca="1">'Matriz de Datos'!AF28</f>
        <v/>
      </c>
      <c r="Y46" s="39" t="str">
        <f>IF(OR('Matriz de Datos'!AK28=1,'Matriz de Datos'!AK28=3),'Matriz de Datos'!AG28 &amp; " X " &amp; 'Matriz de Datos'!AH28,"")</f>
        <v/>
      </c>
      <c r="Z46" s="44" t="str">
        <f>IF(OR('Matriz de Datos'!AK28=2,'Matriz de Datos'!AK28=3),5,"")</f>
        <v/>
      </c>
    </row>
    <row r="47" spans="6:26" ht="15" thickBot="1" x14ac:dyDescent="0.35">
      <c r="F47" s="148" t="str">
        <f>'Matriz de Datos'!A29</f>
        <v/>
      </c>
      <c r="G47" s="29" t="str">
        <f>'Matriz de Datos'!G29</f>
        <v/>
      </c>
      <c r="H47" s="29" t="str">
        <f>'Matriz de Datos'!H29</f>
        <v/>
      </c>
      <c r="I47" s="29" t="str">
        <f>'Matriz de Datos'!I29</f>
        <v/>
      </c>
      <c r="J47" s="29" t="str">
        <f>'Matriz de Datos'!J29</f>
        <v/>
      </c>
      <c r="K47" s="29" t="str">
        <f>'Matriz de Datos'!K29</f>
        <v/>
      </c>
      <c r="L47" s="29" t="str">
        <f>'Matriz de Datos'!L29</f>
        <v/>
      </c>
      <c r="M47" s="29" t="str">
        <f>'Matriz de Datos'!M29</f>
        <v/>
      </c>
      <c r="N47" s="29" t="str">
        <f>'Matriz de Datos'!N29</f>
        <v/>
      </c>
      <c r="O47" s="29" t="str">
        <f>'Matriz de Datos'!O29</f>
        <v/>
      </c>
      <c r="P47" s="29" t="str">
        <f ca="1">'Matriz de Datos'!W29</f>
        <v/>
      </c>
      <c r="Q47" s="29"/>
      <c r="R47" s="29" t="str">
        <f ca="1">'Matriz de Datos'!AA29</f>
        <v/>
      </c>
      <c r="S47" s="29" t="str">
        <f ca="1">'Matriz de Datos'!AB29</f>
        <v/>
      </c>
      <c r="T47" s="29" t="str">
        <f ca="1">'Matriz de Datos'!AC29</f>
        <v/>
      </c>
      <c r="U47" s="29" t="str">
        <f ca="1">'Matriz de Datos'!AD29</f>
        <v/>
      </c>
      <c r="V47" s="29"/>
      <c r="W47" s="29" t="str">
        <f>'Matriz de Datos'!AE29</f>
        <v/>
      </c>
      <c r="X47" s="29" t="str">
        <f ca="1">'Matriz de Datos'!AF29</f>
        <v/>
      </c>
      <c r="Y47" s="39" t="str">
        <f>IF(OR('Matriz de Datos'!AK29=1,'Matriz de Datos'!AK29=3),'Matriz de Datos'!AG29 &amp; " X " &amp; 'Matriz de Datos'!AH29,"")</f>
        <v/>
      </c>
      <c r="Z47" s="44" t="str">
        <f>IF(OR('Matriz de Datos'!AK29=2,'Matriz de Datos'!AK29=3),5,"")</f>
        <v/>
      </c>
    </row>
    <row r="48" spans="6:26" ht="15" thickBot="1" x14ac:dyDescent="0.35">
      <c r="F48" s="148" t="str">
        <f>'Matriz de Datos'!A30</f>
        <v/>
      </c>
      <c r="G48" s="29" t="str">
        <f>'Matriz de Datos'!G30</f>
        <v/>
      </c>
      <c r="H48" s="29" t="str">
        <f>'Matriz de Datos'!H30</f>
        <v/>
      </c>
      <c r="I48" s="29" t="str">
        <f>'Matriz de Datos'!I30</f>
        <v/>
      </c>
      <c r="J48" s="29" t="str">
        <f>'Matriz de Datos'!J30</f>
        <v/>
      </c>
      <c r="K48" s="29" t="str">
        <f>'Matriz de Datos'!K30</f>
        <v/>
      </c>
      <c r="L48" s="29" t="str">
        <f>'Matriz de Datos'!L30</f>
        <v/>
      </c>
      <c r="M48" s="29" t="str">
        <f>'Matriz de Datos'!M30</f>
        <v/>
      </c>
      <c r="N48" s="29" t="str">
        <f>'Matriz de Datos'!N30</f>
        <v/>
      </c>
      <c r="O48" s="29" t="str">
        <f>'Matriz de Datos'!O30</f>
        <v/>
      </c>
      <c r="P48" s="29" t="str">
        <f ca="1">'Matriz de Datos'!W30</f>
        <v/>
      </c>
      <c r="Q48" s="29"/>
      <c r="R48" s="29" t="str">
        <f ca="1">'Matriz de Datos'!AA30</f>
        <v/>
      </c>
      <c r="S48" s="29" t="str">
        <f ca="1">'Matriz de Datos'!AB30</f>
        <v/>
      </c>
      <c r="T48" s="29" t="str">
        <f ca="1">'Matriz de Datos'!AC30</f>
        <v/>
      </c>
      <c r="U48" s="29" t="str">
        <f ca="1">'Matriz de Datos'!AD30</f>
        <v/>
      </c>
      <c r="V48" s="29"/>
      <c r="W48" s="29" t="str">
        <f>'Matriz de Datos'!AE30</f>
        <v/>
      </c>
      <c r="X48" s="29" t="str">
        <f ca="1">'Matriz de Datos'!AF30</f>
        <v/>
      </c>
      <c r="Y48" s="39" t="str">
        <f>IF(OR('Matriz de Datos'!AK30=1,'Matriz de Datos'!AK30=3),'Matriz de Datos'!AG30 &amp; " X " &amp; 'Matriz de Datos'!AH30,"")</f>
        <v/>
      </c>
      <c r="Z48" s="44" t="str">
        <f>IF(OR('Matriz de Datos'!AK30=2,'Matriz de Datos'!AK30=3),5,"")</f>
        <v/>
      </c>
    </row>
    <row r="49" spans="6:26" ht="15" thickBot="1" x14ac:dyDescent="0.35">
      <c r="F49" s="148" t="str">
        <f>'Matriz de Datos'!A31</f>
        <v/>
      </c>
      <c r="G49" s="29" t="str">
        <f>'Matriz de Datos'!G31</f>
        <v/>
      </c>
      <c r="H49" s="29" t="str">
        <f>'Matriz de Datos'!H31</f>
        <v/>
      </c>
      <c r="I49" s="29" t="str">
        <f>'Matriz de Datos'!I31</f>
        <v/>
      </c>
      <c r="J49" s="29" t="str">
        <f>'Matriz de Datos'!J31</f>
        <v/>
      </c>
      <c r="K49" s="29" t="str">
        <f>'Matriz de Datos'!K31</f>
        <v/>
      </c>
      <c r="L49" s="29" t="str">
        <f>'Matriz de Datos'!L31</f>
        <v/>
      </c>
      <c r="M49" s="29" t="str">
        <f>'Matriz de Datos'!M31</f>
        <v/>
      </c>
      <c r="N49" s="29" t="str">
        <f>'Matriz de Datos'!N31</f>
        <v/>
      </c>
      <c r="O49" s="29" t="str">
        <f>'Matriz de Datos'!O31</f>
        <v/>
      </c>
      <c r="P49" s="29" t="str">
        <f ca="1">'Matriz de Datos'!W31</f>
        <v/>
      </c>
      <c r="Q49" s="29"/>
      <c r="R49" s="29" t="str">
        <f ca="1">'Matriz de Datos'!AA31</f>
        <v/>
      </c>
      <c r="S49" s="29" t="str">
        <f ca="1">'Matriz de Datos'!AB31</f>
        <v/>
      </c>
      <c r="T49" s="29" t="str">
        <f ca="1">'Matriz de Datos'!AC31</f>
        <v/>
      </c>
      <c r="U49" s="29" t="str">
        <f ca="1">'Matriz de Datos'!AD31</f>
        <v/>
      </c>
      <c r="V49" s="29"/>
      <c r="W49" s="29" t="str">
        <f>'Matriz de Datos'!AE31</f>
        <v/>
      </c>
      <c r="X49" s="29" t="str">
        <f ca="1">'Matriz de Datos'!AF31</f>
        <v/>
      </c>
      <c r="Y49" s="39" t="str">
        <f>IF(OR('Matriz de Datos'!AK31=1,'Matriz de Datos'!AK31=3),'Matriz de Datos'!AG31 &amp; " X " &amp; 'Matriz de Datos'!AH31,"")</f>
        <v/>
      </c>
      <c r="Z49" s="44" t="str">
        <f>IF(OR('Matriz de Datos'!AK31=2,'Matriz de Datos'!AK31=3),5,"")</f>
        <v/>
      </c>
    </row>
    <row r="50" spans="6:26" ht="15" thickBot="1" x14ac:dyDescent="0.35">
      <c r="F50" s="148" t="str">
        <f>'Matriz de Datos'!A32</f>
        <v/>
      </c>
      <c r="G50" s="29" t="str">
        <f>'Matriz de Datos'!G32</f>
        <v/>
      </c>
      <c r="H50" s="29" t="str">
        <f>'Matriz de Datos'!H32</f>
        <v/>
      </c>
      <c r="I50" s="29" t="str">
        <f>'Matriz de Datos'!I32</f>
        <v/>
      </c>
      <c r="J50" s="29" t="str">
        <f>'Matriz de Datos'!J32</f>
        <v/>
      </c>
      <c r="K50" s="29" t="str">
        <f>'Matriz de Datos'!K32</f>
        <v/>
      </c>
      <c r="L50" s="29" t="str">
        <f>'Matriz de Datos'!L32</f>
        <v/>
      </c>
      <c r="M50" s="29" t="str">
        <f>'Matriz de Datos'!M32</f>
        <v/>
      </c>
      <c r="N50" s="29" t="str">
        <f>'Matriz de Datos'!N32</f>
        <v/>
      </c>
      <c r="O50" s="29" t="str">
        <f>'Matriz de Datos'!O32</f>
        <v/>
      </c>
      <c r="P50" s="29" t="str">
        <f ca="1">'Matriz de Datos'!W32</f>
        <v/>
      </c>
      <c r="Q50" s="29"/>
      <c r="R50" s="29" t="str">
        <f ca="1">'Matriz de Datos'!AA32</f>
        <v/>
      </c>
      <c r="S50" s="29" t="str">
        <f ca="1">'Matriz de Datos'!AB32</f>
        <v/>
      </c>
      <c r="T50" s="29" t="str">
        <f ca="1">'Matriz de Datos'!AC32</f>
        <v/>
      </c>
      <c r="U50" s="29" t="str">
        <f ca="1">'Matriz de Datos'!AD32</f>
        <v/>
      </c>
      <c r="V50" s="29"/>
      <c r="W50" s="29" t="str">
        <f>'Matriz de Datos'!AE32</f>
        <v/>
      </c>
      <c r="X50" s="29" t="str">
        <f ca="1">'Matriz de Datos'!AF32</f>
        <v/>
      </c>
      <c r="Y50" s="39" t="str">
        <f>IF(OR('Matriz de Datos'!AK32=1,'Matriz de Datos'!AK32=3),'Matriz de Datos'!AG32 &amp; " X " &amp; 'Matriz de Datos'!AH32,"")</f>
        <v/>
      </c>
      <c r="Z50" s="44" t="str">
        <f>IF(OR('Matriz de Datos'!AK32=2,'Matriz de Datos'!AK32=3),5,"")</f>
        <v/>
      </c>
    </row>
    <row r="51" spans="6:26" ht="15" thickBot="1" x14ac:dyDescent="0.35">
      <c r="F51" s="148" t="str">
        <f>'Matriz de Datos'!A33</f>
        <v/>
      </c>
      <c r="G51" s="29" t="str">
        <f>'Matriz de Datos'!G33</f>
        <v/>
      </c>
      <c r="H51" s="29" t="str">
        <f>'Matriz de Datos'!H33</f>
        <v/>
      </c>
      <c r="I51" s="29" t="str">
        <f>'Matriz de Datos'!I33</f>
        <v/>
      </c>
      <c r="J51" s="29" t="str">
        <f>'Matriz de Datos'!J33</f>
        <v/>
      </c>
      <c r="K51" s="29" t="str">
        <f>'Matriz de Datos'!K33</f>
        <v/>
      </c>
      <c r="L51" s="29" t="str">
        <f>'Matriz de Datos'!L33</f>
        <v/>
      </c>
      <c r="M51" s="29" t="str">
        <f>'Matriz de Datos'!M33</f>
        <v/>
      </c>
      <c r="N51" s="29" t="str">
        <f>'Matriz de Datos'!N33</f>
        <v/>
      </c>
      <c r="O51" s="29" t="str">
        <f>'Matriz de Datos'!O33</f>
        <v/>
      </c>
      <c r="P51" s="29" t="str">
        <f ca="1">'Matriz de Datos'!W33</f>
        <v/>
      </c>
      <c r="Q51" s="29"/>
      <c r="R51" s="29" t="str">
        <f ca="1">'Matriz de Datos'!AA33</f>
        <v/>
      </c>
      <c r="S51" s="29" t="str">
        <f ca="1">'Matriz de Datos'!AB33</f>
        <v/>
      </c>
      <c r="T51" s="29" t="str">
        <f ca="1">'Matriz de Datos'!AC33</f>
        <v/>
      </c>
      <c r="U51" s="29" t="str">
        <f ca="1">'Matriz de Datos'!AD33</f>
        <v/>
      </c>
      <c r="V51" s="29"/>
      <c r="W51" s="29" t="str">
        <f>'Matriz de Datos'!AE33</f>
        <v/>
      </c>
      <c r="X51" s="29" t="str">
        <f ca="1">'Matriz de Datos'!AF33</f>
        <v/>
      </c>
      <c r="Y51" s="39" t="str">
        <f>IF(OR('Matriz de Datos'!AK33=1,'Matriz de Datos'!AK33=3),'Matriz de Datos'!AG33 &amp; " X " &amp; 'Matriz de Datos'!AH33,"")</f>
        <v/>
      </c>
      <c r="Z51" s="44" t="str">
        <f>IF(OR('Matriz de Datos'!AK33=2,'Matriz de Datos'!AK33=3),5,"")</f>
        <v/>
      </c>
    </row>
    <row r="52" spans="6:26" ht="15" thickBot="1" x14ac:dyDescent="0.35">
      <c r="F52" s="148" t="str">
        <f>'Matriz de Datos'!A34</f>
        <v/>
      </c>
      <c r="G52" s="29" t="str">
        <f>'Matriz de Datos'!G34</f>
        <v/>
      </c>
      <c r="H52" s="29" t="str">
        <f>'Matriz de Datos'!H34</f>
        <v/>
      </c>
      <c r="I52" s="29" t="str">
        <f>'Matriz de Datos'!I34</f>
        <v/>
      </c>
      <c r="J52" s="29" t="str">
        <f>'Matriz de Datos'!J34</f>
        <v/>
      </c>
      <c r="K52" s="29" t="str">
        <f>'Matriz de Datos'!K34</f>
        <v/>
      </c>
      <c r="L52" s="29" t="str">
        <f>'Matriz de Datos'!L34</f>
        <v/>
      </c>
      <c r="M52" s="29" t="str">
        <f>'Matriz de Datos'!M34</f>
        <v/>
      </c>
      <c r="N52" s="29" t="str">
        <f>'Matriz de Datos'!N34</f>
        <v/>
      </c>
      <c r="O52" s="29" t="str">
        <f>'Matriz de Datos'!O34</f>
        <v/>
      </c>
      <c r="P52" s="29" t="str">
        <f ca="1">'Matriz de Datos'!W34</f>
        <v/>
      </c>
      <c r="Q52" s="29"/>
      <c r="R52" s="29" t="str">
        <f ca="1">'Matriz de Datos'!AA34</f>
        <v/>
      </c>
      <c r="S52" s="29" t="str">
        <f ca="1">'Matriz de Datos'!AB34</f>
        <v/>
      </c>
      <c r="T52" s="29" t="str">
        <f ca="1">'Matriz de Datos'!AC34</f>
        <v/>
      </c>
      <c r="U52" s="29" t="str">
        <f ca="1">'Matriz de Datos'!AD34</f>
        <v/>
      </c>
      <c r="V52" s="29"/>
      <c r="W52" s="29" t="str">
        <f>'Matriz de Datos'!AE34</f>
        <v/>
      </c>
      <c r="X52" s="29" t="str">
        <f ca="1">'Matriz de Datos'!AF34</f>
        <v/>
      </c>
      <c r="Y52" s="39" t="str">
        <f>IF(OR('Matriz de Datos'!AK34=1,'Matriz de Datos'!AK34=3),'Matriz de Datos'!AG34 &amp; " X " &amp; 'Matriz de Datos'!AH34,"")</f>
        <v/>
      </c>
      <c r="Z52" s="44" t="str">
        <f>IF(OR('Matriz de Datos'!AK34=2,'Matriz de Datos'!AK34=3),5,"")</f>
        <v/>
      </c>
    </row>
    <row r="53" spans="6:26" ht="15" thickBot="1" x14ac:dyDescent="0.35">
      <c r="F53" s="148" t="str">
        <f>'Matriz de Datos'!A35</f>
        <v/>
      </c>
      <c r="G53" s="29" t="str">
        <f>'Matriz de Datos'!G35</f>
        <v/>
      </c>
      <c r="H53" s="29" t="str">
        <f>'Matriz de Datos'!H35</f>
        <v/>
      </c>
      <c r="I53" s="29" t="str">
        <f>'Matriz de Datos'!I35</f>
        <v/>
      </c>
      <c r="J53" s="29" t="str">
        <f>'Matriz de Datos'!J35</f>
        <v/>
      </c>
      <c r="K53" s="29" t="str">
        <f>'Matriz de Datos'!K35</f>
        <v/>
      </c>
      <c r="L53" s="29" t="str">
        <f>'Matriz de Datos'!L35</f>
        <v/>
      </c>
      <c r="M53" s="29" t="str">
        <f>'Matriz de Datos'!M35</f>
        <v/>
      </c>
      <c r="N53" s="29" t="str">
        <f>'Matriz de Datos'!N35</f>
        <v/>
      </c>
      <c r="O53" s="29" t="str">
        <f>'Matriz de Datos'!O35</f>
        <v/>
      </c>
      <c r="P53" s="29" t="str">
        <f ca="1">'Matriz de Datos'!W35</f>
        <v/>
      </c>
      <c r="Q53" s="29"/>
      <c r="R53" s="29" t="str">
        <f ca="1">'Matriz de Datos'!AA35</f>
        <v/>
      </c>
      <c r="S53" s="29" t="str">
        <f ca="1">'Matriz de Datos'!AB35</f>
        <v/>
      </c>
      <c r="T53" s="29" t="str">
        <f ca="1">'Matriz de Datos'!AC35</f>
        <v/>
      </c>
      <c r="U53" s="29" t="str">
        <f ca="1">'Matriz de Datos'!AD35</f>
        <v/>
      </c>
      <c r="V53" s="29"/>
      <c r="W53" s="29" t="str">
        <f>'Matriz de Datos'!AE35</f>
        <v/>
      </c>
      <c r="X53" s="29" t="str">
        <f ca="1">'Matriz de Datos'!AF35</f>
        <v/>
      </c>
      <c r="Y53" s="39" t="str">
        <f>IF(OR('Matriz de Datos'!AK35=1,'Matriz de Datos'!AK35=3),'Matriz de Datos'!AG35 &amp; " X " &amp; 'Matriz de Datos'!AH35,"")</f>
        <v/>
      </c>
      <c r="Z53" s="44" t="str">
        <f>IF(OR('Matriz de Datos'!AK35=2,'Matriz de Datos'!AK35=3),5,"")</f>
        <v/>
      </c>
    </row>
    <row r="54" spans="6:26" ht="15" thickBot="1" x14ac:dyDescent="0.35">
      <c r="F54" s="148" t="str">
        <f>'Matriz de Datos'!A36</f>
        <v/>
      </c>
      <c r="G54" s="29" t="str">
        <f>'Matriz de Datos'!G36</f>
        <v/>
      </c>
      <c r="H54" s="29" t="str">
        <f>'Matriz de Datos'!H36</f>
        <v/>
      </c>
      <c r="I54" s="29" t="str">
        <f>'Matriz de Datos'!I36</f>
        <v/>
      </c>
      <c r="J54" s="29" t="str">
        <f>'Matriz de Datos'!J36</f>
        <v/>
      </c>
      <c r="K54" s="29" t="str">
        <f>'Matriz de Datos'!K36</f>
        <v/>
      </c>
      <c r="L54" s="29" t="str">
        <f>'Matriz de Datos'!L36</f>
        <v/>
      </c>
      <c r="M54" s="29" t="str">
        <f>'Matriz de Datos'!M36</f>
        <v/>
      </c>
      <c r="N54" s="29" t="str">
        <f>'Matriz de Datos'!N36</f>
        <v/>
      </c>
      <c r="O54" s="29" t="str">
        <f>'Matriz de Datos'!O36</f>
        <v/>
      </c>
      <c r="P54" s="29" t="str">
        <f ca="1">'Matriz de Datos'!W36</f>
        <v/>
      </c>
      <c r="Q54" s="29"/>
      <c r="R54" s="29" t="str">
        <f ca="1">'Matriz de Datos'!AA36</f>
        <v/>
      </c>
      <c r="S54" s="29" t="str">
        <f ca="1">'Matriz de Datos'!AB36</f>
        <v/>
      </c>
      <c r="T54" s="29" t="str">
        <f ca="1">'Matriz de Datos'!AC36</f>
        <v/>
      </c>
      <c r="U54" s="29" t="str">
        <f ca="1">'Matriz de Datos'!AD36</f>
        <v/>
      </c>
      <c r="V54" s="29"/>
      <c r="W54" s="29" t="str">
        <f>'Matriz de Datos'!AE36</f>
        <v/>
      </c>
      <c r="X54" s="29" t="str">
        <f ca="1">'Matriz de Datos'!AF36</f>
        <v/>
      </c>
      <c r="Y54" s="39" t="str">
        <f>IF(OR('Matriz de Datos'!AK36=1,'Matriz de Datos'!AK36=3),'Matriz de Datos'!AG36 &amp; " X " &amp; 'Matriz de Datos'!AH36,"")</f>
        <v/>
      </c>
      <c r="Z54" s="44" t="str">
        <f>IF(OR('Matriz de Datos'!AK36=2,'Matriz de Datos'!AK36=3),5,"")</f>
        <v/>
      </c>
    </row>
    <row r="55" spans="6:26" ht="15" thickBot="1" x14ac:dyDescent="0.35">
      <c r="F55" s="148" t="str">
        <f>'Matriz de Datos'!A37</f>
        <v/>
      </c>
      <c r="G55" s="29" t="str">
        <f>'Matriz de Datos'!G37</f>
        <v/>
      </c>
      <c r="H55" s="29" t="str">
        <f>'Matriz de Datos'!H37</f>
        <v/>
      </c>
      <c r="I55" s="29" t="str">
        <f>'Matriz de Datos'!I37</f>
        <v/>
      </c>
      <c r="J55" s="29" t="str">
        <f>'Matriz de Datos'!J37</f>
        <v/>
      </c>
      <c r="K55" s="29" t="str">
        <f>'Matriz de Datos'!K37</f>
        <v/>
      </c>
      <c r="L55" s="29" t="str">
        <f>'Matriz de Datos'!L37</f>
        <v/>
      </c>
      <c r="M55" s="29" t="str">
        <f>'Matriz de Datos'!M37</f>
        <v/>
      </c>
      <c r="N55" s="29" t="str">
        <f>'Matriz de Datos'!N37</f>
        <v/>
      </c>
      <c r="O55" s="29" t="str">
        <f>'Matriz de Datos'!O37</f>
        <v/>
      </c>
      <c r="P55" s="29" t="str">
        <f ca="1">'Matriz de Datos'!W37</f>
        <v/>
      </c>
      <c r="Q55" s="29"/>
      <c r="R55" s="29" t="str">
        <f ca="1">'Matriz de Datos'!AA37</f>
        <v/>
      </c>
      <c r="S55" s="29" t="str">
        <f ca="1">'Matriz de Datos'!AB37</f>
        <v/>
      </c>
      <c r="T55" s="29" t="str">
        <f ca="1">'Matriz de Datos'!AC37</f>
        <v/>
      </c>
      <c r="U55" s="29" t="str">
        <f ca="1">'Matriz de Datos'!AD37</f>
        <v/>
      </c>
      <c r="V55" s="29"/>
      <c r="W55" s="29" t="str">
        <f>'Matriz de Datos'!AE37</f>
        <v/>
      </c>
      <c r="X55" s="29" t="str">
        <f ca="1">'Matriz de Datos'!AF37</f>
        <v/>
      </c>
      <c r="Y55" s="39" t="str">
        <f>IF(OR('Matriz de Datos'!AK37=1,'Matriz de Datos'!AK37=3),'Matriz de Datos'!AG37 &amp; " X " &amp; 'Matriz de Datos'!AH37,"")</f>
        <v/>
      </c>
      <c r="Z55" s="44" t="str">
        <f>IF(OR('Matriz de Datos'!AK37=2,'Matriz de Datos'!AK37=3),5,"")</f>
        <v/>
      </c>
    </row>
    <row r="56" spans="6:26" ht="15" thickBot="1" x14ac:dyDescent="0.35">
      <c r="F56" s="148" t="str">
        <f>'Matriz de Datos'!A38</f>
        <v/>
      </c>
      <c r="G56" s="29" t="str">
        <f>'Matriz de Datos'!G38</f>
        <v/>
      </c>
      <c r="H56" s="29" t="str">
        <f>'Matriz de Datos'!H38</f>
        <v/>
      </c>
      <c r="I56" s="29" t="str">
        <f>'Matriz de Datos'!I38</f>
        <v/>
      </c>
      <c r="J56" s="29" t="str">
        <f>'Matriz de Datos'!J38</f>
        <v/>
      </c>
      <c r="K56" s="29" t="str">
        <f>'Matriz de Datos'!K38</f>
        <v/>
      </c>
      <c r="L56" s="29" t="str">
        <f>'Matriz de Datos'!L38</f>
        <v/>
      </c>
      <c r="M56" s="29" t="str">
        <f>'Matriz de Datos'!M38</f>
        <v/>
      </c>
      <c r="N56" s="29" t="str">
        <f>'Matriz de Datos'!N38</f>
        <v/>
      </c>
      <c r="O56" s="29" t="str">
        <f>'Matriz de Datos'!O38</f>
        <v/>
      </c>
      <c r="P56" s="29" t="str">
        <f ca="1">'Matriz de Datos'!W38</f>
        <v/>
      </c>
      <c r="Q56" s="29"/>
      <c r="R56" s="29" t="str">
        <f ca="1">'Matriz de Datos'!AA38</f>
        <v/>
      </c>
      <c r="S56" s="29" t="str">
        <f ca="1">'Matriz de Datos'!AB38</f>
        <v/>
      </c>
      <c r="T56" s="29" t="str">
        <f ca="1">'Matriz de Datos'!AC38</f>
        <v/>
      </c>
      <c r="U56" s="29" t="str">
        <f ca="1">'Matriz de Datos'!AD38</f>
        <v/>
      </c>
      <c r="V56" s="29"/>
      <c r="W56" s="29" t="str">
        <f>'Matriz de Datos'!AE38</f>
        <v/>
      </c>
      <c r="X56" s="29" t="str">
        <f ca="1">'Matriz de Datos'!AF38</f>
        <v/>
      </c>
      <c r="Y56" s="39" t="str">
        <f>IF(OR('Matriz de Datos'!AK38=1,'Matriz de Datos'!AK38=3),'Matriz de Datos'!AG38 &amp; " X " &amp; 'Matriz de Datos'!AH38,"")</f>
        <v/>
      </c>
      <c r="Z56" s="44" t="str">
        <f>IF(OR('Matriz de Datos'!AK38=2,'Matriz de Datos'!AK38=3),5,"")</f>
        <v/>
      </c>
    </row>
    <row r="57" spans="6:26" ht="15" thickBot="1" x14ac:dyDescent="0.35">
      <c r="F57" s="148" t="str">
        <f>'Matriz de Datos'!A39</f>
        <v/>
      </c>
      <c r="G57" s="29" t="str">
        <f>'Matriz de Datos'!G39</f>
        <v/>
      </c>
      <c r="H57" s="29" t="str">
        <f>'Matriz de Datos'!H39</f>
        <v/>
      </c>
      <c r="I57" s="29" t="str">
        <f>'Matriz de Datos'!I39</f>
        <v/>
      </c>
      <c r="J57" s="29" t="str">
        <f>'Matriz de Datos'!J39</f>
        <v/>
      </c>
      <c r="K57" s="29" t="str">
        <f>'Matriz de Datos'!K39</f>
        <v/>
      </c>
      <c r="L57" s="29" t="str">
        <f>'Matriz de Datos'!L39</f>
        <v/>
      </c>
      <c r="M57" s="29" t="str">
        <f>'Matriz de Datos'!M39</f>
        <v/>
      </c>
      <c r="N57" s="29" t="str">
        <f>'Matriz de Datos'!N39</f>
        <v/>
      </c>
      <c r="O57" s="29" t="str">
        <f>'Matriz de Datos'!O39</f>
        <v/>
      </c>
      <c r="P57" s="29" t="str">
        <f ca="1">'Matriz de Datos'!W39</f>
        <v/>
      </c>
      <c r="Q57" s="29"/>
      <c r="R57" s="29" t="str">
        <f ca="1">'Matriz de Datos'!AA39</f>
        <v/>
      </c>
      <c r="S57" s="29" t="str">
        <f ca="1">'Matriz de Datos'!AB39</f>
        <v/>
      </c>
      <c r="T57" s="29" t="str">
        <f ca="1">'Matriz de Datos'!AC39</f>
        <v/>
      </c>
      <c r="U57" s="29" t="str">
        <f ca="1">'Matriz de Datos'!AD39</f>
        <v/>
      </c>
      <c r="V57" s="29"/>
      <c r="W57" s="29" t="str">
        <f>'Matriz de Datos'!AE39</f>
        <v/>
      </c>
      <c r="X57" s="29" t="str">
        <f ca="1">'Matriz de Datos'!AF39</f>
        <v/>
      </c>
      <c r="Y57" s="39" t="str">
        <f>IF(OR('Matriz de Datos'!AK39=1,'Matriz de Datos'!AK39=3),'Matriz de Datos'!AG39 &amp; " X " &amp; 'Matriz de Datos'!AH39,"")</f>
        <v/>
      </c>
      <c r="Z57" s="44" t="str">
        <f>IF(OR('Matriz de Datos'!AK39=2,'Matriz de Datos'!AK39=3),5,"")</f>
        <v/>
      </c>
    </row>
    <row r="58" spans="6:26" ht="15" thickBot="1" x14ac:dyDescent="0.35">
      <c r="F58" s="148" t="str">
        <f>'Matriz de Datos'!A40</f>
        <v/>
      </c>
      <c r="G58" s="29" t="str">
        <f>'Matriz de Datos'!G40</f>
        <v/>
      </c>
      <c r="H58" s="29" t="str">
        <f>'Matriz de Datos'!H40</f>
        <v/>
      </c>
      <c r="I58" s="29" t="str">
        <f>'Matriz de Datos'!I40</f>
        <v/>
      </c>
      <c r="J58" s="29" t="str">
        <f>'Matriz de Datos'!J40</f>
        <v/>
      </c>
      <c r="K58" s="29" t="str">
        <f>'Matriz de Datos'!K40</f>
        <v/>
      </c>
      <c r="L58" s="29" t="str">
        <f>'Matriz de Datos'!L40</f>
        <v/>
      </c>
      <c r="M58" s="29" t="str">
        <f>'Matriz de Datos'!M40</f>
        <v/>
      </c>
      <c r="N58" s="29" t="str">
        <f>'Matriz de Datos'!N40</f>
        <v/>
      </c>
      <c r="O58" s="29" t="str">
        <f>'Matriz de Datos'!O40</f>
        <v/>
      </c>
      <c r="P58" s="29" t="str">
        <f ca="1">'Matriz de Datos'!W40</f>
        <v/>
      </c>
      <c r="Q58" s="29"/>
      <c r="R58" s="29" t="str">
        <f ca="1">'Matriz de Datos'!AA40</f>
        <v/>
      </c>
      <c r="S58" s="29" t="str">
        <f ca="1">'Matriz de Datos'!AB40</f>
        <v/>
      </c>
      <c r="T58" s="29" t="str">
        <f ca="1">'Matriz de Datos'!AC40</f>
        <v/>
      </c>
      <c r="U58" s="29" t="str">
        <f ca="1">'Matriz de Datos'!AD40</f>
        <v/>
      </c>
      <c r="V58" s="29"/>
      <c r="W58" s="29" t="str">
        <f>'Matriz de Datos'!AE40</f>
        <v/>
      </c>
      <c r="X58" s="29" t="str">
        <f ca="1">'Matriz de Datos'!AF40</f>
        <v/>
      </c>
      <c r="Y58" s="39" t="str">
        <f>IF(OR('Matriz de Datos'!AK40=1,'Matriz de Datos'!AK40=3),'Matriz de Datos'!AG40 &amp; " X " &amp; 'Matriz de Datos'!AH40,"")</f>
        <v/>
      </c>
      <c r="Z58" s="44" t="str">
        <f>IF(OR('Matriz de Datos'!AK40=2,'Matriz de Datos'!AK40=3),5,"")</f>
        <v/>
      </c>
    </row>
    <row r="59" spans="6:26" ht="15" thickBot="1" x14ac:dyDescent="0.35">
      <c r="F59" s="148" t="str">
        <f>'Matriz de Datos'!A41</f>
        <v/>
      </c>
      <c r="G59" s="29" t="str">
        <f>'Matriz de Datos'!G41</f>
        <v/>
      </c>
      <c r="H59" s="29" t="str">
        <f>'Matriz de Datos'!H41</f>
        <v/>
      </c>
      <c r="I59" s="29" t="str">
        <f>'Matriz de Datos'!I41</f>
        <v/>
      </c>
      <c r="J59" s="29" t="str">
        <f>'Matriz de Datos'!J41</f>
        <v/>
      </c>
      <c r="K59" s="29" t="str">
        <f>'Matriz de Datos'!K41</f>
        <v/>
      </c>
      <c r="L59" s="29" t="str">
        <f>'Matriz de Datos'!L41</f>
        <v/>
      </c>
      <c r="M59" s="29" t="str">
        <f>'Matriz de Datos'!M41</f>
        <v/>
      </c>
      <c r="N59" s="29" t="str">
        <f>'Matriz de Datos'!N41</f>
        <v/>
      </c>
      <c r="O59" s="29" t="str">
        <f>'Matriz de Datos'!O41</f>
        <v/>
      </c>
      <c r="P59" s="29" t="str">
        <f ca="1">'Matriz de Datos'!W41</f>
        <v/>
      </c>
      <c r="Q59" s="29"/>
      <c r="R59" s="29" t="str">
        <f ca="1">'Matriz de Datos'!AA41</f>
        <v/>
      </c>
      <c r="S59" s="29" t="str">
        <f ca="1">'Matriz de Datos'!AB41</f>
        <v/>
      </c>
      <c r="T59" s="29" t="str">
        <f ca="1">'Matriz de Datos'!AC41</f>
        <v/>
      </c>
      <c r="U59" s="29" t="str">
        <f ca="1">'Matriz de Datos'!AD41</f>
        <v/>
      </c>
      <c r="V59" s="29"/>
      <c r="W59" s="29" t="str">
        <f>'Matriz de Datos'!AE41</f>
        <v/>
      </c>
      <c r="X59" s="29" t="str">
        <f ca="1">'Matriz de Datos'!AF41</f>
        <v/>
      </c>
      <c r="Y59" s="39" t="str">
        <f>IF(OR('Matriz de Datos'!AK41=1,'Matriz de Datos'!AK41=3),'Matriz de Datos'!AG41 &amp; " X " &amp; 'Matriz de Datos'!AH41,"")</f>
        <v/>
      </c>
      <c r="Z59" s="44" t="str">
        <f>IF(OR('Matriz de Datos'!AK41=2,'Matriz de Datos'!AK41=3),5,"")</f>
        <v/>
      </c>
    </row>
    <row r="60" spans="6:26" ht="15" thickBot="1" x14ac:dyDescent="0.35">
      <c r="F60" s="148" t="str">
        <f>'Matriz de Datos'!A42</f>
        <v/>
      </c>
      <c r="G60" s="29" t="str">
        <f>'Matriz de Datos'!G42</f>
        <v/>
      </c>
      <c r="H60" s="29" t="str">
        <f>'Matriz de Datos'!H42</f>
        <v/>
      </c>
      <c r="I60" s="29" t="str">
        <f>'Matriz de Datos'!I42</f>
        <v/>
      </c>
      <c r="J60" s="29" t="str">
        <f>'Matriz de Datos'!J42</f>
        <v/>
      </c>
      <c r="K60" s="29" t="str">
        <f>'Matriz de Datos'!K42</f>
        <v/>
      </c>
      <c r="L60" s="29" t="str">
        <f>'Matriz de Datos'!L42</f>
        <v/>
      </c>
      <c r="M60" s="29" t="str">
        <f>'Matriz de Datos'!M42</f>
        <v/>
      </c>
      <c r="N60" s="29" t="str">
        <f>'Matriz de Datos'!N42</f>
        <v/>
      </c>
      <c r="O60" s="29" t="str">
        <f>'Matriz de Datos'!O42</f>
        <v/>
      </c>
      <c r="P60" s="29" t="str">
        <f ca="1">'Matriz de Datos'!W42</f>
        <v/>
      </c>
      <c r="Q60" s="29"/>
      <c r="R60" s="29" t="str">
        <f ca="1">'Matriz de Datos'!AA42</f>
        <v/>
      </c>
      <c r="S60" s="29" t="str">
        <f ca="1">'Matriz de Datos'!AB42</f>
        <v/>
      </c>
      <c r="T60" s="29" t="str">
        <f ca="1">'Matriz de Datos'!AC42</f>
        <v/>
      </c>
      <c r="U60" s="29" t="str">
        <f ca="1">'Matriz de Datos'!AD42</f>
        <v/>
      </c>
      <c r="V60" s="29"/>
      <c r="W60" s="29" t="str">
        <f>'Matriz de Datos'!AE42</f>
        <v/>
      </c>
      <c r="X60" s="29" t="str">
        <f ca="1">'Matriz de Datos'!AF42</f>
        <v/>
      </c>
      <c r="Y60" s="39" t="str">
        <f>IF(OR('Matriz de Datos'!AK42=1,'Matriz de Datos'!AK42=3),'Matriz de Datos'!AG42 &amp; " X " &amp; 'Matriz de Datos'!AH42,"")</f>
        <v/>
      </c>
      <c r="Z60" s="44" t="str">
        <f>IF(OR('Matriz de Datos'!AK42=2,'Matriz de Datos'!AK42=3),5,"")</f>
        <v/>
      </c>
    </row>
    <row r="61" spans="6:26" ht="15" thickBot="1" x14ac:dyDescent="0.35">
      <c r="F61" s="148" t="str">
        <f>'Matriz de Datos'!A43</f>
        <v/>
      </c>
      <c r="G61" s="29" t="str">
        <f>'Matriz de Datos'!G43</f>
        <v/>
      </c>
      <c r="H61" s="29" t="str">
        <f>'Matriz de Datos'!H43</f>
        <v/>
      </c>
      <c r="I61" s="29" t="str">
        <f>'Matriz de Datos'!I43</f>
        <v/>
      </c>
      <c r="J61" s="29" t="str">
        <f>'Matriz de Datos'!J43</f>
        <v/>
      </c>
      <c r="K61" s="29" t="str">
        <f>'Matriz de Datos'!K43</f>
        <v/>
      </c>
      <c r="L61" s="29" t="str">
        <f>'Matriz de Datos'!L43</f>
        <v/>
      </c>
      <c r="M61" s="29" t="str">
        <f>'Matriz de Datos'!M43</f>
        <v/>
      </c>
      <c r="N61" s="29" t="str">
        <f>'Matriz de Datos'!N43</f>
        <v/>
      </c>
      <c r="O61" s="29" t="str">
        <f>'Matriz de Datos'!O43</f>
        <v/>
      </c>
      <c r="P61" s="29" t="str">
        <f ca="1">'Matriz de Datos'!W43</f>
        <v/>
      </c>
      <c r="Q61" s="29"/>
      <c r="R61" s="29" t="str">
        <f ca="1">'Matriz de Datos'!AA43</f>
        <v/>
      </c>
      <c r="S61" s="29" t="str">
        <f ca="1">'Matriz de Datos'!AB43</f>
        <v/>
      </c>
      <c r="T61" s="29" t="str">
        <f ca="1">'Matriz de Datos'!AC43</f>
        <v/>
      </c>
      <c r="U61" s="29" t="str">
        <f ca="1">'Matriz de Datos'!AD43</f>
        <v/>
      </c>
      <c r="V61" s="29"/>
      <c r="W61" s="29" t="str">
        <f>'Matriz de Datos'!AE43</f>
        <v/>
      </c>
      <c r="X61" s="29" t="str">
        <f ca="1">'Matriz de Datos'!AF43</f>
        <v/>
      </c>
      <c r="Y61" s="39" t="str">
        <f>IF(OR('Matriz de Datos'!AK43=1,'Matriz de Datos'!AK43=3),'Matriz de Datos'!AG43 &amp; " X " &amp; 'Matriz de Datos'!AH43,"")</f>
        <v/>
      </c>
      <c r="Z61" s="44" t="str">
        <f>IF(OR('Matriz de Datos'!AK43=2,'Matriz de Datos'!AK43=3),5,"")</f>
        <v/>
      </c>
    </row>
    <row r="62" spans="6:26" ht="15" thickBot="1" x14ac:dyDescent="0.35">
      <c r="F62" s="148" t="str">
        <f>'Matriz de Datos'!A44</f>
        <v/>
      </c>
      <c r="G62" s="29" t="str">
        <f>'Matriz de Datos'!G44</f>
        <v/>
      </c>
      <c r="H62" s="29" t="str">
        <f>'Matriz de Datos'!H44</f>
        <v/>
      </c>
      <c r="I62" s="29" t="str">
        <f>'Matriz de Datos'!I44</f>
        <v/>
      </c>
      <c r="J62" s="29" t="str">
        <f>'Matriz de Datos'!J44</f>
        <v/>
      </c>
      <c r="K62" s="29" t="str">
        <f>'Matriz de Datos'!K44</f>
        <v/>
      </c>
      <c r="L62" s="29" t="str">
        <f>'Matriz de Datos'!L44</f>
        <v/>
      </c>
      <c r="M62" s="29" t="str">
        <f>'Matriz de Datos'!M44</f>
        <v/>
      </c>
      <c r="N62" s="29" t="str">
        <f>'Matriz de Datos'!N44</f>
        <v/>
      </c>
      <c r="O62" s="29" t="str">
        <f>'Matriz de Datos'!O44</f>
        <v/>
      </c>
      <c r="P62" s="29" t="str">
        <f ca="1">'Matriz de Datos'!W44</f>
        <v/>
      </c>
      <c r="Q62" s="29"/>
      <c r="R62" s="29" t="str">
        <f ca="1">'Matriz de Datos'!AA44</f>
        <v/>
      </c>
      <c r="S62" s="29" t="str">
        <f ca="1">'Matriz de Datos'!AB44</f>
        <v/>
      </c>
      <c r="T62" s="29" t="str">
        <f ca="1">'Matriz de Datos'!AC44</f>
        <v/>
      </c>
      <c r="U62" s="29" t="str">
        <f ca="1">'Matriz de Datos'!AD44</f>
        <v/>
      </c>
      <c r="V62" s="29"/>
      <c r="W62" s="29" t="str">
        <f>'Matriz de Datos'!AE44</f>
        <v/>
      </c>
      <c r="X62" s="29" t="str">
        <f ca="1">'Matriz de Datos'!AF44</f>
        <v/>
      </c>
      <c r="Y62" s="39" t="str">
        <f>IF(OR('Matriz de Datos'!AK44=1,'Matriz de Datos'!AK44=3),'Matriz de Datos'!AG44 &amp; " X " &amp; 'Matriz de Datos'!AH44,"")</f>
        <v/>
      </c>
      <c r="Z62" s="44" t="str">
        <f>IF(OR('Matriz de Datos'!AK44=2,'Matriz de Datos'!AK44=3),5,"")</f>
        <v/>
      </c>
    </row>
    <row r="63" spans="6:26" ht="15" thickBot="1" x14ac:dyDescent="0.35">
      <c r="F63" s="148" t="str">
        <f>'Matriz de Datos'!A45</f>
        <v/>
      </c>
      <c r="G63" s="29" t="str">
        <f>'Matriz de Datos'!G45</f>
        <v/>
      </c>
      <c r="H63" s="29" t="str">
        <f>'Matriz de Datos'!H45</f>
        <v/>
      </c>
      <c r="I63" s="29" t="str">
        <f>'Matriz de Datos'!I45</f>
        <v/>
      </c>
      <c r="J63" s="29" t="str">
        <f>'Matriz de Datos'!J45</f>
        <v/>
      </c>
      <c r="K63" s="29" t="str">
        <f>'Matriz de Datos'!K45</f>
        <v/>
      </c>
      <c r="L63" s="29" t="str">
        <f>'Matriz de Datos'!L45</f>
        <v/>
      </c>
      <c r="M63" s="29" t="str">
        <f>'Matriz de Datos'!M45</f>
        <v/>
      </c>
      <c r="N63" s="29" t="str">
        <f>'Matriz de Datos'!N45</f>
        <v/>
      </c>
      <c r="O63" s="29" t="str">
        <f>'Matriz de Datos'!O45</f>
        <v/>
      </c>
      <c r="P63" s="29" t="str">
        <f ca="1">'Matriz de Datos'!W45</f>
        <v/>
      </c>
      <c r="Q63" s="29"/>
      <c r="R63" s="29" t="str">
        <f ca="1">'Matriz de Datos'!AA45</f>
        <v/>
      </c>
      <c r="S63" s="29" t="str">
        <f ca="1">'Matriz de Datos'!AB45</f>
        <v/>
      </c>
      <c r="T63" s="29" t="str">
        <f ca="1">'Matriz de Datos'!AC45</f>
        <v/>
      </c>
      <c r="U63" s="29" t="str">
        <f ca="1">'Matriz de Datos'!AD45</f>
        <v/>
      </c>
      <c r="V63" s="29"/>
      <c r="W63" s="29" t="str">
        <f>'Matriz de Datos'!AE45</f>
        <v/>
      </c>
      <c r="X63" s="29" t="str">
        <f ca="1">'Matriz de Datos'!AF45</f>
        <v/>
      </c>
      <c r="Y63" s="39" t="str">
        <f>IF(OR('Matriz de Datos'!AK45=1,'Matriz de Datos'!AK45=3),'Matriz de Datos'!AG45 &amp; " X " &amp; 'Matriz de Datos'!AH45,"")</f>
        <v/>
      </c>
      <c r="Z63" s="44" t="str">
        <f>IF(OR('Matriz de Datos'!AK45=2,'Matriz de Datos'!AK45=3),5,"")</f>
        <v/>
      </c>
    </row>
    <row r="64" spans="6:26" ht="15" thickBot="1" x14ac:dyDescent="0.35">
      <c r="F64" s="148" t="str">
        <f>'Matriz de Datos'!A46</f>
        <v/>
      </c>
      <c r="G64" s="29" t="str">
        <f>'Matriz de Datos'!G46</f>
        <v/>
      </c>
      <c r="H64" s="29" t="str">
        <f>'Matriz de Datos'!H46</f>
        <v/>
      </c>
      <c r="I64" s="29" t="str">
        <f>'Matriz de Datos'!I46</f>
        <v/>
      </c>
      <c r="J64" s="29" t="str">
        <f>'Matriz de Datos'!J46</f>
        <v/>
      </c>
      <c r="K64" s="29" t="str">
        <f>'Matriz de Datos'!K46</f>
        <v/>
      </c>
      <c r="L64" s="29" t="str">
        <f>'Matriz de Datos'!L46</f>
        <v/>
      </c>
      <c r="M64" s="29" t="str">
        <f>'Matriz de Datos'!M46</f>
        <v/>
      </c>
      <c r="N64" s="29" t="str">
        <f>'Matriz de Datos'!N46</f>
        <v/>
      </c>
      <c r="O64" s="29" t="str">
        <f>'Matriz de Datos'!O46</f>
        <v/>
      </c>
      <c r="P64" s="29" t="str">
        <f ca="1">'Matriz de Datos'!W46</f>
        <v/>
      </c>
      <c r="Q64" s="29"/>
      <c r="R64" s="29" t="str">
        <f ca="1">'Matriz de Datos'!AA46</f>
        <v/>
      </c>
      <c r="S64" s="29" t="str">
        <f ca="1">'Matriz de Datos'!AB46</f>
        <v/>
      </c>
      <c r="T64" s="29" t="str">
        <f ca="1">'Matriz de Datos'!AC46</f>
        <v/>
      </c>
      <c r="U64" s="29" t="str">
        <f ca="1">'Matriz de Datos'!AD46</f>
        <v/>
      </c>
      <c r="V64" s="29"/>
      <c r="W64" s="29" t="str">
        <f>'Matriz de Datos'!AE46</f>
        <v/>
      </c>
      <c r="X64" s="29" t="str">
        <f ca="1">'Matriz de Datos'!AF46</f>
        <v/>
      </c>
      <c r="Y64" s="39" t="str">
        <f>IF(OR('Matriz de Datos'!AK46=1,'Matriz de Datos'!AK46=3),'Matriz de Datos'!AG46 &amp; " X " &amp; 'Matriz de Datos'!AH46,"")</f>
        <v/>
      </c>
      <c r="Z64" s="44" t="str">
        <f>IF(OR('Matriz de Datos'!AK46=2,'Matriz de Datos'!AK46=3),5,"")</f>
        <v/>
      </c>
    </row>
    <row r="65" spans="6:26" ht="15" thickBot="1" x14ac:dyDescent="0.35">
      <c r="F65" s="148" t="str">
        <f>'Matriz de Datos'!A47</f>
        <v/>
      </c>
      <c r="G65" s="29" t="str">
        <f>'Matriz de Datos'!G47</f>
        <v/>
      </c>
      <c r="H65" s="29" t="str">
        <f>'Matriz de Datos'!H47</f>
        <v/>
      </c>
      <c r="I65" s="29" t="str">
        <f>'Matriz de Datos'!I47</f>
        <v/>
      </c>
      <c r="J65" s="29" t="str">
        <f>'Matriz de Datos'!J47</f>
        <v/>
      </c>
      <c r="K65" s="29" t="str">
        <f>'Matriz de Datos'!K47</f>
        <v/>
      </c>
      <c r="L65" s="29" t="str">
        <f>'Matriz de Datos'!L47</f>
        <v/>
      </c>
      <c r="M65" s="29" t="str">
        <f>'Matriz de Datos'!M47</f>
        <v/>
      </c>
      <c r="N65" s="29" t="str">
        <f>'Matriz de Datos'!N47</f>
        <v/>
      </c>
      <c r="O65" s="29" t="str">
        <f>'Matriz de Datos'!O47</f>
        <v/>
      </c>
      <c r="P65" s="29" t="str">
        <f ca="1">'Matriz de Datos'!W47</f>
        <v/>
      </c>
      <c r="Q65" s="29"/>
      <c r="R65" s="29" t="str">
        <f ca="1">'Matriz de Datos'!AA47</f>
        <v/>
      </c>
      <c r="S65" s="29" t="str">
        <f ca="1">'Matriz de Datos'!AB47</f>
        <v/>
      </c>
      <c r="T65" s="29" t="str">
        <f ca="1">'Matriz de Datos'!AC47</f>
        <v/>
      </c>
      <c r="U65" s="29" t="str">
        <f ca="1">'Matriz de Datos'!AD47</f>
        <v/>
      </c>
      <c r="V65" s="29"/>
      <c r="W65" s="29" t="str">
        <f>'Matriz de Datos'!AE47</f>
        <v/>
      </c>
      <c r="X65" s="29" t="str">
        <f ca="1">'Matriz de Datos'!AF47</f>
        <v/>
      </c>
      <c r="Y65" s="39" t="str">
        <f>IF(OR('Matriz de Datos'!AK47=1,'Matriz de Datos'!AK47=3),'Matriz de Datos'!AG47 &amp; " X " &amp; 'Matriz de Datos'!AH47,"")</f>
        <v/>
      </c>
      <c r="Z65" s="44" t="str">
        <f>IF(OR('Matriz de Datos'!AK47=2,'Matriz de Datos'!AK47=3),5,"")</f>
        <v/>
      </c>
    </row>
    <row r="66" spans="6:26" ht="15" thickBot="1" x14ac:dyDescent="0.35">
      <c r="F66" s="148" t="str">
        <f>'Matriz de Datos'!A48</f>
        <v/>
      </c>
      <c r="G66" s="29" t="str">
        <f>'Matriz de Datos'!G48</f>
        <v/>
      </c>
      <c r="H66" s="29" t="str">
        <f>'Matriz de Datos'!H48</f>
        <v/>
      </c>
      <c r="I66" s="29" t="str">
        <f>'Matriz de Datos'!I48</f>
        <v/>
      </c>
      <c r="J66" s="29" t="str">
        <f>'Matriz de Datos'!J48</f>
        <v/>
      </c>
      <c r="K66" s="29" t="str">
        <f>'Matriz de Datos'!K48</f>
        <v/>
      </c>
      <c r="L66" s="29" t="str">
        <f>'Matriz de Datos'!L48</f>
        <v/>
      </c>
      <c r="M66" s="29" t="str">
        <f>'Matriz de Datos'!M48</f>
        <v/>
      </c>
      <c r="N66" s="29" t="str">
        <f>'Matriz de Datos'!N48</f>
        <v/>
      </c>
      <c r="O66" s="29" t="str">
        <f>'Matriz de Datos'!O48</f>
        <v/>
      </c>
      <c r="P66" s="29" t="str">
        <f ca="1">'Matriz de Datos'!W48</f>
        <v/>
      </c>
      <c r="Q66" s="29"/>
      <c r="R66" s="29" t="str">
        <f ca="1">'Matriz de Datos'!AA48</f>
        <v/>
      </c>
      <c r="S66" s="29" t="str">
        <f ca="1">'Matriz de Datos'!AB48</f>
        <v/>
      </c>
      <c r="T66" s="29" t="str">
        <f ca="1">'Matriz de Datos'!AC48</f>
        <v/>
      </c>
      <c r="U66" s="29" t="str">
        <f ca="1">'Matriz de Datos'!AD48</f>
        <v/>
      </c>
      <c r="V66" s="29"/>
      <c r="W66" s="29" t="str">
        <f>'Matriz de Datos'!AE48</f>
        <v/>
      </c>
      <c r="X66" s="29" t="str">
        <f ca="1">'Matriz de Datos'!AF48</f>
        <v/>
      </c>
      <c r="Y66" s="39" t="str">
        <f>IF(OR('Matriz de Datos'!AK48=1,'Matriz de Datos'!AK48=3),'Matriz de Datos'!AG48 &amp; " X " &amp; 'Matriz de Datos'!AH48,"")</f>
        <v/>
      </c>
      <c r="Z66" s="44" t="str">
        <f>IF(OR('Matriz de Datos'!AK48=2,'Matriz de Datos'!AK48=3),5,"")</f>
        <v/>
      </c>
    </row>
    <row r="67" spans="6:26" ht="15" thickBot="1" x14ac:dyDescent="0.35">
      <c r="F67" s="148" t="str">
        <f>'Matriz de Datos'!A49</f>
        <v/>
      </c>
      <c r="G67" s="29" t="str">
        <f>'Matriz de Datos'!G49</f>
        <v/>
      </c>
      <c r="H67" s="29" t="str">
        <f>'Matriz de Datos'!H49</f>
        <v/>
      </c>
      <c r="I67" s="29" t="str">
        <f>'Matriz de Datos'!I49</f>
        <v/>
      </c>
      <c r="J67" s="29" t="str">
        <f>'Matriz de Datos'!J49</f>
        <v/>
      </c>
      <c r="K67" s="29" t="str">
        <f>'Matriz de Datos'!K49</f>
        <v/>
      </c>
      <c r="L67" s="29" t="str">
        <f>'Matriz de Datos'!L49</f>
        <v/>
      </c>
      <c r="M67" s="29" t="str">
        <f>'Matriz de Datos'!M49</f>
        <v/>
      </c>
      <c r="N67" s="29" t="str">
        <f>'Matriz de Datos'!N49</f>
        <v/>
      </c>
      <c r="O67" s="29" t="str">
        <f>'Matriz de Datos'!O49</f>
        <v/>
      </c>
      <c r="P67" s="29" t="str">
        <f ca="1">'Matriz de Datos'!W49</f>
        <v/>
      </c>
      <c r="Q67" s="29"/>
      <c r="R67" s="29" t="str">
        <f ca="1">'Matriz de Datos'!AA49</f>
        <v/>
      </c>
      <c r="S67" s="29" t="str">
        <f ca="1">'Matriz de Datos'!AB49</f>
        <v/>
      </c>
      <c r="T67" s="29" t="str">
        <f ca="1">'Matriz de Datos'!AC49</f>
        <v/>
      </c>
      <c r="U67" s="29" t="str">
        <f ca="1">'Matriz de Datos'!AD49</f>
        <v/>
      </c>
      <c r="V67" s="29"/>
      <c r="W67" s="29" t="str">
        <f>'Matriz de Datos'!AE49</f>
        <v/>
      </c>
      <c r="X67" s="29" t="str">
        <f ca="1">'Matriz de Datos'!AF49</f>
        <v/>
      </c>
      <c r="Y67" s="39" t="str">
        <f>IF(OR('Matriz de Datos'!AK49=1,'Matriz de Datos'!AK49=3),'Matriz de Datos'!AG49 &amp; " X " &amp; 'Matriz de Datos'!AH49,"")</f>
        <v/>
      </c>
      <c r="Z67" s="44" t="str">
        <f>IF(OR('Matriz de Datos'!AK49=2,'Matriz de Datos'!AK49=3),5,"")</f>
        <v/>
      </c>
    </row>
    <row r="68" spans="6:26" ht="15" thickBot="1" x14ac:dyDescent="0.35">
      <c r="F68" s="148" t="str">
        <f>'Matriz de Datos'!A50</f>
        <v/>
      </c>
      <c r="G68" s="29" t="str">
        <f>'Matriz de Datos'!G50</f>
        <v/>
      </c>
      <c r="H68" s="29" t="str">
        <f>'Matriz de Datos'!H50</f>
        <v/>
      </c>
      <c r="I68" s="29" t="str">
        <f>'Matriz de Datos'!I50</f>
        <v/>
      </c>
      <c r="J68" s="29" t="str">
        <f>'Matriz de Datos'!J50</f>
        <v/>
      </c>
      <c r="K68" s="29" t="str">
        <f>'Matriz de Datos'!K50</f>
        <v/>
      </c>
      <c r="L68" s="29" t="str">
        <f>'Matriz de Datos'!L50</f>
        <v/>
      </c>
      <c r="M68" s="29" t="str">
        <f>'Matriz de Datos'!M50</f>
        <v/>
      </c>
      <c r="N68" s="29" t="str">
        <f>'Matriz de Datos'!N50</f>
        <v/>
      </c>
      <c r="O68" s="29" t="str">
        <f>'Matriz de Datos'!O50</f>
        <v/>
      </c>
      <c r="P68" s="29" t="str">
        <f ca="1">'Matriz de Datos'!W50</f>
        <v/>
      </c>
      <c r="Q68" s="29"/>
      <c r="R68" s="29" t="str">
        <f ca="1">'Matriz de Datos'!AA50</f>
        <v/>
      </c>
      <c r="S68" s="29" t="str">
        <f ca="1">'Matriz de Datos'!AB50</f>
        <v/>
      </c>
      <c r="T68" s="29" t="str">
        <f ca="1">'Matriz de Datos'!AC50</f>
        <v/>
      </c>
      <c r="U68" s="29" t="str">
        <f ca="1">'Matriz de Datos'!AD50</f>
        <v/>
      </c>
      <c r="V68" s="29"/>
      <c r="W68" s="29" t="str">
        <f>'Matriz de Datos'!AE50</f>
        <v/>
      </c>
      <c r="X68" s="29" t="str">
        <f ca="1">'Matriz de Datos'!AF50</f>
        <v/>
      </c>
      <c r="Y68" s="39" t="str">
        <f>IF(OR('Matriz de Datos'!AK50=1,'Matriz de Datos'!AK50=3),'Matriz de Datos'!AG50 &amp; " X " &amp; 'Matriz de Datos'!AH50,"")</f>
        <v/>
      </c>
      <c r="Z68" s="44" t="str">
        <f>IF(OR('Matriz de Datos'!AK50=2,'Matriz de Datos'!AK50=3),5,"")</f>
        <v/>
      </c>
    </row>
    <row r="69" spans="6:26" ht="15" thickBot="1" x14ac:dyDescent="0.35">
      <c r="F69" s="148" t="str">
        <f>'Matriz de Datos'!A51</f>
        <v/>
      </c>
      <c r="G69" s="29" t="str">
        <f>'Matriz de Datos'!G51</f>
        <v/>
      </c>
      <c r="H69" s="29" t="str">
        <f>'Matriz de Datos'!H51</f>
        <v/>
      </c>
      <c r="I69" s="29" t="str">
        <f>'Matriz de Datos'!I51</f>
        <v/>
      </c>
      <c r="J69" s="29" t="str">
        <f>'Matriz de Datos'!J51</f>
        <v/>
      </c>
      <c r="K69" s="29" t="str">
        <f>'Matriz de Datos'!K51</f>
        <v/>
      </c>
      <c r="L69" s="29" t="str">
        <f>'Matriz de Datos'!L51</f>
        <v/>
      </c>
      <c r="M69" s="29" t="str">
        <f>'Matriz de Datos'!M51</f>
        <v/>
      </c>
      <c r="N69" s="29" t="str">
        <f>'Matriz de Datos'!N51</f>
        <v/>
      </c>
      <c r="O69" s="29" t="str">
        <f>'Matriz de Datos'!O51</f>
        <v/>
      </c>
      <c r="P69" s="29" t="str">
        <f ca="1">'Matriz de Datos'!W51</f>
        <v/>
      </c>
      <c r="Q69" s="29"/>
      <c r="R69" s="29" t="str">
        <f ca="1">'Matriz de Datos'!AA51</f>
        <v/>
      </c>
      <c r="S69" s="29" t="str">
        <f ca="1">'Matriz de Datos'!AB51</f>
        <v/>
      </c>
      <c r="T69" s="29" t="str">
        <f ca="1">'Matriz de Datos'!AC51</f>
        <v/>
      </c>
      <c r="U69" s="29" t="str">
        <f ca="1">'Matriz de Datos'!AD51</f>
        <v/>
      </c>
      <c r="V69" s="29"/>
      <c r="W69" s="29" t="str">
        <f>'Matriz de Datos'!AE51</f>
        <v/>
      </c>
      <c r="X69" s="29" t="str">
        <f ca="1">'Matriz de Datos'!AF51</f>
        <v/>
      </c>
      <c r="Y69" s="39" t="str">
        <f>IF(OR('Matriz de Datos'!AK51=1,'Matriz de Datos'!AK51=3),'Matriz de Datos'!AG51 &amp; " X " &amp; 'Matriz de Datos'!AH51,"")</f>
        <v/>
      </c>
      <c r="Z69" s="44" t="str">
        <f>IF(OR('Matriz de Datos'!AK51=2,'Matriz de Datos'!AK51=3),5,"")</f>
        <v/>
      </c>
    </row>
    <row r="70" spans="6:26" ht="15" thickBot="1" x14ac:dyDescent="0.35">
      <c r="F70" s="148" t="str">
        <f>'Matriz de Datos'!A52</f>
        <v/>
      </c>
      <c r="G70" s="29" t="str">
        <f>'Matriz de Datos'!G52</f>
        <v/>
      </c>
      <c r="H70" s="29" t="str">
        <f>'Matriz de Datos'!H52</f>
        <v/>
      </c>
      <c r="I70" s="29" t="str">
        <f>'Matriz de Datos'!I52</f>
        <v/>
      </c>
      <c r="J70" s="29" t="str">
        <f>'Matriz de Datos'!J52</f>
        <v/>
      </c>
      <c r="K70" s="29" t="str">
        <f>'Matriz de Datos'!K52</f>
        <v/>
      </c>
      <c r="L70" s="29" t="str">
        <f>'Matriz de Datos'!L52</f>
        <v/>
      </c>
      <c r="M70" s="29" t="str">
        <f>'Matriz de Datos'!M52</f>
        <v/>
      </c>
      <c r="N70" s="29" t="str">
        <f>'Matriz de Datos'!N52</f>
        <v/>
      </c>
      <c r="O70" s="29" t="str">
        <f>'Matriz de Datos'!O52</f>
        <v/>
      </c>
      <c r="P70" s="29" t="str">
        <f ca="1">'Matriz de Datos'!W52</f>
        <v/>
      </c>
      <c r="Q70" s="29"/>
      <c r="R70" s="29" t="str">
        <f ca="1">'Matriz de Datos'!AA52</f>
        <v/>
      </c>
      <c r="S70" s="29" t="str">
        <f ca="1">'Matriz de Datos'!AB52</f>
        <v/>
      </c>
      <c r="T70" s="29" t="str">
        <f ca="1">'Matriz de Datos'!AC52</f>
        <v/>
      </c>
      <c r="U70" s="29" t="str">
        <f ca="1">'Matriz de Datos'!AD52</f>
        <v/>
      </c>
      <c r="V70" s="29"/>
      <c r="W70" s="29" t="str">
        <f>'Matriz de Datos'!AE52</f>
        <v/>
      </c>
      <c r="X70" s="29" t="str">
        <f ca="1">'Matriz de Datos'!AF52</f>
        <v/>
      </c>
      <c r="Y70" s="39" t="str">
        <f>IF(OR('Matriz de Datos'!AK52=1,'Matriz de Datos'!AK52=3),'Matriz de Datos'!AG52 &amp; " X " &amp; 'Matriz de Datos'!AH52,"")</f>
        <v/>
      </c>
      <c r="Z70" s="44" t="str">
        <f>IF(OR('Matriz de Datos'!AK52=2,'Matriz de Datos'!AK52=3),5,"")</f>
        <v/>
      </c>
    </row>
    <row r="71" spans="6:26" ht="15" thickBot="1" x14ac:dyDescent="0.35">
      <c r="F71" s="148" t="str">
        <f>'Matriz de Datos'!A53</f>
        <v/>
      </c>
      <c r="G71" s="29" t="str">
        <f>'Matriz de Datos'!G53</f>
        <v/>
      </c>
      <c r="H71" s="29" t="str">
        <f>'Matriz de Datos'!H53</f>
        <v/>
      </c>
      <c r="I71" s="29" t="str">
        <f>'Matriz de Datos'!I53</f>
        <v/>
      </c>
      <c r="J71" s="29" t="str">
        <f>'Matriz de Datos'!J53</f>
        <v/>
      </c>
      <c r="K71" s="29" t="str">
        <f>'Matriz de Datos'!K53</f>
        <v/>
      </c>
      <c r="L71" s="29" t="str">
        <f>'Matriz de Datos'!L53</f>
        <v/>
      </c>
      <c r="M71" s="29" t="str">
        <f>'Matriz de Datos'!M53</f>
        <v/>
      </c>
      <c r="N71" s="29" t="str">
        <f>'Matriz de Datos'!N53</f>
        <v/>
      </c>
      <c r="O71" s="29" t="str">
        <f>'Matriz de Datos'!O53</f>
        <v/>
      </c>
      <c r="P71" s="29" t="str">
        <f ca="1">'Matriz de Datos'!W53</f>
        <v/>
      </c>
      <c r="Q71" s="29"/>
      <c r="R71" s="29" t="str">
        <f ca="1">'Matriz de Datos'!AA53</f>
        <v/>
      </c>
      <c r="S71" s="29" t="str">
        <f ca="1">'Matriz de Datos'!AB53</f>
        <v/>
      </c>
      <c r="T71" s="29" t="str">
        <f ca="1">'Matriz de Datos'!AC53</f>
        <v/>
      </c>
      <c r="U71" s="29" t="str">
        <f ca="1">'Matriz de Datos'!AD53</f>
        <v/>
      </c>
      <c r="V71" s="29"/>
      <c r="W71" s="29" t="str">
        <f>'Matriz de Datos'!AE53</f>
        <v/>
      </c>
      <c r="X71" s="29" t="str">
        <f ca="1">'Matriz de Datos'!AF53</f>
        <v/>
      </c>
      <c r="Y71" s="39" t="str">
        <f>IF(OR('Matriz de Datos'!AK53=1,'Matriz de Datos'!AK53=3),'Matriz de Datos'!AG53 &amp; " X " &amp; 'Matriz de Datos'!AH53,"")</f>
        <v/>
      </c>
      <c r="Z71" s="44" t="str">
        <f>IF(OR('Matriz de Datos'!AK53=2,'Matriz de Datos'!AK53=3),5,"")</f>
        <v/>
      </c>
    </row>
    <row r="72" spans="6:26" ht="15" thickBot="1" x14ac:dyDescent="0.35">
      <c r="F72" s="148" t="str">
        <f>'Matriz de Datos'!A54</f>
        <v/>
      </c>
      <c r="G72" s="29" t="str">
        <f>'Matriz de Datos'!G54</f>
        <v/>
      </c>
      <c r="H72" s="29" t="str">
        <f>'Matriz de Datos'!H54</f>
        <v/>
      </c>
      <c r="I72" s="29" t="str">
        <f>'Matriz de Datos'!I54</f>
        <v/>
      </c>
      <c r="J72" s="29" t="str">
        <f>'Matriz de Datos'!J54</f>
        <v/>
      </c>
      <c r="K72" s="29" t="str">
        <f>'Matriz de Datos'!K54</f>
        <v/>
      </c>
      <c r="L72" s="29" t="str">
        <f>'Matriz de Datos'!L54</f>
        <v/>
      </c>
      <c r="M72" s="29" t="str">
        <f>'Matriz de Datos'!M54</f>
        <v/>
      </c>
      <c r="N72" s="29" t="str">
        <f>'Matriz de Datos'!N54</f>
        <v/>
      </c>
      <c r="O72" s="29" t="str">
        <f>'Matriz de Datos'!O54</f>
        <v/>
      </c>
      <c r="P72" s="29" t="str">
        <f ca="1">'Matriz de Datos'!W54</f>
        <v/>
      </c>
      <c r="Q72" s="29"/>
      <c r="R72" s="29" t="str">
        <f ca="1">'Matriz de Datos'!AA54</f>
        <v/>
      </c>
      <c r="S72" s="29" t="str">
        <f ca="1">'Matriz de Datos'!AB54</f>
        <v/>
      </c>
      <c r="T72" s="29" t="str">
        <f ca="1">'Matriz de Datos'!AC54</f>
        <v/>
      </c>
      <c r="U72" s="29" t="str">
        <f ca="1">'Matriz de Datos'!AD54</f>
        <v/>
      </c>
      <c r="V72" s="29"/>
      <c r="W72" s="29" t="str">
        <f>'Matriz de Datos'!AE54</f>
        <v/>
      </c>
      <c r="X72" s="29" t="str">
        <f ca="1">'Matriz de Datos'!AF54</f>
        <v/>
      </c>
      <c r="Y72" s="39" t="str">
        <f>IF(OR('Matriz de Datos'!AK54=1,'Matriz de Datos'!AK54=3),'Matriz de Datos'!AG54 &amp; " X " &amp; 'Matriz de Datos'!AH54,"")</f>
        <v/>
      </c>
      <c r="Z72" s="44" t="str">
        <f>IF(OR('Matriz de Datos'!AK54=2,'Matriz de Datos'!AK54=3),5,"")</f>
        <v/>
      </c>
    </row>
    <row r="73" spans="6:26" ht="15" thickBot="1" x14ac:dyDescent="0.35">
      <c r="F73" s="148" t="str">
        <f>'Matriz de Datos'!A55</f>
        <v/>
      </c>
      <c r="G73" s="29" t="str">
        <f>'Matriz de Datos'!G55</f>
        <v/>
      </c>
      <c r="H73" s="29" t="str">
        <f>'Matriz de Datos'!H55</f>
        <v/>
      </c>
      <c r="I73" s="29" t="str">
        <f>'Matriz de Datos'!I55</f>
        <v/>
      </c>
      <c r="J73" s="29" t="str">
        <f>'Matriz de Datos'!J55</f>
        <v/>
      </c>
      <c r="K73" s="29" t="str">
        <f>'Matriz de Datos'!K55</f>
        <v/>
      </c>
      <c r="L73" s="29" t="str">
        <f>'Matriz de Datos'!L55</f>
        <v/>
      </c>
      <c r="M73" s="29" t="str">
        <f>'Matriz de Datos'!M55</f>
        <v/>
      </c>
      <c r="N73" s="29" t="str">
        <f>'Matriz de Datos'!N55</f>
        <v/>
      </c>
      <c r="O73" s="29" t="str">
        <f>'Matriz de Datos'!O55</f>
        <v/>
      </c>
      <c r="P73" s="29" t="str">
        <f ca="1">'Matriz de Datos'!W55</f>
        <v/>
      </c>
      <c r="Q73" s="29"/>
      <c r="R73" s="29" t="str">
        <f ca="1">'Matriz de Datos'!AA55</f>
        <v/>
      </c>
      <c r="S73" s="29" t="str">
        <f ca="1">'Matriz de Datos'!AB55</f>
        <v/>
      </c>
      <c r="T73" s="29" t="str">
        <f ca="1">'Matriz de Datos'!AC55</f>
        <v/>
      </c>
      <c r="U73" s="29" t="str">
        <f ca="1">'Matriz de Datos'!AD55</f>
        <v/>
      </c>
      <c r="V73" s="29"/>
      <c r="W73" s="29" t="str">
        <f>'Matriz de Datos'!AE55</f>
        <v/>
      </c>
      <c r="X73" s="29" t="str">
        <f ca="1">'Matriz de Datos'!AF55</f>
        <v/>
      </c>
      <c r="Y73" s="39" t="str">
        <f>IF(OR('Matriz de Datos'!AK55=1,'Matriz de Datos'!AK55=3),'Matriz de Datos'!AG55 &amp; " X " &amp; 'Matriz de Datos'!AH55,"")</f>
        <v/>
      </c>
      <c r="Z73" s="44" t="str">
        <f>IF(OR('Matriz de Datos'!AK55=2,'Matriz de Datos'!AK55=3),5,"")</f>
        <v/>
      </c>
    </row>
    <row r="74" spans="6:26" ht="15" thickBot="1" x14ac:dyDescent="0.35">
      <c r="F74" s="148" t="str">
        <f>'Matriz de Datos'!A56</f>
        <v/>
      </c>
      <c r="G74" s="29" t="str">
        <f>'Matriz de Datos'!G56</f>
        <v/>
      </c>
      <c r="H74" s="29" t="str">
        <f>'Matriz de Datos'!H56</f>
        <v/>
      </c>
      <c r="I74" s="29" t="str">
        <f>'Matriz de Datos'!I56</f>
        <v/>
      </c>
      <c r="J74" s="29" t="str">
        <f>'Matriz de Datos'!J56</f>
        <v/>
      </c>
      <c r="K74" s="29" t="str">
        <f>'Matriz de Datos'!K56</f>
        <v/>
      </c>
      <c r="L74" s="29" t="str">
        <f>'Matriz de Datos'!L56</f>
        <v/>
      </c>
      <c r="M74" s="29" t="str">
        <f>'Matriz de Datos'!M56</f>
        <v/>
      </c>
      <c r="N74" s="29" t="str">
        <f>'Matriz de Datos'!N56</f>
        <v/>
      </c>
      <c r="O74" s="29" t="str">
        <f>'Matriz de Datos'!O56</f>
        <v/>
      </c>
      <c r="P74" s="29" t="str">
        <f ca="1">'Matriz de Datos'!W56</f>
        <v/>
      </c>
      <c r="Q74" s="29"/>
      <c r="R74" s="29" t="str">
        <f ca="1">'Matriz de Datos'!AA56</f>
        <v/>
      </c>
      <c r="S74" s="29" t="str">
        <f ca="1">'Matriz de Datos'!AB56</f>
        <v/>
      </c>
      <c r="T74" s="29" t="str">
        <f ca="1">'Matriz de Datos'!AC56</f>
        <v/>
      </c>
      <c r="U74" s="29" t="str">
        <f ca="1">'Matriz de Datos'!AD56</f>
        <v/>
      </c>
      <c r="V74" s="29"/>
      <c r="W74" s="29" t="str">
        <f>'Matriz de Datos'!AE56</f>
        <v/>
      </c>
      <c r="X74" s="29" t="str">
        <f ca="1">'Matriz de Datos'!AF56</f>
        <v/>
      </c>
      <c r="Y74" s="39" t="str">
        <f>IF(OR('Matriz de Datos'!AK56=1,'Matriz de Datos'!AK56=3),'Matriz de Datos'!AG56 &amp; " X " &amp; 'Matriz de Datos'!AH56,"")</f>
        <v/>
      </c>
      <c r="Z74" s="44" t="str">
        <f>IF(OR('Matriz de Datos'!AK56=2,'Matriz de Datos'!AK56=3),5,"")</f>
        <v/>
      </c>
    </row>
    <row r="75" spans="6:26" ht="15" thickBot="1" x14ac:dyDescent="0.35">
      <c r="F75" s="148" t="str">
        <f>'Matriz de Datos'!A57</f>
        <v/>
      </c>
      <c r="G75" s="29" t="str">
        <f>'Matriz de Datos'!G57</f>
        <v/>
      </c>
      <c r="H75" s="29" t="str">
        <f>'Matriz de Datos'!H57</f>
        <v/>
      </c>
      <c r="I75" s="29" t="str">
        <f>'Matriz de Datos'!I57</f>
        <v/>
      </c>
      <c r="J75" s="29" t="str">
        <f>'Matriz de Datos'!J57</f>
        <v/>
      </c>
      <c r="K75" s="29" t="str">
        <f>'Matriz de Datos'!K57</f>
        <v/>
      </c>
      <c r="L75" s="29" t="str">
        <f>'Matriz de Datos'!L57</f>
        <v/>
      </c>
      <c r="M75" s="29" t="str">
        <f>'Matriz de Datos'!M57</f>
        <v/>
      </c>
      <c r="N75" s="29" t="str">
        <f>'Matriz de Datos'!N57</f>
        <v/>
      </c>
      <c r="O75" s="29" t="str">
        <f>'Matriz de Datos'!O57</f>
        <v/>
      </c>
      <c r="P75" s="29" t="str">
        <f ca="1">'Matriz de Datos'!W57</f>
        <v/>
      </c>
      <c r="Q75" s="29"/>
      <c r="R75" s="29" t="str">
        <f ca="1">'Matriz de Datos'!AA57</f>
        <v/>
      </c>
      <c r="S75" s="29" t="str">
        <f ca="1">'Matriz de Datos'!AB57</f>
        <v/>
      </c>
      <c r="T75" s="29" t="str">
        <f ca="1">'Matriz de Datos'!AC57</f>
        <v/>
      </c>
      <c r="U75" s="29" t="str">
        <f ca="1">'Matriz de Datos'!AD57</f>
        <v/>
      </c>
      <c r="V75" s="29"/>
      <c r="W75" s="29" t="str">
        <f>'Matriz de Datos'!AE57</f>
        <v/>
      </c>
      <c r="X75" s="29" t="str">
        <f ca="1">'Matriz de Datos'!AF57</f>
        <v/>
      </c>
      <c r="Y75" s="39" t="str">
        <f>IF(OR('Matriz de Datos'!AK57=1,'Matriz de Datos'!AK57=3),'Matriz de Datos'!AG57 &amp; " X " &amp; 'Matriz de Datos'!AH57,"")</f>
        <v/>
      </c>
      <c r="Z75" s="44" t="str">
        <f>IF(OR('Matriz de Datos'!AK57=2,'Matriz de Datos'!AK57=3),5,"")</f>
        <v/>
      </c>
    </row>
    <row r="76" spans="6:26" ht="15" thickBot="1" x14ac:dyDescent="0.35">
      <c r="F76" s="148" t="str">
        <f>'Matriz de Datos'!A58</f>
        <v/>
      </c>
      <c r="G76" s="29" t="str">
        <f>'Matriz de Datos'!G58</f>
        <v/>
      </c>
      <c r="H76" s="29" t="str">
        <f>'Matriz de Datos'!H58</f>
        <v/>
      </c>
      <c r="I76" s="29" t="str">
        <f>'Matriz de Datos'!I58</f>
        <v/>
      </c>
      <c r="J76" s="29" t="str">
        <f>'Matriz de Datos'!J58</f>
        <v/>
      </c>
      <c r="K76" s="29" t="str">
        <f>'Matriz de Datos'!K58</f>
        <v/>
      </c>
      <c r="L76" s="29" t="str">
        <f>'Matriz de Datos'!L58</f>
        <v/>
      </c>
      <c r="M76" s="29" t="str">
        <f>'Matriz de Datos'!M58</f>
        <v/>
      </c>
      <c r="N76" s="29" t="str">
        <f>'Matriz de Datos'!N58</f>
        <v/>
      </c>
      <c r="O76" s="29" t="str">
        <f>'Matriz de Datos'!O58</f>
        <v/>
      </c>
      <c r="P76" s="29" t="str">
        <f ca="1">'Matriz de Datos'!W58</f>
        <v/>
      </c>
      <c r="Q76" s="29"/>
      <c r="R76" s="29" t="str">
        <f ca="1">'Matriz de Datos'!AA58</f>
        <v/>
      </c>
      <c r="S76" s="29" t="str">
        <f ca="1">'Matriz de Datos'!AB58</f>
        <v/>
      </c>
      <c r="T76" s="29" t="str">
        <f ca="1">'Matriz de Datos'!AC58</f>
        <v/>
      </c>
      <c r="U76" s="29" t="str">
        <f ca="1">'Matriz de Datos'!AD58</f>
        <v/>
      </c>
      <c r="V76" s="29"/>
      <c r="W76" s="29" t="str">
        <f>'Matriz de Datos'!AE58</f>
        <v/>
      </c>
      <c r="X76" s="29" t="str">
        <f ca="1">'Matriz de Datos'!AF58</f>
        <v/>
      </c>
      <c r="Y76" s="39" t="str">
        <f>IF(OR('Matriz de Datos'!AK58=1,'Matriz de Datos'!AK58=3),'Matriz de Datos'!AG58 &amp; " X " &amp; 'Matriz de Datos'!AH58,"")</f>
        <v/>
      </c>
      <c r="Z76" s="44" t="str">
        <f>IF(OR('Matriz de Datos'!AK58=2,'Matriz de Datos'!AK58=3),5,"")</f>
        <v/>
      </c>
    </row>
    <row r="77" spans="6:26" ht="15" thickBot="1" x14ac:dyDescent="0.35">
      <c r="F77" s="148" t="str">
        <f>'Matriz de Datos'!A59</f>
        <v/>
      </c>
      <c r="G77" s="29" t="str">
        <f>'Matriz de Datos'!G59</f>
        <v/>
      </c>
      <c r="H77" s="29" t="str">
        <f>'Matriz de Datos'!H59</f>
        <v/>
      </c>
      <c r="I77" s="29" t="str">
        <f>'Matriz de Datos'!I59</f>
        <v/>
      </c>
      <c r="J77" s="29" t="str">
        <f>'Matriz de Datos'!J59</f>
        <v/>
      </c>
      <c r="K77" s="29" t="str">
        <f>'Matriz de Datos'!K59</f>
        <v/>
      </c>
      <c r="L77" s="29" t="str">
        <f>'Matriz de Datos'!L59</f>
        <v/>
      </c>
      <c r="M77" s="29" t="str">
        <f>'Matriz de Datos'!M59</f>
        <v/>
      </c>
      <c r="N77" s="29" t="str">
        <f>'Matriz de Datos'!N59</f>
        <v/>
      </c>
      <c r="O77" s="29" t="str">
        <f>'Matriz de Datos'!O59</f>
        <v/>
      </c>
      <c r="P77" s="29" t="str">
        <f ca="1">'Matriz de Datos'!W59</f>
        <v/>
      </c>
      <c r="Q77" s="29"/>
      <c r="R77" s="29" t="str">
        <f ca="1">'Matriz de Datos'!AA59</f>
        <v/>
      </c>
      <c r="S77" s="29" t="str">
        <f ca="1">'Matriz de Datos'!AB59</f>
        <v/>
      </c>
      <c r="T77" s="29" t="str">
        <f ca="1">'Matriz de Datos'!AC59</f>
        <v/>
      </c>
      <c r="U77" s="29" t="str">
        <f ca="1">'Matriz de Datos'!AD59</f>
        <v/>
      </c>
      <c r="V77" s="29"/>
      <c r="W77" s="29" t="str">
        <f>'Matriz de Datos'!AE59</f>
        <v/>
      </c>
      <c r="X77" s="29" t="str">
        <f ca="1">'Matriz de Datos'!AF59</f>
        <v/>
      </c>
      <c r="Y77" s="39" t="str">
        <f>IF(OR('Matriz de Datos'!AK59=1,'Matriz de Datos'!AK59=3),'Matriz de Datos'!AG59 &amp; " X " &amp; 'Matriz de Datos'!AH59,"")</f>
        <v/>
      </c>
      <c r="Z77" s="44" t="str">
        <f>IF(OR('Matriz de Datos'!AK59=2,'Matriz de Datos'!AK59=3),5,"")</f>
        <v/>
      </c>
    </row>
    <row r="78" spans="6:26" ht="15" thickBot="1" x14ac:dyDescent="0.35">
      <c r="F78" s="148" t="str">
        <f>'Matriz de Datos'!A60</f>
        <v/>
      </c>
      <c r="G78" s="29" t="str">
        <f>'Matriz de Datos'!G60</f>
        <v/>
      </c>
      <c r="H78" s="29" t="str">
        <f>'Matriz de Datos'!H60</f>
        <v/>
      </c>
      <c r="I78" s="29" t="str">
        <f>'Matriz de Datos'!I60</f>
        <v/>
      </c>
      <c r="J78" s="29" t="str">
        <f>'Matriz de Datos'!J60</f>
        <v/>
      </c>
      <c r="K78" s="29" t="str">
        <f>'Matriz de Datos'!K60</f>
        <v/>
      </c>
      <c r="L78" s="29" t="str">
        <f>'Matriz de Datos'!L60</f>
        <v/>
      </c>
      <c r="M78" s="29" t="str">
        <f>'Matriz de Datos'!M60</f>
        <v/>
      </c>
      <c r="N78" s="29" t="str">
        <f>'Matriz de Datos'!N60</f>
        <v/>
      </c>
      <c r="O78" s="29" t="str">
        <f>'Matriz de Datos'!O60</f>
        <v/>
      </c>
      <c r="P78" s="29" t="str">
        <f ca="1">'Matriz de Datos'!W60</f>
        <v/>
      </c>
      <c r="Q78" s="29"/>
      <c r="R78" s="29" t="str">
        <f ca="1">'Matriz de Datos'!AA60</f>
        <v/>
      </c>
      <c r="S78" s="29" t="str">
        <f ca="1">'Matriz de Datos'!AB60</f>
        <v/>
      </c>
      <c r="T78" s="29" t="str">
        <f ca="1">'Matriz de Datos'!AC60</f>
        <v/>
      </c>
      <c r="U78" s="29" t="str">
        <f ca="1">'Matriz de Datos'!AD60</f>
        <v/>
      </c>
      <c r="V78" s="29"/>
      <c r="W78" s="29" t="str">
        <f>'Matriz de Datos'!AE60</f>
        <v/>
      </c>
      <c r="X78" s="29" t="str">
        <f ca="1">'Matriz de Datos'!AF60</f>
        <v/>
      </c>
      <c r="Y78" s="39" t="str">
        <f>IF(OR('Matriz de Datos'!AK60=1,'Matriz de Datos'!AK60=3),'Matriz de Datos'!AG60 &amp; " X " &amp; 'Matriz de Datos'!AH60,"")</f>
        <v/>
      </c>
      <c r="Z78" s="44" t="str">
        <f>IF(OR('Matriz de Datos'!AK60=2,'Matriz de Datos'!AK60=3),5,"")</f>
        <v/>
      </c>
    </row>
    <row r="79" spans="6:26" ht="15" thickBot="1" x14ac:dyDescent="0.35">
      <c r="F79" s="148" t="str">
        <f>'Matriz de Datos'!A61</f>
        <v/>
      </c>
      <c r="G79" s="29" t="str">
        <f>'Matriz de Datos'!G61</f>
        <v/>
      </c>
      <c r="H79" s="29" t="str">
        <f>'Matriz de Datos'!H61</f>
        <v/>
      </c>
      <c r="I79" s="29" t="str">
        <f>'Matriz de Datos'!I61</f>
        <v/>
      </c>
      <c r="J79" s="29" t="str">
        <f>'Matriz de Datos'!J61</f>
        <v/>
      </c>
      <c r="K79" s="29" t="str">
        <f>'Matriz de Datos'!K61</f>
        <v/>
      </c>
      <c r="L79" s="29" t="str">
        <f>'Matriz de Datos'!L61</f>
        <v/>
      </c>
      <c r="M79" s="29" t="str">
        <f>'Matriz de Datos'!M61</f>
        <v/>
      </c>
      <c r="N79" s="29" t="str">
        <f>'Matriz de Datos'!N61</f>
        <v/>
      </c>
      <c r="O79" s="29" t="str">
        <f>'Matriz de Datos'!O61</f>
        <v/>
      </c>
      <c r="P79" s="29" t="str">
        <f ca="1">'Matriz de Datos'!W61</f>
        <v/>
      </c>
      <c r="Q79" s="29"/>
      <c r="R79" s="29" t="str">
        <f ca="1">'Matriz de Datos'!AA61</f>
        <v/>
      </c>
      <c r="S79" s="29" t="str">
        <f ca="1">'Matriz de Datos'!AB61</f>
        <v/>
      </c>
      <c r="T79" s="29" t="str">
        <f ca="1">'Matriz de Datos'!AC61</f>
        <v/>
      </c>
      <c r="U79" s="29" t="str">
        <f ca="1">'Matriz de Datos'!AD61</f>
        <v/>
      </c>
      <c r="V79" s="29"/>
      <c r="W79" s="29" t="str">
        <f>'Matriz de Datos'!AE61</f>
        <v/>
      </c>
      <c r="X79" s="29" t="str">
        <f ca="1">'Matriz de Datos'!AF61</f>
        <v/>
      </c>
      <c r="Y79" s="39" t="str">
        <f>IF(OR('Matriz de Datos'!AK61=1,'Matriz de Datos'!AK61=3),'Matriz de Datos'!AG61 &amp; " X " &amp; 'Matriz de Datos'!AH61,"")</f>
        <v/>
      </c>
      <c r="Z79" s="44" t="str">
        <f>IF(OR('Matriz de Datos'!AK61=2,'Matriz de Datos'!AK61=3),5,"")</f>
        <v/>
      </c>
    </row>
    <row r="80" spans="6:26" ht="15" thickBot="1" x14ac:dyDescent="0.35">
      <c r="F80" s="148" t="str">
        <f>'Matriz de Datos'!A62</f>
        <v/>
      </c>
      <c r="G80" s="29" t="str">
        <f>'Matriz de Datos'!G62</f>
        <v/>
      </c>
      <c r="H80" s="29" t="str">
        <f>'Matriz de Datos'!H62</f>
        <v/>
      </c>
      <c r="I80" s="29" t="str">
        <f>'Matriz de Datos'!I62</f>
        <v/>
      </c>
      <c r="J80" s="29" t="str">
        <f>'Matriz de Datos'!J62</f>
        <v/>
      </c>
      <c r="K80" s="29" t="str">
        <f>'Matriz de Datos'!K62</f>
        <v/>
      </c>
      <c r="L80" s="29" t="str">
        <f>'Matriz de Datos'!L62</f>
        <v/>
      </c>
      <c r="M80" s="29" t="str">
        <f>'Matriz de Datos'!M62</f>
        <v/>
      </c>
      <c r="N80" s="29" t="str">
        <f>'Matriz de Datos'!N62</f>
        <v/>
      </c>
      <c r="O80" s="29" t="str">
        <f>'Matriz de Datos'!O62</f>
        <v/>
      </c>
      <c r="P80" s="29" t="str">
        <f ca="1">'Matriz de Datos'!W62</f>
        <v/>
      </c>
      <c r="Q80" s="29"/>
      <c r="R80" s="29" t="str">
        <f ca="1">'Matriz de Datos'!AA62</f>
        <v/>
      </c>
      <c r="S80" s="29" t="str">
        <f ca="1">'Matriz de Datos'!AB62</f>
        <v/>
      </c>
      <c r="T80" s="29" t="str">
        <f ca="1">'Matriz de Datos'!AC62</f>
        <v/>
      </c>
      <c r="U80" s="29" t="str">
        <f ca="1">'Matriz de Datos'!AD62</f>
        <v/>
      </c>
      <c r="V80" s="29"/>
      <c r="W80" s="29" t="str">
        <f>'Matriz de Datos'!AE62</f>
        <v/>
      </c>
      <c r="X80" s="29" t="str">
        <f ca="1">'Matriz de Datos'!AF62</f>
        <v/>
      </c>
      <c r="Y80" s="39" t="str">
        <f>IF(OR('Matriz de Datos'!AK62=1,'Matriz de Datos'!AK62=3),'Matriz de Datos'!AG62 &amp; " X " &amp; 'Matriz de Datos'!AH62,"")</f>
        <v/>
      </c>
      <c r="Z80" s="44" t="str">
        <f>IF(OR('Matriz de Datos'!AK62=2,'Matriz de Datos'!AK62=3),5,"")</f>
        <v/>
      </c>
    </row>
    <row r="81" spans="6:26" ht="15" thickBot="1" x14ac:dyDescent="0.35">
      <c r="F81" s="148" t="str">
        <f>'Matriz de Datos'!A63</f>
        <v/>
      </c>
      <c r="G81" s="29" t="str">
        <f>'Matriz de Datos'!G63</f>
        <v/>
      </c>
      <c r="H81" s="29" t="str">
        <f>'Matriz de Datos'!H63</f>
        <v/>
      </c>
      <c r="I81" s="29" t="str">
        <f>'Matriz de Datos'!I63</f>
        <v/>
      </c>
      <c r="J81" s="29" t="str">
        <f>'Matriz de Datos'!J63</f>
        <v/>
      </c>
      <c r="K81" s="29" t="str">
        <f>'Matriz de Datos'!K63</f>
        <v/>
      </c>
      <c r="L81" s="29" t="str">
        <f>'Matriz de Datos'!L63</f>
        <v/>
      </c>
      <c r="M81" s="29" t="str">
        <f>'Matriz de Datos'!M63</f>
        <v/>
      </c>
      <c r="N81" s="29" t="str">
        <f>'Matriz de Datos'!N63</f>
        <v/>
      </c>
      <c r="O81" s="29" t="str">
        <f>'Matriz de Datos'!O63</f>
        <v/>
      </c>
      <c r="P81" s="29" t="str">
        <f ca="1">'Matriz de Datos'!W63</f>
        <v/>
      </c>
      <c r="Q81" s="29"/>
      <c r="R81" s="29" t="str">
        <f ca="1">'Matriz de Datos'!AA63</f>
        <v/>
      </c>
      <c r="S81" s="29" t="str">
        <f ca="1">'Matriz de Datos'!AB63</f>
        <v/>
      </c>
      <c r="T81" s="29" t="str">
        <f ca="1">'Matriz de Datos'!AC63</f>
        <v/>
      </c>
      <c r="U81" s="29" t="str">
        <f ca="1">'Matriz de Datos'!AD63</f>
        <v/>
      </c>
      <c r="V81" s="29"/>
      <c r="W81" s="29" t="str">
        <f>'Matriz de Datos'!AE63</f>
        <v/>
      </c>
      <c r="X81" s="29" t="str">
        <f ca="1">'Matriz de Datos'!AF63</f>
        <v/>
      </c>
      <c r="Y81" s="39" t="str">
        <f>IF(OR('Matriz de Datos'!AK63=1,'Matriz de Datos'!AK63=3),'Matriz de Datos'!AG63 &amp; " X " &amp; 'Matriz de Datos'!AH63,"")</f>
        <v/>
      </c>
      <c r="Z81" s="44" t="str">
        <f>IF(OR('Matriz de Datos'!AK63=2,'Matriz de Datos'!AK63=3),5,"")</f>
        <v/>
      </c>
    </row>
    <row r="82" spans="6:26" ht="15" thickBot="1" x14ac:dyDescent="0.35">
      <c r="F82" s="148" t="str">
        <f>'Matriz de Datos'!A64</f>
        <v/>
      </c>
      <c r="G82" s="29" t="str">
        <f>'Matriz de Datos'!G64</f>
        <v/>
      </c>
      <c r="H82" s="29" t="str">
        <f>'Matriz de Datos'!H64</f>
        <v/>
      </c>
      <c r="I82" s="29" t="str">
        <f>'Matriz de Datos'!I64</f>
        <v/>
      </c>
      <c r="J82" s="29" t="str">
        <f>'Matriz de Datos'!J64</f>
        <v/>
      </c>
      <c r="K82" s="29" t="str">
        <f>'Matriz de Datos'!K64</f>
        <v/>
      </c>
      <c r="L82" s="29" t="str">
        <f>'Matriz de Datos'!L64</f>
        <v/>
      </c>
      <c r="M82" s="29" t="str">
        <f>'Matriz de Datos'!M64</f>
        <v/>
      </c>
      <c r="N82" s="29" t="str">
        <f>'Matriz de Datos'!N64</f>
        <v/>
      </c>
      <c r="O82" s="29" t="str">
        <f>'Matriz de Datos'!O64</f>
        <v/>
      </c>
      <c r="P82" s="29" t="str">
        <f ca="1">'Matriz de Datos'!W64</f>
        <v/>
      </c>
      <c r="Q82" s="29"/>
      <c r="R82" s="29" t="str">
        <f ca="1">'Matriz de Datos'!AA64</f>
        <v/>
      </c>
      <c r="S82" s="29" t="str">
        <f ca="1">'Matriz de Datos'!AB64</f>
        <v/>
      </c>
      <c r="T82" s="29" t="str">
        <f ca="1">'Matriz de Datos'!AC64</f>
        <v/>
      </c>
      <c r="U82" s="29" t="str">
        <f ca="1">'Matriz de Datos'!AD64</f>
        <v/>
      </c>
      <c r="V82" s="29"/>
      <c r="W82" s="29" t="str">
        <f>'Matriz de Datos'!AE64</f>
        <v/>
      </c>
      <c r="X82" s="29" t="str">
        <f ca="1">'Matriz de Datos'!AF64</f>
        <v/>
      </c>
      <c r="Y82" s="39" t="str">
        <f>IF(OR('Matriz de Datos'!AK64=1,'Matriz de Datos'!AK64=3),'Matriz de Datos'!AG64 &amp; " X " &amp; 'Matriz de Datos'!AH64,"")</f>
        <v/>
      </c>
      <c r="Z82" s="44" t="str">
        <f>IF(OR('Matriz de Datos'!AK64=2,'Matriz de Datos'!AK64=3),5,"")</f>
        <v/>
      </c>
    </row>
    <row r="83" spans="6:26" ht="15" thickBot="1" x14ac:dyDescent="0.35">
      <c r="F83" s="148" t="str">
        <f>'Matriz de Datos'!A65</f>
        <v/>
      </c>
      <c r="G83" s="29" t="str">
        <f>'Matriz de Datos'!G65</f>
        <v/>
      </c>
      <c r="H83" s="29" t="str">
        <f>'Matriz de Datos'!H65</f>
        <v/>
      </c>
      <c r="I83" s="29" t="str">
        <f>'Matriz de Datos'!I65</f>
        <v/>
      </c>
      <c r="J83" s="29" t="str">
        <f>'Matriz de Datos'!J65</f>
        <v/>
      </c>
      <c r="K83" s="29" t="str">
        <f>'Matriz de Datos'!K65</f>
        <v/>
      </c>
      <c r="L83" s="29" t="str">
        <f>'Matriz de Datos'!L65</f>
        <v/>
      </c>
      <c r="M83" s="29" t="str">
        <f>'Matriz de Datos'!M65</f>
        <v/>
      </c>
      <c r="N83" s="29" t="str">
        <f>'Matriz de Datos'!N65</f>
        <v/>
      </c>
      <c r="O83" s="29" t="str">
        <f>'Matriz de Datos'!O65</f>
        <v/>
      </c>
      <c r="P83" s="29" t="str">
        <f ca="1">'Matriz de Datos'!W65</f>
        <v/>
      </c>
      <c r="Q83" s="29"/>
      <c r="R83" s="29" t="str">
        <f ca="1">'Matriz de Datos'!AA65</f>
        <v/>
      </c>
      <c r="S83" s="29" t="str">
        <f ca="1">'Matriz de Datos'!AB65</f>
        <v/>
      </c>
      <c r="T83" s="29" t="str">
        <f ca="1">'Matriz de Datos'!AC65</f>
        <v/>
      </c>
      <c r="U83" s="29" t="str">
        <f ca="1">'Matriz de Datos'!AD65</f>
        <v/>
      </c>
      <c r="V83" s="29"/>
      <c r="W83" s="29" t="str">
        <f>'Matriz de Datos'!AE65</f>
        <v/>
      </c>
      <c r="X83" s="29" t="str">
        <f ca="1">'Matriz de Datos'!AF65</f>
        <v/>
      </c>
      <c r="Y83" s="39" t="str">
        <f>IF(OR('Matriz de Datos'!AK65=1,'Matriz de Datos'!AK65=3),'Matriz de Datos'!AG65 &amp; " X " &amp; 'Matriz de Datos'!AH65,"")</f>
        <v/>
      </c>
      <c r="Z83" s="44" t="str">
        <f>IF(OR('Matriz de Datos'!AK65=2,'Matriz de Datos'!AK65=3),5,"")</f>
        <v/>
      </c>
    </row>
    <row r="84" spans="6:26" ht="15" thickBot="1" x14ac:dyDescent="0.35">
      <c r="F84" s="148" t="str">
        <f>'Matriz de Datos'!A66</f>
        <v/>
      </c>
      <c r="G84" s="29" t="str">
        <f>'Matriz de Datos'!G66</f>
        <v/>
      </c>
      <c r="H84" s="29" t="str">
        <f>'Matriz de Datos'!H66</f>
        <v/>
      </c>
      <c r="I84" s="29" t="str">
        <f>'Matriz de Datos'!I66</f>
        <v/>
      </c>
      <c r="J84" s="29" t="str">
        <f>'Matriz de Datos'!J66</f>
        <v/>
      </c>
      <c r="K84" s="29" t="str">
        <f>'Matriz de Datos'!K66</f>
        <v/>
      </c>
      <c r="L84" s="29" t="str">
        <f>'Matriz de Datos'!L66</f>
        <v/>
      </c>
      <c r="M84" s="29" t="str">
        <f>'Matriz de Datos'!M66</f>
        <v/>
      </c>
      <c r="N84" s="29" t="str">
        <f>'Matriz de Datos'!N66</f>
        <v/>
      </c>
      <c r="O84" s="29" t="str">
        <f>'Matriz de Datos'!O66</f>
        <v/>
      </c>
      <c r="P84" s="29" t="str">
        <f ca="1">'Matriz de Datos'!W66</f>
        <v/>
      </c>
      <c r="Q84" s="29"/>
      <c r="R84" s="29" t="str">
        <f ca="1">'Matriz de Datos'!AA66</f>
        <v/>
      </c>
      <c r="S84" s="29" t="str">
        <f ca="1">'Matriz de Datos'!AB66</f>
        <v/>
      </c>
      <c r="T84" s="29" t="str">
        <f ca="1">'Matriz de Datos'!AC66</f>
        <v/>
      </c>
      <c r="U84" s="29" t="str">
        <f ca="1">'Matriz de Datos'!AD66</f>
        <v/>
      </c>
      <c r="V84" s="29"/>
      <c r="W84" s="29" t="str">
        <f>'Matriz de Datos'!AE66</f>
        <v/>
      </c>
      <c r="X84" s="29" t="str">
        <f ca="1">'Matriz de Datos'!AF66</f>
        <v/>
      </c>
      <c r="Y84" s="39" t="str">
        <f>IF(OR('Matriz de Datos'!AK66=1,'Matriz de Datos'!AK66=3),'Matriz de Datos'!AG66 &amp; " X " &amp; 'Matriz de Datos'!AH66,"")</f>
        <v/>
      </c>
      <c r="Z84" s="44" t="str">
        <f>IF(OR('Matriz de Datos'!AK66=2,'Matriz de Datos'!AK66=3),5,"")</f>
        <v/>
      </c>
    </row>
    <row r="85" spans="6:26" ht="15" thickBot="1" x14ac:dyDescent="0.35">
      <c r="F85" s="148" t="str">
        <f>'Matriz de Datos'!A67</f>
        <v/>
      </c>
      <c r="G85" s="29" t="str">
        <f>'Matriz de Datos'!G67</f>
        <v/>
      </c>
      <c r="H85" s="29" t="str">
        <f>'Matriz de Datos'!H67</f>
        <v/>
      </c>
      <c r="I85" s="29" t="str">
        <f>'Matriz de Datos'!I67</f>
        <v/>
      </c>
      <c r="J85" s="29" t="str">
        <f>'Matriz de Datos'!J67</f>
        <v/>
      </c>
      <c r="K85" s="29" t="str">
        <f>'Matriz de Datos'!K67</f>
        <v/>
      </c>
      <c r="L85" s="29" t="str">
        <f>'Matriz de Datos'!L67</f>
        <v/>
      </c>
      <c r="M85" s="29" t="str">
        <f>'Matriz de Datos'!M67</f>
        <v/>
      </c>
      <c r="N85" s="29" t="str">
        <f>'Matriz de Datos'!N67</f>
        <v/>
      </c>
      <c r="O85" s="29" t="str">
        <f>'Matriz de Datos'!O67</f>
        <v/>
      </c>
      <c r="P85" s="29" t="str">
        <f ca="1">'Matriz de Datos'!W67</f>
        <v/>
      </c>
      <c r="Q85" s="29"/>
      <c r="R85" s="29" t="str">
        <f ca="1">'Matriz de Datos'!AA67</f>
        <v/>
      </c>
      <c r="S85" s="29" t="str">
        <f ca="1">'Matriz de Datos'!AB67</f>
        <v/>
      </c>
      <c r="T85" s="29" t="str">
        <f ca="1">'Matriz de Datos'!AC67</f>
        <v/>
      </c>
      <c r="U85" s="29" t="str">
        <f ca="1">'Matriz de Datos'!AD67</f>
        <v/>
      </c>
      <c r="V85" s="29"/>
      <c r="W85" s="29" t="str">
        <f>'Matriz de Datos'!AE67</f>
        <v/>
      </c>
      <c r="X85" s="29" t="str">
        <f ca="1">'Matriz de Datos'!AF67</f>
        <v/>
      </c>
      <c r="Y85" s="39" t="str">
        <f>IF(OR('Matriz de Datos'!AK67=1,'Matriz de Datos'!AK67=3),'Matriz de Datos'!AG67 &amp; " X " &amp; 'Matriz de Datos'!AH67,"")</f>
        <v/>
      </c>
      <c r="Z85" s="44" t="str">
        <f>IF(OR('Matriz de Datos'!AK67=2,'Matriz de Datos'!AK67=3),5,"")</f>
        <v/>
      </c>
    </row>
    <row r="86" spans="6:26" ht="15" thickBot="1" x14ac:dyDescent="0.35">
      <c r="F86" s="148" t="str">
        <f>'Matriz de Datos'!A68</f>
        <v/>
      </c>
      <c r="G86" s="29" t="str">
        <f>'Matriz de Datos'!G68</f>
        <v/>
      </c>
      <c r="H86" s="29" t="str">
        <f>'Matriz de Datos'!H68</f>
        <v/>
      </c>
      <c r="I86" s="29" t="str">
        <f>'Matriz de Datos'!I68</f>
        <v/>
      </c>
      <c r="J86" s="29" t="str">
        <f>'Matriz de Datos'!J68</f>
        <v/>
      </c>
      <c r="K86" s="29" t="str">
        <f>'Matriz de Datos'!K68</f>
        <v/>
      </c>
      <c r="L86" s="29" t="str">
        <f>'Matriz de Datos'!L68</f>
        <v/>
      </c>
      <c r="M86" s="29" t="str">
        <f>'Matriz de Datos'!M68</f>
        <v/>
      </c>
      <c r="N86" s="29" t="str">
        <f>'Matriz de Datos'!N68</f>
        <v/>
      </c>
      <c r="O86" s="29" t="str">
        <f>'Matriz de Datos'!O68</f>
        <v/>
      </c>
      <c r="P86" s="29" t="str">
        <f ca="1">'Matriz de Datos'!W68</f>
        <v/>
      </c>
      <c r="Q86" s="29"/>
      <c r="R86" s="29" t="str">
        <f ca="1">'Matriz de Datos'!AA68</f>
        <v/>
      </c>
      <c r="S86" s="29" t="str">
        <f ca="1">'Matriz de Datos'!AB68</f>
        <v/>
      </c>
      <c r="T86" s="29" t="str">
        <f ca="1">'Matriz de Datos'!AC68</f>
        <v/>
      </c>
      <c r="U86" s="29" t="str">
        <f ca="1">'Matriz de Datos'!AD68</f>
        <v/>
      </c>
      <c r="V86" s="29"/>
      <c r="W86" s="29" t="str">
        <f>'Matriz de Datos'!AE68</f>
        <v/>
      </c>
      <c r="X86" s="29" t="str">
        <f ca="1">'Matriz de Datos'!AF68</f>
        <v/>
      </c>
      <c r="Y86" s="39" t="str">
        <f>IF(OR('Matriz de Datos'!AK68=1,'Matriz de Datos'!AK68=3),'Matriz de Datos'!AG68 &amp; " X " &amp; 'Matriz de Datos'!AH68,"")</f>
        <v/>
      </c>
      <c r="Z86" s="44" t="str">
        <f>IF(OR('Matriz de Datos'!AK68=2,'Matriz de Datos'!AK68=3),5,"")</f>
        <v/>
      </c>
    </row>
    <row r="87" spans="6:26" ht="15" thickBot="1" x14ac:dyDescent="0.35">
      <c r="F87" s="148" t="str">
        <f>'Matriz de Datos'!A69</f>
        <v/>
      </c>
      <c r="G87" s="29" t="str">
        <f>'Matriz de Datos'!G69</f>
        <v/>
      </c>
      <c r="H87" s="29" t="str">
        <f>'Matriz de Datos'!H69</f>
        <v/>
      </c>
      <c r="I87" s="29" t="str">
        <f>'Matriz de Datos'!I69</f>
        <v/>
      </c>
      <c r="J87" s="29" t="str">
        <f>'Matriz de Datos'!J69</f>
        <v/>
      </c>
      <c r="K87" s="29" t="str">
        <f>'Matriz de Datos'!K69</f>
        <v/>
      </c>
      <c r="L87" s="29" t="str">
        <f>'Matriz de Datos'!L69</f>
        <v/>
      </c>
      <c r="M87" s="29" t="str">
        <f>'Matriz de Datos'!M69</f>
        <v/>
      </c>
      <c r="N87" s="29" t="str">
        <f>'Matriz de Datos'!N69</f>
        <v/>
      </c>
      <c r="O87" s="29" t="str">
        <f>'Matriz de Datos'!O69</f>
        <v/>
      </c>
      <c r="P87" s="29" t="str">
        <f ca="1">'Matriz de Datos'!W69</f>
        <v/>
      </c>
      <c r="Q87" s="29"/>
      <c r="R87" s="29" t="str">
        <f ca="1">'Matriz de Datos'!AA69</f>
        <v/>
      </c>
      <c r="S87" s="29" t="str">
        <f ca="1">'Matriz de Datos'!AB69</f>
        <v/>
      </c>
      <c r="T87" s="29" t="str">
        <f ca="1">'Matriz de Datos'!AC69</f>
        <v/>
      </c>
      <c r="U87" s="29" t="str">
        <f ca="1">'Matriz de Datos'!AD69</f>
        <v/>
      </c>
      <c r="V87" s="29"/>
      <c r="W87" s="29" t="str">
        <f>'Matriz de Datos'!AE69</f>
        <v/>
      </c>
      <c r="X87" s="29" t="str">
        <f ca="1">'Matriz de Datos'!AF69</f>
        <v/>
      </c>
      <c r="Y87" s="39" t="str">
        <f>IF(OR('Matriz de Datos'!AK69=1,'Matriz de Datos'!AK69=3),'Matriz de Datos'!AG69 &amp; " X " &amp; 'Matriz de Datos'!AH69,"")</f>
        <v/>
      </c>
      <c r="Z87" s="44" t="str">
        <f>IF(OR('Matriz de Datos'!AK69=2,'Matriz de Datos'!AK69=3),5,"")</f>
        <v/>
      </c>
    </row>
    <row r="88" spans="6:26" ht="15" thickBot="1" x14ac:dyDescent="0.35">
      <c r="F88" s="148" t="str">
        <f>'Matriz de Datos'!A70</f>
        <v/>
      </c>
      <c r="G88" s="29" t="str">
        <f>'Matriz de Datos'!G70</f>
        <v/>
      </c>
      <c r="H88" s="29" t="str">
        <f>'Matriz de Datos'!H70</f>
        <v/>
      </c>
      <c r="I88" s="29" t="str">
        <f>'Matriz de Datos'!I70</f>
        <v/>
      </c>
      <c r="J88" s="29" t="str">
        <f>'Matriz de Datos'!J70</f>
        <v/>
      </c>
      <c r="K88" s="29" t="str">
        <f>'Matriz de Datos'!K70</f>
        <v/>
      </c>
      <c r="L88" s="29" t="str">
        <f>'Matriz de Datos'!L70</f>
        <v/>
      </c>
      <c r="M88" s="29" t="str">
        <f>'Matriz de Datos'!M70</f>
        <v/>
      </c>
      <c r="N88" s="29" t="str">
        <f>'Matriz de Datos'!N70</f>
        <v/>
      </c>
      <c r="O88" s="29" t="str">
        <f>'Matriz de Datos'!O70</f>
        <v/>
      </c>
      <c r="P88" s="29" t="str">
        <f ca="1">'Matriz de Datos'!W70</f>
        <v/>
      </c>
      <c r="Q88" s="29"/>
      <c r="R88" s="29" t="str">
        <f ca="1">'Matriz de Datos'!AA70</f>
        <v/>
      </c>
      <c r="S88" s="29" t="str">
        <f ca="1">'Matriz de Datos'!AB70</f>
        <v/>
      </c>
      <c r="T88" s="29" t="str">
        <f ca="1">'Matriz de Datos'!AC70</f>
        <v/>
      </c>
      <c r="U88" s="29" t="str">
        <f ca="1">'Matriz de Datos'!AD70</f>
        <v/>
      </c>
      <c r="V88" s="29"/>
      <c r="W88" s="29" t="str">
        <f>'Matriz de Datos'!AE70</f>
        <v/>
      </c>
      <c r="X88" s="29" t="str">
        <f ca="1">'Matriz de Datos'!AF70</f>
        <v/>
      </c>
      <c r="Y88" s="39" t="str">
        <f>IF(OR('Matriz de Datos'!AK70=1,'Matriz de Datos'!AK70=3),'Matriz de Datos'!AG70 &amp; " X " &amp; 'Matriz de Datos'!AH70,"")</f>
        <v/>
      </c>
      <c r="Z88" s="44" t="str">
        <f>IF(OR('Matriz de Datos'!AK70=2,'Matriz de Datos'!AK70=3),5,"")</f>
        <v/>
      </c>
    </row>
    <row r="89" spans="6:26" ht="15" thickBot="1" x14ac:dyDescent="0.35">
      <c r="F89" s="148" t="str">
        <f>'Matriz de Datos'!A71</f>
        <v/>
      </c>
      <c r="G89" s="29" t="str">
        <f>'Matriz de Datos'!G71</f>
        <v/>
      </c>
      <c r="H89" s="29" t="str">
        <f>'Matriz de Datos'!H71</f>
        <v/>
      </c>
      <c r="I89" s="29" t="str">
        <f>'Matriz de Datos'!I71</f>
        <v/>
      </c>
      <c r="J89" s="29" t="str">
        <f>'Matriz de Datos'!J71</f>
        <v/>
      </c>
      <c r="K89" s="29" t="str">
        <f>'Matriz de Datos'!K71</f>
        <v/>
      </c>
      <c r="L89" s="29" t="str">
        <f>'Matriz de Datos'!L71</f>
        <v/>
      </c>
      <c r="M89" s="29" t="str">
        <f>'Matriz de Datos'!M71</f>
        <v/>
      </c>
      <c r="N89" s="29" t="str">
        <f>'Matriz de Datos'!N71</f>
        <v/>
      </c>
      <c r="O89" s="29" t="str">
        <f>'Matriz de Datos'!O71</f>
        <v/>
      </c>
      <c r="P89" s="29" t="str">
        <f ca="1">'Matriz de Datos'!W71</f>
        <v/>
      </c>
      <c r="Q89" s="29"/>
      <c r="R89" s="29" t="str">
        <f ca="1">'Matriz de Datos'!AA71</f>
        <v/>
      </c>
      <c r="S89" s="29" t="str">
        <f ca="1">'Matriz de Datos'!AB71</f>
        <v/>
      </c>
      <c r="T89" s="29" t="str">
        <f ca="1">'Matriz de Datos'!AC71</f>
        <v/>
      </c>
      <c r="U89" s="29" t="str">
        <f ca="1">'Matriz de Datos'!AD71</f>
        <v/>
      </c>
      <c r="V89" s="29"/>
      <c r="W89" s="29" t="str">
        <f>'Matriz de Datos'!AE71</f>
        <v/>
      </c>
      <c r="X89" s="29" t="str">
        <f ca="1">'Matriz de Datos'!AF71</f>
        <v/>
      </c>
      <c r="Y89" s="39" t="str">
        <f>IF(OR('Matriz de Datos'!AK71=1,'Matriz de Datos'!AK71=3),'Matriz de Datos'!AG71 &amp; " X " &amp; 'Matriz de Datos'!AH71,"")</f>
        <v/>
      </c>
      <c r="Z89" s="44" t="str">
        <f>IF(OR('Matriz de Datos'!AK71=2,'Matriz de Datos'!AK71=3),5,"")</f>
        <v/>
      </c>
    </row>
    <row r="90" spans="6:26" ht="15" thickBot="1" x14ac:dyDescent="0.35">
      <c r="F90" s="148" t="str">
        <f>'Matriz de Datos'!A72</f>
        <v/>
      </c>
      <c r="G90" s="29" t="str">
        <f>'Matriz de Datos'!G72</f>
        <v/>
      </c>
      <c r="H90" s="29" t="str">
        <f>'Matriz de Datos'!H72</f>
        <v/>
      </c>
      <c r="I90" s="29" t="str">
        <f>'Matriz de Datos'!I72</f>
        <v/>
      </c>
      <c r="J90" s="29" t="str">
        <f>'Matriz de Datos'!J72</f>
        <v/>
      </c>
      <c r="K90" s="29" t="str">
        <f>'Matriz de Datos'!K72</f>
        <v/>
      </c>
      <c r="L90" s="29" t="str">
        <f>'Matriz de Datos'!L72</f>
        <v/>
      </c>
      <c r="M90" s="29" t="str">
        <f>'Matriz de Datos'!M72</f>
        <v/>
      </c>
      <c r="N90" s="29" t="str">
        <f>'Matriz de Datos'!N72</f>
        <v/>
      </c>
      <c r="O90" s="29" t="str">
        <f>'Matriz de Datos'!O72</f>
        <v/>
      </c>
      <c r="P90" s="29" t="str">
        <f ca="1">'Matriz de Datos'!W72</f>
        <v/>
      </c>
      <c r="Q90" s="29"/>
      <c r="R90" s="29" t="str">
        <f ca="1">'Matriz de Datos'!AA72</f>
        <v/>
      </c>
      <c r="S90" s="29" t="str">
        <f ca="1">'Matriz de Datos'!AB72</f>
        <v/>
      </c>
      <c r="T90" s="29" t="str">
        <f ca="1">'Matriz de Datos'!AC72</f>
        <v/>
      </c>
      <c r="U90" s="29" t="str">
        <f ca="1">'Matriz de Datos'!AD72</f>
        <v/>
      </c>
      <c r="V90" s="29"/>
      <c r="W90" s="29" t="str">
        <f>'Matriz de Datos'!AE72</f>
        <v/>
      </c>
      <c r="X90" s="29" t="str">
        <f ca="1">'Matriz de Datos'!AF72</f>
        <v/>
      </c>
      <c r="Y90" s="39" t="str">
        <f>IF(OR('Matriz de Datos'!AK72=1,'Matriz de Datos'!AK72=3),'Matriz de Datos'!AG72 &amp; " X " &amp; 'Matriz de Datos'!AH72,"")</f>
        <v/>
      </c>
      <c r="Z90" s="44" t="str">
        <f>IF(OR('Matriz de Datos'!AK72=2,'Matriz de Datos'!AK72=3),5,"")</f>
        <v/>
      </c>
    </row>
    <row r="91" spans="6:26" ht="15" thickBot="1" x14ac:dyDescent="0.35">
      <c r="F91" s="148" t="str">
        <f>'Matriz de Datos'!A73</f>
        <v/>
      </c>
      <c r="G91" s="29" t="str">
        <f>'Matriz de Datos'!G73</f>
        <v/>
      </c>
      <c r="H91" s="29" t="str">
        <f>'Matriz de Datos'!H73</f>
        <v/>
      </c>
      <c r="I91" s="29" t="str">
        <f>'Matriz de Datos'!I73</f>
        <v/>
      </c>
      <c r="J91" s="29" t="str">
        <f>'Matriz de Datos'!J73</f>
        <v/>
      </c>
      <c r="K91" s="29" t="str">
        <f>'Matriz de Datos'!K73</f>
        <v/>
      </c>
      <c r="L91" s="29" t="str">
        <f>'Matriz de Datos'!L73</f>
        <v/>
      </c>
      <c r="M91" s="29" t="str">
        <f>'Matriz de Datos'!M73</f>
        <v/>
      </c>
      <c r="N91" s="29" t="str">
        <f>'Matriz de Datos'!N73</f>
        <v/>
      </c>
      <c r="O91" s="29" t="str">
        <f>'Matriz de Datos'!O73</f>
        <v/>
      </c>
      <c r="P91" s="29" t="str">
        <f ca="1">'Matriz de Datos'!W73</f>
        <v/>
      </c>
      <c r="Q91" s="29"/>
      <c r="R91" s="29" t="str">
        <f ca="1">'Matriz de Datos'!AA73</f>
        <v/>
      </c>
      <c r="S91" s="29" t="str">
        <f ca="1">'Matriz de Datos'!AB73</f>
        <v/>
      </c>
      <c r="T91" s="29" t="str">
        <f ca="1">'Matriz de Datos'!AC73</f>
        <v/>
      </c>
      <c r="U91" s="29" t="str">
        <f ca="1">'Matriz de Datos'!AD73</f>
        <v/>
      </c>
      <c r="V91" s="29"/>
      <c r="W91" s="29" t="str">
        <f>'Matriz de Datos'!AE73</f>
        <v/>
      </c>
      <c r="X91" s="29" t="str">
        <f ca="1">'Matriz de Datos'!AF73</f>
        <v/>
      </c>
      <c r="Y91" s="39" t="str">
        <f>IF(OR('Matriz de Datos'!AK73=1,'Matriz de Datos'!AK73=3),'Matriz de Datos'!AG73 &amp; " X " &amp; 'Matriz de Datos'!AH73,"")</f>
        <v/>
      </c>
      <c r="Z91" s="44" t="str">
        <f>IF(OR('Matriz de Datos'!AK73=2,'Matriz de Datos'!AK73=3),5,"")</f>
        <v/>
      </c>
    </row>
    <row r="92" spans="6:26" ht="15" thickBot="1" x14ac:dyDescent="0.35">
      <c r="F92" s="148" t="str">
        <f>'Matriz de Datos'!A74</f>
        <v/>
      </c>
      <c r="G92" s="29" t="str">
        <f>'Matriz de Datos'!G74</f>
        <v/>
      </c>
      <c r="H92" s="29" t="str">
        <f>'Matriz de Datos'!H74</f>
        <v/>
      </c>
      <c r="I92" s="29" t="str">
        <f>'Matriz de Datos'!I74</f>
        <v/>
      </c>
      <c r="J92" s="29" t="str">
        <f>'Matriz de Datos'!J74</f>
        <v/>
      </c>
      <c r="K92" s="29" t="str">
        <f>'Matriz de Datos'!K74</f>
        <v/>
      </c>
      <c r="L92" s="29" t="str">
        <f>'Matriz de Datos'!L74</f>
        <v/>
      </c>
      <c r="M92" s="29" t="str">
        <f>'Matriz de Datos'!M74</f>
        <v/>
      </c>
      <c r="N92" s="29" t="str">
        <f>'Matriz de Datos'!N74</f>
        <v/>
      </c>
      <c r="O92" s="29" t="str">
        <f>'Matriz de Datos'!O74</f>
        <v/>
      </c>
      <c r="P92" s="29" t="str">
        <f ca="1">'Matriz de Datos'!W74</f>
        <v/>
      </c>
      <c r="Q92" s="29"/>
      <c r="R92" s="29" t="str">
        <f ca="1">'Matriz de Datos'!AA74</f>
        <v/>
      </c>
      <c r="S92" s="29" t="str">
        <f ca="1">'Matriz de Datos'!AB74</f>
        <v/>
      </c>
      <c r="T92" s="29" t="str">
        <f ca="1">'Matriz de Datos'!AC74</f>
        <v/>
      </c>
      <c r="U92" s="29" t="str">
        <f ca="1">'Matriz de Datos'!AD74</f>
        <v/>
      </c>
      <c r="V92" s="29"/>
      <c r="W92" s="29" t="str">
        <f>'Matriz de Datos'!AE74</f>
        <v/>
      </c>
      <c r="X92" s="29" t="str">
        <f ca="1">'Matriz de Datos'!AF74</f>
        <v/>
      </c>
      <c r="Y92" s="39" t="str">
        <f>IF(OR('Matriz de Datos'!AK74=1,'Matriz de Datos'!AK74=3),'Matriz de Datos'!AG74 &amp; " X " &amp; 'Matriz de Datos'!AH74,"")</f>
        <v/>
      </c>
      <c r="Z92" s="44" t="str">
        <f>IF(OR('Matriz de Datos'!AK74=2,'Matriz de Datos'!AK74=3),5,"")</f>
        <v/>
      </c>
    </row>
    <row r="93" spans="6:26" ht="15" thickBot="1" x14ac:dyDescent="0.35">
      <c r="F93" s="148" t="str">
        <f>'Matriz de Datos'!A75</f>
        <v/>
      </c>
      <c r="G93" s="29" t="str">
        <f>'Matriz de Datos'!G75</f>
        <v/>
      </c>
      <c r="H93" s="29" t="str">
        <f>'Matriz de Datos'!H75</f>
        <v/>
      </c>
      <c r="I93" s="29" t="str">
        <f>'Matriz de Datos'!I75</f>
        <v/>
      </c>
      <c r="J93" s="29" t="str">
        <f>'Matriz de Datos'!J75</f>
        <v/>
      </c>
      <c r="K93" s="29" t="str">
        <f>'Matriz de Datos'!K75</f>
        <v/>
      </c>
      <c r="L93" s="29" t="str">
        <f>'Matriz de Datos'!L75</f>
        <v/>
      </c>
      <c r="M93" s="29" t="str">
        <f>'Matriz de Datos'!M75</f>
        <v/>
      </c>
      <c r="N93" s="29" t="str">
        <f>'Matriz de Datos'!N75</f>
        <v/>
      </c>
      <c r="O93" s="29" t="str">
        <f>'Matriz de Datos'!O75</f>
        <v/>
      </c>
      <c r="P93" s="29" t="str">
        <f ca="1">'Matriz de Datos'!W75</f>
        <v/>
      </c>
      <c r="Q93" s="29"/>
      <c r="R93" s="29" t="str">
        <f ca="1">'Matriz de Datos'!AA75</f>
        <v/>
      </c>
      <c r="S93" s="29" t="str">
        <f ca="1">'Matriz de Datos'!AB75</f>
        <v/>
      </c>
      <c r="T93" s="29" t="str">
        <f ca="1">'Matriz de Datos'!AC75</f>
        <v/>
      </c>
      <c r="U93" s="29" t="str">
        <f ca="1">'Matriz de Datos'!AD75</f>
        <v/>
      </c>
      <c r="V93" s="29"/>
      <c r="W93" s="29" t="str">
        <f>'Matriz de Datos'!AE75</f>
        <v/>
      </c>
      <c r="X93" s="29" t="str">
        <f ca="1">'Matriz de Datos'!AF75</f>
        <v/>
      </c>
      <c r="Y93" s="39" t="str">
        <f>IF(OR('Matriz de Datos'!AK75=1,'Matriz de Datos'!AK75=3),'Matriz de Datos'!AG75 &amp; " X " &amp; 'Matriz de Datos'!AH75,"")</f>
        <v/>
      </c>
      <c r="Z93" s="44" t="str">
        <f>IF(OR('Matriz de Datos'!AK75=2,'Matriz de Datos'!AK75=3),5,"")</f>
        <v/>
      </c>
    </row>
    <row r="94" spans="6:26" ht="15" thickBot="1" x14ac:dyDescent="0.35">
      <c r="F94" s="148" t="str">
        <f>'Matriz de Datos'!A76</f>
        <v/>
      </c>
      <c r="G94" s="29" t="str">
        <f>'Matriz de Datos'!G76</f>
        <v/>
      </c>
      <c r="H94" s="29" t="str">
        <f>'Matriz de Datos'!H76</f>
        <v/>
      </c>
      <c r="I94" s="29" t="str">
        <f>'Matriz de Datos'!I76</f>
        <v/>
      </c>
      <c r="J94" s="29" t="str">
        <f>'Matriz de Datos'!J76</f>
        <v/>
      </c>
      <c r="K94" s="29" t="str">
        <f>'Matriz de Datos'!K76</f>
        <v/>
      </c>
      <c r="L94" s="29" t="str">
        <f>'Matriz de Datos'!L76</f>
        <v/>
      </c>
      <c r="M94" s="29" t="str">
        <f>'Matriz de Datos'!M76</f>
        <v/>
      </c>
      <c r="N94" s="29" t="str">
        <f>'Matriz de Datos'!N76</f>
        <v/>
      </c>
      <c r="O94" s="29" t="str">
        <f>'Matriz de Datos'!O76</f>
        <v/>
      </c>
      <c r="P94" s="29" t="str">
        <f ca="1">'Matriz de Datos'!W76</f>
        <v/>
      </c>
      <c r="Q94" s="29"/>
      <c r="R94" s="29" t="str">
        <f ca="1">'Matriz de Datos'!AA76</f>
        <v/>
      </c>
      <c r="S94" s="29" t="str">
        <f ca="1">'Matriz de Datos'!AB76</f>
        <v/>
      </c>
      <c r="T94" s="29" t="str">
        <f ca="1">'Matriz de Datos'!AC76</f>
        <v/>
      </c>
      <c r="U94" s="29" t="str">
        <f ca="1">'Matriz de Datos'!AD76</f>
        <v/>
      </c>
      <c r="V94" s="29"/>
      <c r="W94" s="29" t="str">
        <f>'Matriz de Datos'!AE76</f>
        <v/>
      </c>
      <c r="X94" s="29" t="str">
        <f ca="1">'Matriz de Datos'!AF76</f>
        <v/>
      </c>
      <c r="Y94" s="39" t="str">
        <f>IF(OR('Matriz de Datos'!AK76=1,'Matriz de Datos'!AK76=3),'Matriz de Datos'!AG76 &amp; " X " &amp; 'Matriz de Datos'!AH76,"")</f>
        <v/>
      </c>
      <c r="Z94" s="44" t="str">
        <f>IF(OR('Matriz de Datos'!AK76=2,'Matriz de Datos'!AK76=3),5,"")</f>
        <v/>
      </c>
    </row>
    <row r="95" spans="6:26" ht="15" thickBot="1" x14ac:dyDescent="0.35">
      <c r="F95" s="148" t="str">
        <f>'Matriz de Datos'!A77</f>
        <v/>
      </c>
      <c r="G95" s="29" t="str">
        <f>'Matriz de Datos'!G77</f>
        <v/>
      </c>
      <c r="H95" s="29" t="str">
        <f>'Matriz de Datos'!H77</f>
        <v/>
      </c>
      <c r="I95" s="29" t="str">
        <f>'Matriz de Datos'!I77</f>
        <v/>
      </c>
      <c r="J95" s="29" t="str">
        <f>'Matriz de Datos'!J77</f>
        <v/>
      </c>
      <c r="K95" s="29" t="str">
        <f>'Matriz de Datos'!K77</f>
        <v/>
      </c>
      <c r="L95" s="29" t="str">
        <f>'Matriz de Datos'!L77</f>
        <v/>
      </c>
      <c r="M95" s="29" t="str">
        <f>'Matriz de Datos'!M77</f>
        <v/>
      </c>
      <c r="N95" s="29" t="str">
        <f>'Matriz de Datos'!N77</f>
        <v/>
      </c>
      <c r="O95" s="29" t="str">
        <f>'Matriz de Datos'!O77</f>
        <v/>
      </c>
      <c r="P95" s="29" t="str">
        <f ca="1">'Matriz de Datos'!W77</f>
        <v/>
      </c>
      <c r="Q95" s="29"/>
      <c r="R95" s="29" t="str">
        <f ca="1">'Matriz de Datos'!AA77</f>
        <v/>
      </c>
      <c r="S95" s="29" t="str">
        <f ca="1">'Matriz de Datos'!AB77</f>
        <v/>
      </c>
      <c r="T95" s="29" t="str">
        <f ca="1">'Matriz de Datos'!AC77</f>
        <v/>
      </c>
      <c r="U95" s="29" t="str">
        <f ca="1">'Matriz de Datos'!AD77</f>
        <v/>
      </c>
      <c r="V95" s="29"/>
      <c r="W95" s="29" t="str">
        <f>'Matriz de Datos'!AE77</f>
        <v/>
      </c>
      <c r="X95" s="29" t="str">
        <f ca="1">'Matriz de Datos'!AF77</f>
        <v/>
      </c>
      <c r="Y95" s="39" t="str">
        <f>IF(OR('Matriz de Datos'!AK77=1,'Matriz de Datos'!AK77=3),'Matriz de Datos'!AG77 &amp; " X " &amp; 'Matriz de Datos'!AH77,"")</f>
        <v/>
      </c>
      <c r="Z95" s="44" t="str">
        <f>IF(OR('Matriz de Datos'!AK77=2,'Matriz de Datos'!AK77=3),5,"")</f>
        <v/>
      </c>
    </row>
    <row r="96" spans="6:26" ht="15" thickBot="1" x14ac:dyDescent="0.35">
      <c r="F96" s="148" t="str">
        <f>'Matriz de Datos'!A78</f>
        <v/>
      </c>
      <c r="G96" s="29" t="str">
        <f>'Matriz de Datos'!G78</f>
        <v/>
      </c>
      <c r="H96" s="29" t="str">
        <f>'Matriz de Datos'!H78</f>
        <v/>
      </c>
      <c r="I96" s="29" t="str">
        <f>'Matriz de Datos'!I78</f>
        <v/>
      </c>
      <c r="J96" s="29" t="str">
        <f>'Matriz de Datos'!J78</f>
        <v/>
      </c>
      <c r="K96" s="29" t="str">
        <f>'Matriz de Datos'!K78</f>
        <v/>
      </c>
      <c r="L96" s="29" t="str">
        <f>'Matriz de Datos'!L78</f>
        <v/>
      </c>
      <c r="M96" s="29" t="str">
        <f>'Matriz de Datos'!M78</f>
        <v/>
      </c>
      <c r="N96" s="29" t="str">
        <f>'Matriz de Datos'!N78</f>
        <v/>
      </c>
      <c r="O96" s="29" t="str">
        <f>'Matriz de Datos'!O78</f>
        <v/>
      </c>
      <c r="P96" s="29" t="str">
        <f ca="1">'Matriz de Datos'!W78</f>
        <v/>
      </c>
      <c r="Q96" s="29"/>
      <c r="R96" s="29" t="str">
        <f ca="1">'Matriz de Datos'!AA78</f>
        <v/>
      </c>
      <c r="S96" s="29" t="str">
        <f ca="1">'Matriz de Datos'!AB78</f>
        <v/>
      </c>
      <c r="T96" s="29" t="str">
        <f ca="1">'Matriz de Datos'!AC78</f>
        <v/>
      </c>
      <c r="U96" s="29" t="str">
        <f ca="1">'Matriz de Datos'!AD78</f>
        <v/>
      </c>
      <c r="V96" s="29"/>
      <c r="W96" s="29" t="str">
        <f>'Matriz de Datos'!AE78</f>
        <v/>
      </c>
      <c r="X96" s="29" t="str">
        <f ca="1">'Matriz de Datos'!AF78</f>
        <v/>
      </c>
      <c r="Y96" s="39" t="str">
        <f>IF(OR('Matriz de Datos'!AK78=1,'Matriz de Datos'!AK78=3),'Matriz de Datos'!AG78 &amp; " X " &amp; 'Matriz de Datos'!AH78,"")</f>
        <v/>
      </c>
      <c r="Z96" s="44" t="str">
        <f>IF(OR('Matriz de Datos'!AK78=2,'Matriz de Datos'!AK78=3),5,"")</f>
        <v/>
      </c>
    </row>
    <row r="97" spans="6:26" ht="15" thickBot="1" x14ac:dyDescent="0.35">
      <c r="F97" s="148" t="str">
        <f>'Matriz de Datos'!A79</f>
        <v/>
      </c>
      <c r="G97" s="29" t="str">
        <f>'Matriz de Datos'!G79</f>
        <v/>
      </c>
      <c r="H97" s="29" t="str">
        <f>'Matriz de Datos'!H79</f>
        <v/>
      </c>
      <c r="I97" s="29" t="str">
        <f>'Matriz de Datos'!I79</f>
        <v/>
      </c>
      <c r="J97" s="29" t="str">
        <f>'Matriz de Datos'!J79</f>
        <v/>
      </c>
      <c r="K97" s="29" t="str">
        <f>'Matriz de Datos'!K79</f>
        <v/>
      </c>
      <c r="L97" s="29" t="str">
        <f>'Matriz de Datos'!L79</f>
        <v/>
      </c>
      <c r="M97" s="29" t="str">
        <f>'Matriz de Datos'!M79</f>
        <v/>
      </c>
      <c r="N97" s="29" t="str">
        <f>'Matriz de Datos'!N79</f>
        <v/>
      </c>
      <c r="O97" s="29" t="str">
        <f>'Matriz de Datos'!O79</f>
        <v/>
      </c>
      <c r="P97" s="29" t="str">
        <f ca="1">'Matriz de Datos'!W79</f>
        <v/>
      </c>
      <c r="Q97" s="29"/>
      <c r="R97" s="29" t="str">
        <f ca="1">'Matriz de Datos'!AA79</f>
        <v/>
      </c>
      <c r="S97" s="29" t="str">
        <f ca="1">'Matriz de Datos'!AB79</f>
        <v/>
      </c>
      <c r="T97" s="29" t="str">
        <f ca="1">'Matriz de Datos'!AC79</f>
        <v/>
      </c>
      <c r="U97" s="29" t="str">
        <f ca="1">'Matriz de Datos'!AD79</f>
        <v/>
      </c>
      <c r="V97" s="29"/>
      <c r="W97" s="29" t="str">
        <f>'Matriz de Datos'!AE79</f>
        <v/>
      </c>
      <c r="X97" s="29" t="str">
        <f ca="1">'Matriz de Datos'!AF79</f>
        <v/>
      </c>
      <c r="Y97" s="39" t="str">
        <f>IF(OR('Matriz de Datos'!AK79=1,'Matriz de Datos'!AK79=3),'Matriz de Datos'!AG79 &amp; " X " &amp; 'Matriz de Datos'!AH79,"")</f>
        <v/>
      </c>
      <c r="Z97" s="44" t="str">
        <f>IF(OR('Matriz de Datos'!AK79=2,'Matriz de Datos'!AK79=3),5,"")</f>
        <v/>
      </c>
    </row>
    <row r="98" spans="6:26" ht="15" thickBot="1" x14ac:dyDescent="0.35">
      <c r="F98" s="148" t="str">
        <f>'Matriz de Datos'!A80</f>
        <v/>
      </c>
      <c r="G98" s="29" t="str">
        <f>'Matriz de Datos'!G80</f>
        <v/>
      </c>
      <c r="H98" s="29" t="str">
        <f>'Matriz de Datos'!H80</f>
        <v/>
      </c>
      <c r="I98" s="29" t="str">
        <f>'Matriz de Datos'!I80</f>
        <v/>
      </c>
      <c r="J98" s="29" t="str">
        <f>'Matriz de Datos'!J80</f>
        <v/>
      </c>
      <c r="K98" s="29" t="str">
        <f>'Matriz de Datos'!K80</f>
        <v/>
      </c>
      <c r="L98" s="29" t="str">
        <f>'Matriz de Datos'!L80</f>
        <v/>
      </c>
      <c r="M98" s="29" t="str">
        <f>'Matriz de Datos'!M80</f>
        <v/>
      </c>
      <c r="N98" s="29" t="str">
        <f>'Matriz de Datos'!N80</f>
        <v/>
      </c>
      <c r="O98" s="29" t="str">
        <f>'Matriz de Datos'!O80</f>
        <v/>
      </c>
      <c r="P98" s="29" t="str">
        <f ca="1">'Matriz de Datos'!W80</f>
        <v/>
      </c>
      <c r="Q98" s="29"/>
      <c r="R98" s="29" t="str">
        <f ca="1">'Matriz de Datos'!AA80</f>
        <v/>
      </c>
      <c r="S98" s="29" t="str">
        <f ca="1">'Matriz de Datos'!AB80</f>
        <v/>
      </c>
      <c r="T98" s="29" t="str">
        <f ca="1">'Matriz de Datos'!AC80</f>
        <v/>
      </c>
      <c r="U98" s="29" t="str">
        <f ca="1">'Matriz de Datos'!AD80</f>
        <v/>
      </c>
      <c r="V98" s="29"/>
      <c r="W98" s="29" t="str">
        <f>'Matriz de Datos'!AE80</f>
        <v/>
      </c>
      <c r="X98" s="29" t="str">
        <f ca="1">'Matriz de Datos'!AF80</f>
        <v/>
      </c>
      <c r="Y98" s="39" t="str">
        <f>IF(OR('Matriz de Datos'!AK80=1,'Matriz de Datos'!AK80=3),'Matriz de Datos'!AG80 &amp; " X " &amp; 'Matriz de Datos'!AH80,"")</f>
        <v/>
      </c>
      <c r="Z98" s="44" t="str">
        <f>IF(OR('Matriz de Datos'!AK80=2,'Matriz de Datos'!AK80=3),5,"")</f>
        <v/>
      </c>
    </row>
    <row r="99" spans="6:26" ht="15" thickBot="1" x14ac:dyDescent="0.35">
      <c r="F99" s="148" t="str">
        <f>'Matriz de Datos'!A81</f>
        <v/>
      </c>
      <c r="G99" s="29" t="str">
        <f>'Matriz de Datos'!G81</f>
        <v/>
      </c>
      <c r="H99" s="29" t="str">
        <f>'Matriz de Datos'!H81</f>
        <v/>
      </c>
      <c r="I99" s="29" t="str">
        <f>'Matriz de Datos'!I81</f>
        <v/>
      </c>
      <c r="J99" s="29" t="str">
        <f>'Matriz de Datos'!J81</f>
        <v/>
      </c>
      <c r="K99" s="29" t="str">
        <f>'Matriz de Datos'!K81</f>
        <v/>
      </c>
      <c r="L99" s="29" t="str">
        <f>'Matriz de Datos'!L81</f>
        <v/>
      </c>
      <c r="M99" s="29" t="str">
        <f>'Matriz de Datos'!M81</f>
        <v/>
      </c>
      <c r="N99" s="29" t="str">
        <f>'Matriz de Datos'!N81</f>
        <v/>
      </c>
      <c r="O99" s="29" t="str">
        <f>'Matriz de Datos'!O81</f>
        <v/>
      </c>
      <c r="P99" s="29" t="str">
        <f ca="1">'Matriz de Datos'!W81</f>
        <v/>
      </c>
      <c r="Q99" s="29"/>
      <c r="R99" s="29" t="str">
        <f ca="1">'Matriz de Datos'!AA81</f>
        <v/>
      </c>
      <c r="S99" s="29" t="str">
        <f ca="1">'Matriz de Datos'!AB81</f>
        <v/>
      </c>
      <c r="T99" s="29" t="str">
        <f ca="1">'Matriz de Datos'!AC81</f>
        <v/>
      </c>
      <c r="U99" s="29" t="str">
        <f ca="1">'Matriz de Datos'!AD81</f>
        <v/>
      </c>
      <c r="V99" s="29"/>
      <c r="W99" s="29" t="str">
        <f>'Matriz de Datos'!AE81</f>
        <v/>
      </c>
      <c r="X99" s="29" t="str">
        <f ca="1">'Matriz de Datos'!AF81</f>
        <v/>
      </c>
      <c r="Y99" s="39" t="str">
        <f>IF(OR('Matriz de Datos'!AK81=1,'Matriz de Datos'!AK81=3),'Matriz de Datos'!AG81 &amp; " X " &amp; 'Matriz de Datos'!AH81,"")</f>
        <v/>
      </c>
      <c r="Z99" s="44" t="str">
        <f>IF(OR('Matriz de Datos'!AK81=2,'Matriz de Datos'!AK81=3),5,"")</f>
        <v/>
      </c>
    </row>
    <row r="100" spans="6:26" ht="15" thickBot="1" x14ac:dyDescent="0.35">
      <c r="F100" s="148" t="str">
        <f>'Matriz de Datos'!A82</f>
        <v/>
      </c>
      <c r="G100" s="29" t="str">
        <f>'Matriz de Datos'!G82</f>
        <v/>
      </c>
      <c r="H100" s="29" t="str">
        <f>'Matriz de Datos'!H82</f>
        <v/>
      </c>
      <c r="I100" s="29" t="str">
        <f>'Matriz de Datos'!I82</f>
        <v/>
      </c>
      <c r="J100" s="29" t="str">
        <f>'Matriz de Datos'!J82</f>
        <v/>
      </c>
      <c r="K100" s="29" t="str">
        <f>'Matriz de Datos'!K82</f>
        <v/>
      </c>
      <c r="L100" s="29" t="str">
        <f>'Matriz de Datos'!L82</f>
        <v/>
      </c>
      <c r="M100" s="29" t="str">
        <f>'Matriz de Datos'!M82</f>
        <v/>
      </c>
      <c r="N100" s="29" t="str">
        <f>'Matriz de Datos'!N82</f>
        <v/>
      </c>
      <c r="O100" s="29" t="str">
        <f>'Matriz de Datos'!O82</f>
        <v/>
      </c>
      <c r="P100" s="29" t="str">
        <f ca="1">'Matriz de Datos'!W82</f>
        <v/>
      </c>
      <c r="Q100" s="29"/>
      <c r="R100" s="29" t="str">
        <f ca="1">'Matriz de Datos'!AA82</f>
        <v/>
      </c>
      <c r="S100" s="29" t="str">
        <f ca="1">'Matriz de Datos'!AB82</f>
        <v/>
      </c>
      <c r="T100" s="29" t="str">
        <f ca="1">'Matriz de Datos'!AC82</f>
        <v/>
      </c>
      <c r="U100" s="29" t="str">
        <f ca="1">'Matriz de Datos'!AD82</f>
        <v/>
      </c>
      <c r="V100" s="29"/>
      <c r="W100" s="29" t="str">
        <f>'Matriz de Datos'!AE82</f>
        <v/>
      </c>
      <c r="X100" s="29" t="str">
        <f ca="1">'Matriz de Datos'!AF82</f>
        <v/>
      </c>
      <c r="Y100" s="39" t="str">
        <f>IF(OR('Matriz de Datos'!AK82=1,'Matriz de Datos'!AK82=3),'Matriz de Datos'!AG82 &amp; " X " &amp; 'Matriz de Datos'!AH82,"")</f>
        <v/>
      </c>
      <c r="Z100" s="44" t="str">
        <f>IF(OR('Matriz de Datos'!AK82=2,'Matriz de Datos'!AK82=3),5,"")</f>
        <v/>
      </c>
    </row>
    <row r="101" spans="6:26" ht="15" thickBot="1" x14ac:dyDescent="0.35">
      <c r="F101" s="148" t="str">
        <f>'Matriz de Datos'!A83</f>
        <v/>
      </c>
      <c r="G101" s="29" t="str">
        <f>'Matriz de Datos'!G83</f>
        <v/>
      </c>
      <c r="H101" s="29" t="str">
        <f>'Matriz de Datos'!H83</f>
        <v/>
      </c>
      <c r="I101" s="29" t="str">
        <f>'Matriz de Datos'!I83</f>
        <v/>
      </c>
      <c r="J101" s="29" t="str">
        <f>'Matriz de Datos'!J83</f>
        <v/>
      </c>
      <c r="K101" s="29" t="str">
        <f>'Matriz de Datos'!K83</f>
        <v/>
      </c>
      <c r="L101" s="29" t="str">
        <f>'Matriz de Datos'!L83</f>
        <v/>
      </c>
      <c r="M101" s="29" t="str">
        <f>'Matriz de Datos'!M83</f>
        <v/>
      </c>
      <c r="N101" s="29" t="str">
        <f>'Matriz de Datos'!N83</f>
        <v/>
      </c>
      <c r="O101" s="29" t="str">
        <f>'Matriz de Datos'!O83</f>
        <v/>
      </c>
      <c r="P101" s="29" t="str">
        <f ca="1">'Matriz de Datos'!W83</f>
        <v/>
      </c>
      <c r="Q101" s="29"/>
      <c r="R101" s="29" t="str">
        <f ca="1">'Matriz de Datos'!AA83</f>
        <v/>
      </c>
      <c r="S101" s="29" t="str">
        <f ca="1">'Matriz de Datos'!AB83</f>
        <v/>
      </c>
      <c r="T101" s="29" t="str">
        <f ca="1">'Matriz de Datos'!AC83</f>
        <v/>
      </c>
      <c r="U101" s="29" t="str">
        <f ca="1">'Matriz de Datos'!AD83</f>
        <v/>
      </c>
      <c r="V101" s="29"/>
      <c r="W101" s="29" t="str">
        <f>'Matriz de Datos'!AE83</f>
        <v/>
      </c>
      <c r="X101" s="29" t="str">
        <f ca="1">'Matriz de Datos'!AF83</f>
        <v/>
      </c>
      <c r="Y101" s="39" t="str">
        <f>IF(OR('Matriz de Datos'!AK83=1,'Matriz de Datos'!AK83=3),'Matriz de Datos'!AG83 &amp; " X " &amp; 'Matriz de Datos'!AH83,"")</f>
        <v/>
      </c>
      <c r="Z101" s="44" t="str">
        <f>IF(OR('Matriz de Datos'!AK83=2,'Matriz de Datos'!AK83=3),5,"")</f>
        <v/>
      </c>
    </row>
    <row r="102" spans="6:26" ht="15" thickBot="1" x14ac:dyDescent="0.35">
      <c r="F102" s="148" t="str">
        <f>'Matriz de Datos'!A84</f>
        <v/>
      </c>
      <c r="G102" s="29" t="str">
        <f>'Matriz de Datos'!G84</f>
        <v/>
      </c>
      <c r="H102" s="29" t="str">
        <f>'Matriz de Datos'!H84</f>
        <v/>
      </c>
      <c r="I102" s="29" t="str">
        <f>'Matriz de Datos'!I84</f>
        <v/>
      </c>
      <c r="J102" s="29" t="str">
        <f>'Matriz de Datos'!J84</f>
        <v/>
      </c>
      <c r="K102" s="29" t="str">
        <f>'Matriz de Datos'!K84</f>
        <v/>
      </c>
      <c r="L102" s="29" t="str">
        <f>'Matriz de Datos'!L84</f>
        <v/>
      </c>
      <c r="M102" s="29" t="str">
        <f>'Matriz de Datos'!M84</f>
        <v/>
      </c>
      <c r="N102" s="29" t="str">
        <f>'Matriz de Datos'!N84</f>
        <v/>
      </c>
      <c r="O102" s="29" t="str">
        <f>'Matriz de Datos'!O84</f>
        <v/>
      </c>
      <c r="P102" s="29" t="str">
        <f ca="1">'Matriz de Datos'!W84</f>
        <v/>
      </c>
      <c r="Q102" s="29"/>
      <c r="R102" s="29" t="str">
        <f ca="1">'Matriz de Datos'!AA84</f>
        <v/>
      </c>
      <c r="S102" s="29" t="str">
        <f ca="1">'Matriz de Datos'!AB84</f>
        <v/>
      </c>
      <c r="T102" s="29" t="str">
        <f ca="1">'Matriz de Datos'!AC84</f>
        <v/>
      </c>
      <c r="U102" s="29" t="str">
        <f ca="1">'Matriz de Datos'!AD84</f>
        <v/>
      </c>
      <c r="V102" s="29"/>
      <c r="W102" s="29" t="str">
        <f>'Matriz de Datos'!AE84</f>
        <v/>
      </c>
      <c r="X102" s="29" t="str">
        <f ca="1">'Matriz de Datos'!AF84</f>
        <v/>
      </c>
      <c r="Y102" s="39" t="str">
        <f>IF(OR('Matriz de Datos'!AK84=1,'Matriz de Datos'!AK84=3),'Matriz de Datos'!AG84 &amp; " X " &amp; 'Matriz de Datos'!AH84,"")</f>
        <v/>
      </c>
      <c r="Z102" s="44" t="str">
        <f>IF(OR('Matriz de Datos'!AK84=2,'Matriz de Datos'!AK84=3),5,"")</f>
        <v/>
      </c>
    </row>
    <row r="103" spans="6:26" ht="15" thickBot="1" x14ac:dyDescent="0.35">
      <c r="F103" s="148" t="str">
        <f>'Matriz de Datos'!A85</f>
        <v/>
      </c>
      <c r="G103" s="29" t="str">
        <f>'Matriz de Datos'!G85</f>
        <v/>
      </c>
      <c r="H103" s="29" t="str">
        <f>'Matriz de Datos'!H85</f>
        <v/>
      </c>
      <c r="I103" s="29" t="str">
        <f>'Matriz de Datos'!I85</f>
        <v/>
      </c>
      <c r="J103" s="29" t="str">
        <f>'Matriz de Datos'!J85</f>
        <v/>
      </c>
      <c r="K103" s="29" t="str">
        <f>'Matriz de Datos'!K85</f>
        <v/>
      </c>
      <c r="L103" s="29" t="str">
        <f>'Matriz de Datos'!L85</f>
        <v/>
      </c>
      <c r="M103" s="29" t="str">
        <f>'Matriz de Datos'!M85</f>
        <v/>
      </c>
      <c r="N103" s="29" t="str">
        <f>'Matriz de Datos'!N85</f>
        <v/>
      </c>
      <c r="O103" s="29" t="str">
        <f>'Matriz de Datos'!O85</f>
        <v/>
      </c>
      <c r="P103" s="29" t="str">
        <f ca="1">'Matriz de Datos'!W85</f>
        <v/>
      </c>
      <c r="Q103" s="29"/>
      <c r="R103" s="29" t="str">
        <f ca="1">'Matriz de Datos'!AA85</f>
        <v/>
      </c>
      <c r="S103" s="29" t="str">
        <f ca="1">'Matriz de Datos'!AB85</f>
        <v/>
      </c>
      <c r="T103" s="29" t="str">
        <f ca="1">'Matriz de Datos'!AC85</f>
        <v/>
      </c>
      <c r="U103" s="29" t="str">
        <f ca="1">'Matriz de Datos'!AD85</f>
        <v/>
      </c>
      <c r="V103" s="29"/>
      <c r="W103" s="29" t="str">
        <f>'Matriz de Datos'!AE85</f>
        <v/>
      </c>
      <c r="X103" s="29" t="str">
        <f ca="1">'Matriz de Datos'!AF85</f>
        <v/>
      </c>
      <c r="Y103" s="39" t="str">
        <f>IF(OR('Matriz de Datos'!AK85=1,'Matriz de Datos'!AK85=3),'Matriz de Datos'!AG85 &amp; " X " &amp; 'Matriz de Datos'!AH85,"")</f>
        <v/>
      </c>
      <c r="Z103" s="44" t="str">
        <f>IF(OR('Matriz de Datos'!AK85=2,'Matriz de Datos'!AK85=3),5,"")</f>
        <v/>
      </c>
    </row>
    <row r="104" spans="6:26" ht="15" thickBot="1" x14ac:dyDescent="0.35">
      <c r="F104" s="148" t="str">
        <f>'Matriz de Datos'!A86</f>
        <v/>
      </c>
      <c r="G104" s="29" t="str">
        <f>'Matriz de Datos'!G86</f>
        <v/>
      </c>
      <c r="H104" s="29" t="str">
        <f>'Matriz de Datos'!H86</f>
        <v/>
      </c>
      <c r="I104" s="29" t="str">
        <f>'Matriz de Datos'!I86</f>
        <v/>
      </c>
      <c r="J104" s="29" t="str">
        <f>'Matriz de Datos'!J86</f>
        <v/>
      </c>
      <c r="K104" s="29" t="str">
        <f>'Matriz de Datos'!K86</f>
        <v/>
      </c>
      <c r="L104" s="29" t="str">
        <f>'Matriz de Datos'!L86</f>
        <v/>
      </c>
      <c r="M104" s="29" t="str">
        <f>'Matriz de Datos'!M86</f>
        <v/>
      </c>
      <c r="N104" s="29" t="str">
        <f>'Matriz de Datos'!N86</f>
        <v/>
      </c>
      <c r="O104" s="29" t="str">
        <f>'Matriz de Datos'!O86</f>
        <v/>
      </c>
      <c r="P104" s="29" t="str">
        <f ca="1">'Matriz de Datos'!W86</f>
        <v/>
      </c>
      <c r="Q104" s="29"/>
      <c r="R104" s="29" t="str">
        <f ca="1">'Matriz de Datos'!AA86</f>
        <v/>
      </c>
      <c r="S104" s="29" t="str">
        <f ca="1">'Matriz de Datos'!AB86</f>
        <v/>
      </c>
      <c r="T104" s="29" t="str">
        <f ca="1">'Matriz de Datos'!AC86</f>
        <v/>
      </c>
      <c r="U104" s="29" t="str">
        <f ca="1">'Matriz de Datos'!AD86</f>
        <v/>
      </c>
      <c r="V104" s="29"/>
      <c r="W104" s="29" t="str">
        <f>'Matriz de Datos'!AE86</f>
        <v/>
      </c>
      <c r="X104" s="29" t="str">
        <f ca="1">'Matriz de Datos'!AF86</f>
        <v/>
      </c>
      <c r="Y104" s="39" t="str">
        <f>IF(OR('Matriz de Datos'!AK86=1,'Matriz de Datos'!AK86=3),'Matriz de Datos'!AG86 &amp; " X " &amp; 'Matriz de Datos'!AH86,"")</f>
        <v/>
      </c>
      <c r="Z104" s="44" t="str">
        <f>IF(OR('Matriz de Datos'!AK86=2,'Matriz de Datos'!AK86=3),5,"")</f>
        <v/>
      </c>
    </row>
    <row r="105" spans="6:26" ht="15" thickBot="1" x14ac:dyDescent="0.35">
      <c r="F105" s="148" t="str">
        <f>'Matriz de Datos'!A87</f>
        <v/>
      </c>
      <c r="G105" s="29" t="str">
        <f>'Matriz de Datos'!G87</f>
        <v/>
      </c>
      <c r="H105" s="29" t="str">
        <f>'Matriz de Datos'!H87</f>
        <v/>
      </c>
      <c r="I105" s="29" t="str">
        <f>'Matriz de Datos'!I87</f>
        <v/>
      </c>
      <c r="J105" s="29" t="str">
        <f>'Matriz de Datos'!J87</f>
        <v/>
      </c>
      <c r="K105" s="29" t="str">
        <f>'Matriz de Datos'!K87</f>
        <v/>
      </c>
      <c r="L105" s="29" t="str">
        <f>'Matriz de Datos'!L87</f>
        <v/>
      </c>
      <c r="M105" s="29" t="str">
        <f>'Matriz de Datos'!M87</f>
        <v/>
      </c>
      <c r="N105" s="29" t="str">
        <f>'Matriz de Datos'!N87</f>
        <v/>
      </c>
      <c r="O105" s="29" t="str">
        <f>'Matriz de Datos'!O87</f>
        <v/>
      </c>
      <c r="P105" s="29" t="str">
        <f ca="1">'Matriz de Datos'!W87</f>
        <v/>
      </c>
      <c r="Q105" s="29"/>
      <c r="R105" s="29" t="str">
        <f ca="1">'Matriz de Datos'!AA87</f>
        <v/>
      </c>
      <c r="S105" s="29" t="str">
        <f ca="1">'Matriz de Datos'!AB87</f>
        <v/>
      </c>
      <c r="T105" s="29" t="str">
        <f ca="1">'Matriz de Datos'!AC87</f>
        <v/>
      </c>
      <c r="U105" s="29" t="str">
        <f ca="1">'Matriz de Datos'!AD87</f>
        <v/>
      </c>
      <c r="V105" s="29"/>
      <c r="W105" s="29" t="str">
        <f>'Matriz de Datos'!AE87</f>
        <v/>
      </c>
      <c r="X105" s="29" t="str">
        <f ca="1">'Matriz de Datos'!AF87</f>
        <v/>
      </c>
      <c r="Y105" s="39" t="str">
        <f>IF(OR('Matriz de Datos'!AK87=1,'Matriz de Datos'!AK87=3),'Matriz de Datos'!AG87 &amp; " X " &amp; 'Matriz de Datos'!AH87,"")</f>
        <v/>
      </c>
      <c r="Z105" s="44" t="str">
        <f>IF(OR('Matriz de Datos'!AK87=2,'Matriz de Datos'!AK87=3),5,"")</f>
        <v/>
      </c>
    </row>
    <row r="106" spans="6:26" ht="15" thickBot="1" x14ac:dyDescent="0.35">
      <c r="F106" s="148" t="str">
        <f>'Matriz de Datos'!A88</f>
        <v/>
      </c>
      <c r="G106" s="29" t="str">
        <f>'Matriz de Datos'!G88</f>
        <v/>
      </c>
      <c r="H106" s="29" t="str">
        <f>'Matriz de Datos'!H88</f>
        <v/>
      </c>
      <c r="I106" s="29" t="str">
        <f>'Matriz de Datos'!I88</f>
        <v/>
      </c>
      <c r="J106" s="29" t="str">
        <f>'Matriz de Datos'!J88</f>
        <v/>
      </c>
      <c r="K106" s="29" t="str">
        <f>'Matriz de Datos'!K88</f>
        <v/>
      </c>
      <c r="L106" s="29" t="str">
        <f>'Matriz de Datos'!L88</f>
        <v/>
      </c>
      <c r="M106" s="29" t="str">
        <f>'Matriz de Datos'!M88</f>
        <v/>
      </c>
      <c r="N106" s="29" t="str">
        <f>'Matriz de Datos'!N88</f>
        <v/>
      </c>
      <c r="O106" s="29" t="str">
        <f>'Matriz de Datos'!O88</f>
        <v/>
      </c>
      <c r="P106" s="29" t="str">
        <f ca="1">'Matriz de Datos'!W88</f>
        <v/>
      </c>
      <c r="Q106" s="29"/>
      <c r="R106" s="29" t="str">
        <f ca="1">'Matriz de Datos'!AA88</f>
        <v/>
      </c>
      <c r="S106" s="29" t="str">
        <f ca="1">'Matriz de Datos'!AB88</f>
        <v/>
      </c>
      <c r="T106" s="29" t="str">
        <f ca="1">'Matriz de Datos'!AC88</f>
        <v/>
      </c>
      <c r="U106" s="29" t="str">
        <f ca="1">'Matriz de Datos'!AD88</f>
        <v/>
      </c>
      <c r="V106" s="29"/>
      <c r="W106" s="29" t="str">
        <f>'Matriz de Datos'!AE88</f>
        <v/>
      </c>
      <c r="X106" s="29" t="str">
        <f ca="1">'Matriz de Datos'!AF88</f>
        <v/>
      </c>
      <c r="Y106" s="39" t="str">
        <f>IF(OR('Matriz de Datos'!AK88=1,'Matriz de Datos'!AK88=3),'Matriz de Datos'!AG88 &amp; " X " &amp; 'Matriz de Datos'!AH88,"")</f>
        <v/>
      </c>
      <c r="Z106" s="44" t="str">
        <f>IF(OR('Matriz de Datos'!AK88=2,'Matriz de Datos'!AK88=3),5,"")</f>
        <v/>
      </c>
    </row>
    <row r="107" spans="6:26" ht="15" thickBot="1" x14ac:dyDescent="0.35">
      <c r="F107" s="148" t="str">
        <f>'Matriz de Datos'!A89</f>
        <v/>
      </c>
      <c r="G107" s="29" t="str">
        <f>'Matriz de Datos'!G89</f>
        <v/>
      </c>
      <c r="H107" s="29" t="str">
        <f>'Matriz de Datos'!H89</f>
        <v/>
      </c>
      <c r="I107" s="29" t="str">
        <f>'Matriz de Datos'!I89</f>
        <v/>
      </c>
      <c r="J107" s="29" t="str">
        <f>'Matriz de Datos'!J89</f>
        <v/>
      </c>
      <c r="K107" s="29" t="str">
        <f>'Matriz de Datos'!K89</f>
        <v/>
      </c>
      <c r="L107" s="29" t="str">
        <f>'Matriz de Datos'!L89</f>
        <v/>
      </c>
      <c r="M107" s="29" t="str">
        <f>'Matriz de Datos'!M89</f>
        <v/>
      </c>
      <c r="N107" s="29" t="str">
        <f>'Matriz de Datos'!N89</f>
        <v/>
      </c>
      <c r="O107" s="29" t="str">
        <f>'Matriz de Datos'!O89</f>
        <v/>
      </c>
      <c r="P107" s="29" t="str">
        <f ca="1">'Matriz de Datos'!W89</f>
        <v/>
      </c>
      <c r="Q107" s="29"/>
      <c r="R107" s="29" t="str">
        <f ca="1">'Matriz de Datos'!AA89</f>
        <v/>
      </c>
      <c r="S107" s="29" t="str">
        <f ca="1">'Matriz de Datos'!AB89</f>
        <v/>
      </c>
      <c r="T107" s="29" t="str">
        <f ca="1">'Matriz de Datos'!AC89</f>
        <v/>
      </c>
      <c r="U107" s="29" t="str">
        <f ca="1">'Matriz de Datos'!AD89</f>
        <v/>
      </c>
      <c r="V107" s="29"/>
      <c r="W107" s="29" t="str">
        <f>'Matriz de Datos'!AE89</f>
        <v/>
      </c>
      <c r="X107" s="29" t="str">
        <f ca="1">'Matriz de Datos'!AF89</f>
        <v/>
      </c>
      <c r="Y107" s="39" t="str">
        <f>IF(OR('Matriz de Datos'!AK89=1,'Matriz de Datos'!AK89=3),'Matriz de Datos'!AG89 &amp; " X " &amp; 'Matriz de Datos'!AH89,"")</f>
        <v/>
      </c>
      <c r="Z107" s="44" t="str">
        <f>IF(OR('Matriz de Datos'!AK89=2,'Matriz de Datos'!AK89=3),5,"")</f>
        <v/>
      </c>
    </row>
    <row r="108" spans="6:26" ht="15" thickBot="1" x14ac:dyDescent="0.35">
      <c r="F108" s="148" t="str">
        <f>'Matriz de Datos'!A90</f>
        <v/>
      </c>
      <c r="G108" s="29" t="str">
        <f>'Matriz de Datos'!G90</f>
        <v/>
      </c>
      <c r="H108" s="29" t="str">
        <f>'Matriz de Datos'!H90</f>
        <v/>
      </c>
      <c r="I108" s="29" t="str">
        <f>'Matriz de Datos'!I90</f>
        <v/>
      </c>
      <c r="J108" s="29" t="str">
        <f>'Matriz de Datos'!J90</f>
        <v/>
      </c>
      <c r="K108" s="29" t="str">
        <f>'Matriz de Datos'!K90</f>
        <v/>
      </c>
      <c r="L108" s="29" t="str">
        <f>'Matriz de Datos'!L90</f>
        <v/>
      </c>
      <c r="M108" s="29" t="str">
        <f>'Matriz de Datos'!M90</f>
        <v/>
      </c>
      <c r="N108" s="29" t="str">
        <f>'Matriz de Datos'!N90</f>
        <v/>
      </c>
      <c r="O108" s="29" t="str">
        <f>'Matriz de Datos'!O90</f>
        <v/>
      </c>
      <c r="P108" s="29" t="str">
        <f ca="1">'Matriz de Datos'!W90</f>
        <v/>
      </c>
      <c r="Q108" s="29"/>
      <c r="R108" s="29" t="str">
        <f ca="1">'Matriz de Datos'!AA90</f>
        <v/>
      </c>
      <c r="S108" s="29" t="str">
        <f ca="1">'Matriz de Datos'!AB90</f>
        <v/>
      </c>
      <c r="T108" s="29" t="str">
        <f ca="1">'Matriz de Datos'!AC90</f>
        <v/>
      </c>
      <c r="U108" s="29" t="str">
        <f ca="1">'Matriz de Datos'!AD90</f>
        <v/>
      </c>
      <c r="V108" s="29"/>
      <c r="W108" s="29" t="str">
        <f>'Matriz de Datos'!AE90</f>
        <v/>
      </c>
      <c r="X108" s="29" t="str">
        <f ca="1">'Matriz de Datos'!AF90</f>
        <v/>
      </c>
      <c r="Y108" s="39" t="str">
        <f>IF(OR('Matriz de Datos'!AK90=1,'Matriz de Datos'!AK90=3),'Matriz de Datos'!AG90 &amp; " X " &amp; 'Matriz de Datos'!AH90,"")</f>
        <v/>
      </c>
      <c r="Z108" s="44" t="str">
        <f>IF(OR('Matriz de Datos'!AK90=2,'Matriz de Datos'!AK90=3),5,"")</f>
        <v/>
      </c>
    </row>
    <row r="109" spans="6:26" ht="15" thickBot="1" x14ac:dyDescent="0.35">
      <c r="F109" s="148" t="str">
        <f>'Matriz de Datos'!A91</f>
        <v/>
      </c>
      <c r="G109" s="29" t="str">
        <f>'Matriz de Datos'!G91</f>
        <v/>
      </c>
      <c r="H109" s="29" t="str">
        <f>'Matriz de Datos'!H91</f>
        <v/>
      </c>
      <c r="I109" s="29" t="str">
        <f>'Matriz de Datos'!I91</f>
        <v/>
      </c>
      <c r="J109" s="29" t="str">
        <f>'Matriz de Datos'!J91</f>
        <v/>
      </c>
      <c r="K109" s="29" t="str">
        <f>'Matriz de Datos'!K91</f>
        <v/>
      </c>
      <c r="L109" s="29" t="str">
        <f>'Matriz de Datos'!L91</f>
        <v/>
      </c>
      <c r="M109" s="29" t="str">
        <f>'Matriz de Datos'!M91</f>
        <v/>
      </c>
      <c r="N109" s="29" t="str">
        <f>'Matriz de Datos'!N91</f>
        <v/>
      </c>
      <c r="O109" s="29" t="str">
        <f>'Matriz de Datos'!O91</f>
        <v/>
      </c>
      <c r="P109" s="29" t="str">
        <f ca="1">'Matriz de Datos'!W91</f>
        <v/>
      </c>
      <c r="Q109" s="29"/>
      <c r="R109" s="29" t="str">
        <f ca="1">'Matriz de Datos'!AA91</f>
        <v/>
      </c>
      <c r="S109" s="29" t="str">
        <f ca="1">'Matriz de Datos'!AB91</f>
        <v/>
      </c>
      <c r="T109" s="29" t="str">
        <f ca="1">'Matriz de Datos'!AC91</f>
        <v/>
      </c>
      <c r="U109" s="29" t="str">
        <f ca="1">'Matriz de Datos'!AD91</f>
        <v/>
      </c>
      <c r="V109" s="29"/>
      <c r="W109" s="29" t="str">
        <f>'Matriz de Datos'!AE91</f>
        <v/>
      </c>
      <c r="X109" s="29" t="str">
        <f ca="1">'Matriz de Datos'!AF91</f>
        <v/>
      </c>
      <c r="Y109" s="39" t="str">
        <f>IF(OR('Matriz de Datos'!AK91=1,'Matriz de Datos'!AK91=3),'Matriz de Datos'!AG91 &amp; " X " &amp; 'Matriz de Datos'!AH91,"")</f>
        <v/>
      </c>
      <c r="Z109" s="44" t="str">
        <f>IF(OR('Matriz de Datos'!AK91=2,'Matriz de Datos'!AK91=3),5,"")</f>
        <v/>
      </c>
    </row>
    <row r="110" spans="6:26" ht="15" thickBot="1" x14ac:dyDescent="0.35">
      <c r="F110" s="148" t="str">
        <f>'Matriz de Datos'!A92</f>
        <v/>
      </c>
      <c r="G110" s="29" t="str">
        <f>'Matriz de Datos'!G92</f>
        <v/>
      </c>
      <c r="H110" s="29" t="str">
        <f>'Matriz de Datos'!H92</f>
        <v/>
      </c>
      <c r="I110" s="29" t="str">
        <f>'Matriz de Datos'!I92</f>
        <v/>
      </c>
      <c r="J110" s="29" t="str">
        <f>'Matriz de Datos'!J92</f>
        <v/>
      </c>
      <c r="K110" s="29" t="str">
        <f>'Matriz de Datos'!K92</f>
        <v/>
      </c>
      <c r="L110" s="29" t="str">
        <f>'Matriz de Datos'!L92</f>
        <v/>
      </c>
      <c r="M110" s="29" t="str">
        <f>'Matriz de Datos'!M92</f>
        <v/>
      </c>
      <c r="N110" s="29" t="str">
        <f>'Matriz de Datos'!N92</f>
        <v/>
      </c>
      <c r="O110" s="29" t="str">
        <f>'Matriz de Datos'!O92</f>
        <v/>
      </c>
      <c r="P110" s="29" t="str">
        <f ca="1">'Matriz de Datos'!W92</f>
        <v/>
      </c>
      <c r="Q110" s="29"/>
      <c r="R110" s="29" t="str">
        <f ca="1">'Matriz de Datos'!AA92</f>
        <v/>
      </c>
      <c r="S110" s="29" t="str">
        <f ca="1">'Matriz de Datos'!AB92</f>
        <v/>
      </c>
      <c r="T110" s="29" t="str">
        <f ca="1">'Matriz de Datos'!AC92</f>
        <v/>
      </c>
      <c r="U110" s="29" t="str">
        <f ca="1">'Matriz de Datos'!AD92</f>
        <v/>
      </c>
      <c r="V110" s="29"/>
      <c r="W110" s="29" t="str">
        <f>'Matriz de Datos'!AE92</f>
        <v/>
      </c>
      <c r="X110" s="29" t="str">
        <f ca="1">'Matriz de Datos'!AF92</f>
        <v/>
      </c>
      <c r="Y110" s="39" t="str">
        <f>IF(OR('Matriz de Datos'!AK92=1,'Matriz de Datos'!AK92=3),'Matriz de Datos'!AG92 &amp; " X " &amp; 'Matriz de Datos'!AH92,"")</f>
        <v/>
      </c>
      <c r="Z110" s="44" t="str">
        <f>IF(OR('Matriz de Datos'!AK92=2,'Matriz de Datos'!AK92=3),5,"")</f>
        <v/>
      </c>
    </row>
    <row r="111" spans="6:26" ht="15" thickBot="1" x14ac:dyDescent="0.35">
      <c r="F111" s="148" t="str">
        <f>'Matriz de Datos'!A93</f>
        <v/>
      </c>
      <c r="G111" s="29" t="str">
        <f>'Matriz de Datos'!G93</f>
        <v/>
      </c>
      <c r="H111" s="29" t="str">
        <f>'Matriz de Datos'!H93</f>
        <v/>
      </c>
      <c r="I111" s="29" t="str">
        <f>'Matriz de Datos'!I93</f>
        <v/>
      </c>
      <c r="J111" s="29" t="str">
        <f>'Matriz de Datos'!J93</f>
        <v/>
      </c>
      <c r="K111" s="29" t="str">
        <f>'Matriz de Datos'!K93</f>
        <v/>
      </c>
      <c r="L111" s="29" t="str">
        <f>'Matriz de Datos'!L93</f>
        <v/>
      </c>
      <c r="M111" s="29" t="str">
        <f>'Matriz de Datos'!M93</f>
        <v/>
      </c>
      <c r="N111" s="29" t="str">
        <f>'Matriz de Datos'!N93</f>
        <v/>
      </c>
      <c r="O111" s="29" t="str">
        <f>'Matriz de Datos'!O93</f>
        <v/>
      </c>
      <c r="P111" s="29" t="str">
        <f ca="1">'Matriz de Datos'!W93</f>
        <v/>
      </c>
      <c r="Q111" s="29"/>
      <c r="R111" s="29" t="str">
        <f ca="1">'Matriz de Datos'!AA93</f>
        <v/>
      </c>
      <c r="S111" s="29" t="str">
        <f ca="1">'Matriz de Datos'!AB93</f>
        <v/>
      </c>
      <c r="T111" s="29" t="str">
        <f ca="1">'Matriz de Datos'!AC93</f>
        <v/>
      </c>
      <c r="U111" s="29" t="str">
        <f ca="1">'Matriz de Datos'!AD93</f>
        <v/>
      </c>
      <c r="V111" s="29"/>
      <c r="W111" s="29" t="str">
        <f>'Matriz de Datos'!AE93</f>
        <v/>
      </c>
      <c r="X111" s="29" t="str">
        <f ca="1">'Matriz de Datos'!AF93</f>
        <v/>
      </c>
      <c r="Y111" s="39" t="str">
        <f>IF(OR('Matriz de Datos'!AK93=1,'Matriz de Datos'!AK93=3),'Matriz de Datos'!AG93 &amp; " X " &amp; 'Matriz de Datos'!AH93,"")</f>
        <v/>
      </c>
      <c r="Z111" s="44" t="str">
        <f>IF(OR('Matriz de Datos'!AK93=2,'Matriz de Datos'!AK93=3),5,"")</f>
        <v/>
      </c>
    </row>
    <row r="112" spans="6:26" ht="15" thickBot="1" x14ac:dyDescent="0.35">
      <c r="F112" s="148" t="str">
        <f>'Matriz de Datos'!A94</f>
        <v/>
      </c>
      <c r="G112" s="29" t="str">
        <f>'Matriz de Datos'!G94</f>
        <v/>
      </c>
      <c r="H112" s="29" t="str">
        <f>'Matriz de Datos'!H94</f>
        <v/>
      </c>
      <c r="I112" s="29" t="str">
        <f>'Matriz de Datos'!I94</f>
        <v/>
      </c>
      <c r="J112" s="29" t="str">
        <f>'Matriz de Datos'!J94</f>
        <v/>
      </c>
      <c r="K112" s="29" t="str">
        <f>'Matriz de Datos'!K94</f>
        <v/>
      </c>
      <c r="L112" s="29" t="str">
        <f>'Matriz de Datos'!L94</f>
        <v/>
      </c>
      <c r="M112" s="29" t="str">
        <f>'Matriz de Datos'!M94</f>
        <v/>
      </c>
      <c r="N112" s="29" t="str">
        <f>'Matriz de Datos'!N94</f>
        <v/>
      </c>
      <c r="O112" s="29" t="str">
        <f>'Matriz de Datos'!O94</f>
        <v/>
      </c>
      <c r="P112" s="29" t="str">
        <f ca="1">'Matriz de Datos'!W94</f>
        <v/>
      </c>
      <c r="Q112" s="29"/>
      <c r="R112" s="29" t="str">
        <f ca="1">'Matriz de Datos'!AA94</f>
        <v/>
      </c>
      <c r="S112" s="29" t="str">
        <f ca="1">'Matriz de Datos'!AB94</f>
        <v/>
      </c>
      <c r="T112" s="29" t="str">
        <f ca="1">'Matriz de Datos'!AC94</f>
        <v/>
      </c>
      <c r="U112" s="29" t="str">
        <f ca="1">'Matriz de Datos'!AD94</f>
        <v/>
      </c>
      <c r="V112" s="29"/>
      <c r="W112" s="29" t="str">
        <f>'Matriz de Datos'!AE94</f>
        <v/>
      </c>
      <c r="X112" s="29" t="str">
        <f ca="1">'Matriz de Datos'!AF94</f>
        <v/>
      </c>
      <c r="Y112" s="39" t="str">
        <f>IF(OR('Matriz de Datos'!AK94=1,'Matriz de Datos'!AK94=3),'Matriz de Datos'!AG94 &amp; " X " &amp; 'Matriz de Datos'!AH94,"")</f>
        <v/>
      </c>
      <c r="Z112" s="44" t="str">
        <f>IF(OR('Matriz de Datos'!AK94=2,'Matriz de Datos'!AK94=3),5,"")</f>
        <v/>
      </c>
    </row>
    <row r="113" spans="6:26" ht="15" thickBot="1" x14ac:dyDescent="0.35">
      <c r="F113" s="148" t="str">
        <f>'Matriz de Datos'!A95</f>
        <v/>
      </c>
      <c r="G113" s="29" t="str">
        <f>'Matriz de Datos'!G95</f>
        <v/>
      </c>
      <c r="H113" s="29" t="str">
        <f>'Matriz de Datos'!H95</f>
        <v/>
      </c>
      <c r="I113" s="29" t="str">
        <f>'Matriz de Datos'!I95</f>
        <v/>
      </c>
      <c r="J113" s="29" t="str">
        <f>'Matriz de Datos'!J95</f>
        <v/>
      </c>
      <c r="K113" s="29" t="str">
        <f>'Matriz de Datos'!K95</f>
        <v/>
      </c>
      <c r="L113" s="29" t="str">
        <f>'Matriz de Datos'!L95</f>
        <v/>
      </c>
      <c r="M113" s="29" t="str">
        <f>'Matriz de Datos'!M95</f>
        <v/>
      </c>
      <c r="N113" s="29" t="str">
        <f>'Matriz de Datos'!N95</f>
        <v/>
      </c>
      <c r="O113" s="29" t="str">
        <f>'Matriz de Datos'!O95</f>
        <v/>
      </c>
      <c r="P113" s="29" t="str">
        <f ca="1">'Matriz de Datos'!W95</f>
        <v/>
      </c>
      <c r="Q113" s="29"/>
      <c r="R113" s="29" t="str">
        <f ca="1">'Matriz de Datos'!AA95</f>
        <v/>
      </c>
      <c r="S113" s="29" t="str">
        <f ca="1">'Matriz de Datos'!AB95</f>
        <v/>
      </c>
      <c r="T113" s="29" t="str">
        <f ca="1">'Matriz de Datos'!AC95</f>
        <v/>
      </c>
      <c r="U113" s="29" t="str">
        <f ca="1">'Matriz de Datos'!AD95</f>
        <v/>
      </c>
      <c r="V113" s="29"/>
      <c r="W113" s="29" t="str">
        <f>'Matriz de Datos'!AE95</f>
        <v/>
      </c>
      <c r="X113" s="29" t="str">
        <f ca="1">'Matriz de Datos'!AF95</f>
        <v/>
      </c>
      <c r="Y113" s="39" t="str">
        <f>IF(OR('Matriz de Datos'!AK95=1,'Matriz de Datos'!AK95=3),'Matriz de Datos'!AG95 &amp; " X " &amp; 'Matriz de Datos'!AH95,"")</f>
        <v/>
      </c>
      <c r="Z113" s="44" t="str">
        <f>IF(OR('Matriz de Datos'!AK95=2,'Matriz de Datos'!AK95=3),5,"")</f>
        <v/>
      </c>
    </row>
    <row r="114" spans="6:26" ht="15" thickBot="1" x14ac:dyDescent="0.35">
      <c r="F114" s="148" t="str">
        <f>'Matriz de Datos'!A96</f>
        <v/>
      </c>
      <c r="G114" s="29" t="str">
        <f>'Matriz de Datos'!G96</f>
        <v/>
      </c>
      <c r="H114" s="29" t="str">
        <f>'Matriz de Datos'!H96</f>
        <v/>
      </c>
      <c r="I114" s="29" t="str">
        <f>'Matriz de Datos'!I96</f>
        <v/>
      </c>
      <c r="J114" s="29" t="str">
        <f>'Matriz de Datos'!J96</f>
        <v/>
      </c>
      <c r="K114" s="29" t="str">
        <f>'Matriz de Datos'!K96</f>
        <v/>
      </c>
      <c r="L114" s="29" t="str">
        <f>'Matriz de Datos'!L96</f>
        <v/>
      </c>
      <c r="M114" s="29" t="str">
        <f>'Matriz de Datos'!M96</f>
        <v/>
      </c>
      <c r="N114" s="29" t="str">
        <f>'Matriz de Datos'!N96</f>
        <v/>
      </c>
      <c r="O114" s="29" t="str">
        <f>'Matriz de Datos'!O96</f>
        <v/>
      </c>
      <c r="P114" s="29" t="str">
        <f ca="1">'Matriz de Datos'!W96</f>
        <v/>
      </c>
      <c r="Q114" s="29"/>
      <c r="R114" s="29" t="str">
        <f ca="1">'Matriz de Datos'!AA96</f>
        <v/>
      </c>
      <c r="S114" s="29" t="str">
        <f ca="1">'Matriz de Datos'!AB96</f>
        <v/>
      </c>
      <c r="T114" s="29" t="str">
        <f ca="1">'Matriz de Datos'!AC96</f>
        <v/>
      </c>
      <c r="U114" s="29" t="str">
        <f ca="1">'Matriz de Datos'!AD96</f>
        <v/>
      </c>
      <c r="V114" s="29"/>
      <c r="W114" s="29" t="str">
        <f>'Matriz de Datos'!AE96</f>
        <v/>
      </c>
      <c r="X114" s="29" t="str">
        <f ca="1">'Matriz de Datos'!AF96</f>
        <v/>
      </c>
      <c r="Y114" s="39" t="str">
        <f>IF(OR('Matriz de Datos'!AK96=1,'Matriz de Datos'!AK96=3),'Matriz de Datos'!AG96 &amp; " X " &amp; 'Matriz de Datos'!AH96,"")</f>
        <v/>
      </c>
      <c r="Z114" s="44" t="str">
        <f>IF(OR('Matriz de Datos'!AK96=2,'Matriz de Datos'!AK96=3),5,"")</f>
        <v/>
      </c>
    </row>
    <row r="115" spans="6:26" ht="15" thickBot="1" x14ac:dyDescent="0.35">
      <c r="F115" s="148" t="str">
        <f>'Matriz de Datos'!A97</f>
        <v/>
      </c>
      <c r="G115" s="29" t="str">
        <f>'Matriz de Datos'!G97</f>
        <v/>
      </c>
      <c r="H115" s="29" t="str">
        <f>'Matriz de Datos'!H97</f>
        <v/>
      </c>
      <c r="I115" s="29" t="str">
        <f>'Matriz de Datos'!I97</f>
        <v/>
      </c>
      <c r="J115" s="29" t="str">
        <f>'Matriz de Datos'!J97</f>
        <v/>
      </c>
      <c r="K115" s="29" t="str">
        <f>'Matriz de Datos'!K97</f>
        <v/>
      </c>
      <c r="L115" s="29" t="str">
        <f>'Matriz de Datos'!L97</f>
        <v/>
      </c>
      <c r="M115" s="29" t="str">
        <f>'Matriz de Datos'!M97</f>
        <v/>
      </c>
      <c r="N115" s="29" t="str">
        <f>'Matriz de Datos'!N97</f>
        <v/>
      </c>
      <c r="O115" s="29" t="str">
        <f>'Matriz de Datos'!O97</f>
        <v/>
      </c>
      <c r="P115" s="29" t="str">
        <f ca="1">'Matriz de Datos'!W97</f>
        <v/>
      </c>
      <c r="Q115" s="29"/>
      <c r="R115" s="29" t="str">
        <f ca="1">'Matriz de Datos'!AA97</f>
        <v/>
      </c>
      <c r="S115" s="29" t="str">
        <f ca="1">'Matriz de Datos'!AB97</f>
        <v/>
      </c>
      <c r="T115" s="29" t="str">
        <f ca="1">'Matriz de Datos'!AC97</f>
        <v/>
      </c>
      <c r="U115" s="29" t="str">
        <f ca="1">'Matriz de Datos'!AD97</f>
        <v/>
      </c>
      <c r="V115" s="29"/>
      <c r="W115" s="29" t="str">
        <f>'Matriz de Datos'!AE97</f>
        <v/>
      </c>
      <c r="X115" s="29" t="str">
        <f ca="1">'Matriz de Datos'!AF97</f>
        <v/>
      </c>
      <c r="Y115" s="39" t="str">
        <f>IF(OR('Matriz de Datos'!AK97=1,'Matriz de Datos'!AK97=3),'Matriz de Datos'!AG97 &amp; " X " &amp; 'Matriz de Datos'!AH97,"")</f>
        <v/>
      </c>
      <c r="Z115" s="44" t="str">
        <f>IF(OR('Matriz de Datos'!AK97=2,'Matriz de Datos'!AK97=3),5,"")</f>
        <v/>
      </c>
    </row>
    <row r="116" spans="6:26" ht="15" thickBot="1" x14ac:dyDescent="0.35">
      <c r="F116" s="148" t="str">
        <f>'Matriz de Datos'!A98</f>
        <v/>
      </c>
      <c r="G116" s="29" t="str">
        <f>'Matriz de Datos'!G98</f>
        <v/>
      </c>
      <c r="H116" s="29" t="str">
        <f>'Matriz de Datos'!H98</f>
        <v/>
      </c>
      <c r="I116" s="29" t="str">
        <f>'Matriz de Datos'!I98</f>
        <v/>
      </c>
      <c r="J116" s="29" t="str">
        <f>'Matriz de Datos'!J98</f>
        <v/>
      </c>
      <c r="K116" s="29" t="str">
        <f>'Matriz de Datos'!K98</f>
        <v/>
      </c>
      <c r="L116" s="29" t="str">
        <f>'Matriz de Datos'!L98</f>
        <v/>
      </c>
      <c r="M116" s="29" t="str">
        <f>'Matriz de Datos'!M98</f>
        <v/>
      </c>
      <c r="N116" s="29" t="str">
        <f>'Matriz de Datos'!N98</f>
        <v/>
      </c>
      <c r="O116" s="29" t="str">
        <f>'Matriz de Datos'!O98</f>
        <v/>
      </c>
      <c r="P116" s="29" t="str">
        <f ca="1">'Matriz de Datos'!W98</f>
        <v/>
      </c>
      <c r="Q116" s="29"/>
      <c r="R116" s="29" t="str">
        <f ca="1">'Matriz de Datos'!AA98</f>
        <v/>
      </c>
      <c r="S116" s="29" t="str">
        <f ca="1">'Matriz de Datos'!AB98</f>
        <v/>
      </c>
      <c r="T116" s="29" t="str">
        <f ca="1">'Matriz de Datos'!AC98</f>
        <v/>
      </c>
      <c r="U116" s="29" t="str">
        <f ca="1">'Matriz de Datos'!AD98</f>
        <v/>
      </c>
      <c r="V116" s="29"/>
      <c r="W116" s="29" t="str">
        <f>'Matriz de Datos'!AE98</f>
        <v/>
      </c>
      <c r="X116" s="29" t="str">
        <f ca="1">'Matriz de Datos'!AF98</f>
        <v/>
      </c>
      <c r="Y116" s="39" t="str">
        <f>IF(OR('Matriz de Datos'!AK98=1,'Matriz de Datos'!AK98=3),'Matriz de Datos'!AG98 &amp; " X " &amp; 'Matriz de Datos'!AH98,"")</f>
        <v/>
      </c>
      <c r="Z116" s="44" t="str">
        <f>IF(OR('Matriz de Datos'!AK98=2,'Matriz de Datos'!AK98=3),5,"")</f>
        <v/>
      </c>
    </row>
    <row r="117" spans="6:26" ht="15" thickBot="1" x14ac:dyDescent="0.35">
      <c r="F117" s="148" t="str">
        <f>'Matriz de Datos'!A99</f>
        <v/>
      </c>
      <c r="G117" s="29" t="str">
        <f>'Matriz de Datos'!G99</f>
        <v/>
      </c>
      <c r="H117" s="29" t="str">
        <f>'Matriz de Datos'!H99</f>
        <v/>
      </c>
      <c r="I117" s="29" t="str">
        <f>'Matriz de Datos'!I99</f>
        <v/>
      </c>
      <c r="J117" s="29" t="str">
        <f>'Matriz de Datos'!J99</f>
        <v/>
      </c>
      <c r="K117" s="29" t="str">
        <f>'Matriz de Datos'!K99</f>
        <v/>
      </c>
      <c r="L117" s="29" t="str">
        <f>'Matriz de Datos'!L99</f>
        <v/>
      </c>
      <c r="M117" s="29" t="str">
        <f>'Matriz de Datos'!M99</f>
        <v/>
      </c>
      <c r="N117" s="29" t="str">
        <f>'Matriz de Datos'!N99</f>
        <v/>
      </c>
      <c r="O117" s="29" t="str">
        <f>'Matriz de Datos'!O99</f>
        <v/>
      </c>
      <c r="P117" s="29" t="str">
        <f ca="1">'Matriz de Datos'!W99</f>
        <v/>
      </c>
      <c r="Q117" s="29"/>
      <c r="R117" s="29" t="str">
        <f ca="1">'Matriz de Datos'!AA99</f>
        <v/>
      </c>
      <c r="S117" s="29" t="str">
        <f ca="1">'Matriz de Datos'!AB99</f>
        <v/>
      </c>
      <c r="T117" s="29" t="str">
        <f ca="1">'Matriz de Datos'!AC99</f>
        <v/>
      </c>
      <c r="U117" s="29" t="str">
        <f ca="1">'Matriz de Datos'!AD99</f>
        <v/>
      </c>
      <c r="V117" s="29"/>
      <c r="W117" s="29" t="str">
        <f>'Matriz de Datos'!AE99</f>
        <v/>
      </c>
      <c r="X117" s="29" t="str">
        <f ca="1">'Matriz de Datos'!AF99</f>
        <v/>
      </c>
      <c r="Y117" s="39" t="str">
        <f>IF(OR('Matriz de Datos'!AK99=1,'Matriz de Datos'!AK99=3),'Matriz de Datos'!AG99 &amp; " X " &amp; 'Matriz de Datos'!AH99,"")</f>
        <v/>
      </c>
      <c r="Z117" s="44" t="str">
        <f>IF(OR('Matriz de Datos'!AK99=2,'Matriz de Datos'!AK99=3),5,"")</f>
        <v/>
      </c>
    </row>
    <row r="118" spans="6:26" ht="15" thickBot="1" x14ac:dyDescent="0.35">
      <c r="F118" s="148" t="str">
        <f>'Matriz de Datos'!A100</f>
        <v/>
      </c>
      <c r="G118" s="29" t="str">
        <f>'Matriz de Datos'!G100</f>
        <v/>
      </c>
      <c r="H118" s="29" t="str">
        <f>'Matriz de Datos'!H100</f>
        <v/>
      </c>
      <c r="I118" s="29" t="str">
        <f>'Matriz de Datos'!I100</f>
        <v/>
      </c>
      <c r="J118" s="29" t="str">
        <f>'Matriz de Datos'!J100</f>
        <v/>
      </c>
      <c r="K118" s="29" t="str">
        <f>'Matriz de Datos'!K100</f>
        <v/>
      </c>
      <c r="L118" s="29" t="str">
        <f>'Matriz de Datos'!L100</f>
        <v/>
      </c>
      <c r="M118" s="29" t="str">
        <f>'Matriz de Datos'!M100</f>
        <v/>
      </c>
      <c r="N118" s="29" t="str">
        <f>'Matriz de Datos'!N100</f>
        <v/>
      </c>
      <c r="O118" s="29" t="str">
        <f>'Matriz de Datos'!O100</f>
        <v/>
      </c>
      <c r="P118" s="29" t="str">
        <f ca="1">'Matriz de Datos'!W100</f>
        <v/>
      </c>
      <c r="Q118" s="29"/>
      <c r="R118" s="29" t="str">
        <f ca="1">'Matriz de Datos'!AA100</f>
        <v/>
      </c>
      <c r="S118" s="29" t="str">
        <f ca="1">'Matriz de Datos'!AB100</f>
        <v/>
      </c>
      <c r="T118" s="29" t="str">
        <f ca="1">'Matriz de Datos'!AC100</f>
        <v/>
      </c>
      <c r="U118" s="29" t="str">
        <f ca="1">'Matriz de Datos'!AD100</f>
        <v/>
      </c>
      <c r="V118" s="29"/>
      <c r="W118" s="29" t="str">
        <f>'Matriz de Datos'!AE100</f>
        <v/>
      </c>
      <c r="X118" s="29" t="str">
        <f ca="1">'Matriz de Datos'!AF100</f>
        <v/>
      </c>
      <c r="Y118" s="39" t="str">
        <f>IF(OR('Matriz de Datos'!AK100=1,'Matriz de Datos'!AK100=3),'Matriz de Datos'!AG100 &amp; " X " &amp; 'Matriz de Datos'!AH100,"")</f>
        <v/>
      </c>
      <c r="Z118" s="44" t="str">
        <f>IF(OR('Matriz de Datos'!AK100=2,'Matriz de Datos'!AK100=3),5,"")</f>
        <v/>
      </c>
    </row>
    <row r="119" spans="6:26" ht="15" thickBot="1" x14ac:dyDescent="0.35">
      <c r="F119" s="148" t="str">
        <f>'Matriz de Datos'!A101</f>
        <v/>
      </c>
      <c r="G119" s="29" t="str">
        <f>'Matriz de Datos'!G101</f>
        <v/>
      </c>
      <c r="H119" s="29" t="str">
        <f>'Matriz de Datos'!H101</f>
        <v/>
      </c>
      <c r="I119" s="29" t="str">
        <f>'Matriz de Datos'!I101</f>
        <v/>
      </c>
      <c r="J119" s="29" t="str">
        <f>'Matriz de Datos'!J101</f>
        <v/>
      </c>
      <c r="K119" s="29" t="str">
        <f>'Matriz de Datos'!K101</f>
        <v/>
      </c>
      <c r="L119" s="29" t="str">
        <f>'Matriz de Datos'!L101</f>
        <v/>
      </c>
      <c r="M119" s="29" t="str">
        <f>'Matriz de Datos'!M101</f>
        <v/>
      </c>
      <c r="N119" s="29" t="str">
        <f>'Matriz de Datos'!N101</f>
        <v/>
      </c>
      <c r="O119" s="29" t="str">
        <f>'Matriz de Datos'!O101</f>
        <v/>
      </c>
      <c r="P119" s="29" t="str">
        <f ca="1">'Matriz de Datos'!W101</f>
        <v/>
      </c>
      <c r="Q119" s="29"/>
      <c r="R119" s="29" t="str">
        <f ca="1">'Matriz de Datos'!AA101</f>
        <v/>
      </c>
      <c r="S119" s="29" t="str">
        <f ca="1">'Matriz de Datos'!AB101</f>
        <v/>
      </c>
      <c r="T119" s="29" t="str">
        <f ca="1">'Matriz de Datos'!AC101</f>
        <v/>
      </c>
      <c r="U119" s="29" t="str">
        <f ca="1">'Matriz de Datos'!AD101</f>
        <v/>
      </c>
      <c r="V119" s="29"/>
      <c r="W119" s="29" t="str">
        <f>'Matriz de Datos'!AE101</f>
        <v/>
      </c>
      <c r="X119" s="29" t="str">
        <f ca="1">'Matriz de Datos'!AF101</f>
        <v/>
      </c>
      <c r="Y119" s="39" t="str">
        <f>IF(OR('Matriz de Datos'!AK101=1,'Matriz de Datos'!AK101=3),'Matriz de Datos'!AG101 &amp; " X " &amp; 'Matriz de Datos'!AH101,"")</f>
        <v/>
      </c>
      <c r="Z119" s="44" t="str">
        <f>IF(OR('Matriz de Datos'!AK101=2,'Matriz de Datos'!AK101=3),5,"")</f>
        <v/>
      </c>
    </row>
    <row r="120" spans="6:26" ht="15" thickBot="1" x14ac:dyDescent="0.35">
      <c r="F120" s="148" t="str">
        <f>'Matriz de Datos'!A102</f>
        <v/>
      </c>
      <c r="G120" s="29" t="str">
        <f>'Matriz de Datos'!G102</f>
        <v/>
      </c>
      <c r="H120" s="29" t="str">
        <f>'Matriz de Datos'!H102</f>
        <v/>
      </c>
      <c r="I120" s="29" t="str">
        <f>'Matriz de Datos'!I102</f>
        <v/>
      </c>
      <c r="J120" s="29" t="str">
        <f>'Matriz de Datos'!J102</f>
        <v/>
      </c>
      <c r="K120" s="29" t="str">
        <f>'Matriz de Datos'!K102</f>
        <v/>
      </c>
      <c r="L120" s="29" t="str">
        <f>'Matriz de Datos'!L102</f>
        <v/>
      </c>
      <c r="M120" s="29" t="str">
        <f>'Matriz de Datos'!M102</f>
        <v/>
      </c>
      <c r="N120" s="29" t="str">
        <f>'Matriz de Datos'!N102</f>
        <v/>
      </c>
      <c r="O120" s="29" t="str">
        <f>'Matriz de Datos'!O102</f>
        <v/>
      </c>
      <c r="P120" s="29" t="str">
        <f ca="1">'Matriz de Datos'!W102</f>
        <v/>
      </c>
      <c r="Q120" s="29"/>
      <c r="R120" s="29" t="str">
        <f ca="1">'Matriz de Datos'!AA102</f>
        <v/>
      </c>
      <c r="S120" s="29" t="str">
        <f ca="1">'Matriz de Datos'!AB102</f>
        <v/>
      </c>
      <c r="T120" s="29" t="str">
        <f ca="1">'Matriz de Datos'!AC102</f>
        <v/>
      </c>
      <c r="U120" s="29" t="str">
        <f ca="1">'Matriz de Datos'!AD102</f>
        <v/>
      </c>
      <c r="V120" s="29"/>
      <c r="W120" s="29" t="str">
        <f>'Matriz de Datos'!AE102</f>
        <v/>
      </c>
      <c r="X120" s="29" t="str">
        <f ca="1">'Matriz de Datos'!AF102</f>
        <v/>
      </c>
      <c r="Y120" s="39" t="str">
        <f>IF(OR('Matriz de Datos'!AK102=1,'Matriz de Datos'!AK102=3),'Matriz de Datos'!AG102 &amp; " X " &amp; 'Matriz de Datos'!AH102,"")</f>
        <v/>
      </c>
      <c r="Z120" s="44" t="str">
        <f>IF(OR('Matriz de Datos'!AK102=2,'Matriz de Datos'!AK102=3),5,"")</f>
        <v/>
      </c>
    </row>
    <row r="121" spans="6:26" ht="15" thickBot="1" x14ac:dyDescent="0.35">
      <c r="F121" s="148" t="str">
        <f>'Matriz de Datos'!A103</f>
        <v/>
      </c>
      <c r="G121" s="29" t="str">
        <f>'Matriz de Datos'!G103</f>
        <v/>
      </c>
      <c r="H121" s="29" t="str">
        <f>'Matriz de Datos'!H103</f>
        <v/>
      </c>
      <c r="I121" s="29" t="str">
        <f>'Matriz de Datos'!I103</f>
        <v/>
      </c>
      <c r="J121" s="29" t="str">
        <f>'Matriz de Datos'!J103</f>
        <v/>
      </c>
      <c r="K121" s="29" t="str">
        <f>'Matriz de Datos'!K103</f>
        <v/>
      </c>
      <c r="L121" s="29" t="str">
        <f>'Matriz de Datos'!L103</f>
        <v/>
      </c>
      <c r="M121" s="29" t="str">
        <f>'Matriz de Datos'!M103</f>
        <v/>
      </c>
      <c r="N121" s="29" t="str">
        <f>'Matriz de Datos'!N103</f>
        <v/>
      </c>
      <c r="O121" s="29" t="str">
        <f>'Matriz de Datos'!O103</f>
        <v/>
      </c>
      <c r="P121" s="29" t="str">
        <f ca="1">'Matriz de Datos'!W103</f>
        <v/>
      </c>
      <c r="Q121" s="29"/>
      <c r="R121" s="29" t="str">
        <f ca="1">'Matriz de Datos'!AA103</f>
        <v/>
      </c>
      <c r="S121" s="29" t="str">
        <f ca="1">'Matriz de Datos'!AB103</f>
        <v/>
      </c>
      <c r="T121" s="29" t="str">
        <f ca="1">'Matriz de Datos'!AC103</f>
        <v/>
      </c>
      <c r="U121" s="29" t="str">
        <f ca="1">'Matriz de Datos'!AD103</f>
        <v/>
      </c>
      <c r="V121" s="29"/>
      <c r="W121" s="29" t="str">
        <f>'Matriz de Datos'!AE103</f>
        <v/>
      </c>
      <c r="X121" s="29" t="str">
        <f ca="1">'Matriz de Datos'!AF103</f>
        <v/>
      </c>
      <c r="Y121" s="39" t="str">
        <f>IF(OR('Matriz de Datos'!AK103=1,'Matriz de Datos'!AK103=3),'Matriz de Datos'!AG103 &amp; " X " &amp; 'Matriz de Datos'!AH103,"")</f>
        <v/>
      </c>
      <c r="Z121" s="44" t="str">
        <f>IF(OR('Matriz de Datos'!AK103=2,'Matriz de Datos'!AK103=3),5,"")</f>
        <v/>
      </c>
    </row>
    <row r="122" spans="6:26" ht="15" thickBot="1" x14ac:dyDescent="0.35">
      <c r="F122" s="148" t="str">
        <f>'Matriz de Datos'!A104</f>
        <v/>
      </c>
      <c r="G122" s="29" t="str">
        <f>'Matriz de Datos'!G104</f>
        <v/>
      </c>
      <c r="H122" s="29" t="str">
        <f>'Matriz de Datos'!H104</f>
        <v/>
      </c>
      <c r="I122" s="29" t="str">
        <f>'Matriz de Datos'!I104</f>
        <v/>
      </c>
      <c r="J122" s="29" t="str">
        <f>'Matriz de Datos'!J104</f>
        <v/>
      </c>
      <c r="K122" s="29" t="str">
        <f>'Matriz de Datos'!K104</f>
        <v/>
      </c>
      <c r="L122" s="29" t="str">
        <f>'Matriz de Datos'!L104</f>
        <v/>
      </c>
      <c r="M122" s="29" t="str">
        <f>'Matriz de Datos'!M104</f>
        <v/>
      </c>
      <c r="N122" s="29" t="str">
        <f>'Matriz de Datos'!N104</f>
        <v/>
      </c>
      <c r="O122" s="29" t="str">
        <f>'Matriz de Datos'!O104</f>
        <v/>
      </c>
      <c r="P122" s="29" t="str">
        <f ca="1">'Matriz de Datos'!W104</f>
        <v/>
      </c>
      <c r="Q122" s="29"/>
      <c r="R122" s="29" t="str">
        <f ca="1">'Matriz de Datos'!AA104</f>
        <v/>
      </c>
      <c r="S122" s="29" t="str">
        <f ca="1">'Matriz de Datos'!AB104</f>
        <v/>
      </c>
      <c r="T122" s="29" t="str">
        <f ca="1">'Matriz de Datos'!AC104</f>
        <v/>
      </c>
      <c r="U122" s="29" t="str">
        <f ca="1">'Matriz de Datos'!AD104</f>
        <v/>
      </c>
      <c r="V122" s="29"/>
      <c r="W122" s="29" t="str">
        <f>'Matriz de Datos'!AE104</f>
        <v/>
      </c>
      <c r="X122" s="29" t="str">
        <f ca="1">'Matriz de Datos'!AF104</f>
        <v/>
      </c>
      <c r="Y122" s="39" t="str">
        <f>IF(OR('Matriz de Datos'!AK104=1,'Matriz de Datos'!AK104=3),'Matriz de Datos'!AG104 &amp; " X " &amp; 'Matriz de Datos'!AH104,"")</f>
        <v/>
      </c>
      <c r="Z122" s="44" t="str">
        <f>IF(OR('Matriz de Datos'!AK104=2,'Matriz de Datos'!AK104=3),5,"")</f>
        <v/>
      </c>
    </row>
    <row r="123" spans="6:26" ht="15" thickBot="1" x14ac:dyDescent="0.35">
      <c r="F123" s="148" t="str">
        <f>'Matriz de Datos'!A105</f>
        <v/>
      </c>
      <c r="G123" s="29" t="str">
        <f>'Matriz de Datos'!G105</f>
        <v/>
      </c>
      <c r="H123" s="29" t="str">
        <f>'Matriz de Datos'!H105</f>
        <v/>
      </c>
      <c r="I123" s="29" t="str">
        <f>'Matriz de Datos'!I105</f>
        <v/>
      </c>
      <c r="J123" s="29" t="str">
        <f>'Matriz de Datos'!J105</f>
        <v/>
      </c>
      <c r="K123" s="29" t="str">
        <f>'Matriz de Datos'!K105</f>
        <v/>
      </c>
      <c r="L123" s="29" t="str">
        <f>'Matriz de Datos'!L105</f>
        <v/>
      </c>
      <c r="M123" s="29" t="str">
        <f>'Matriz de Datos'!M105</f>
        <v/>
      </c>
      <c r="N123" s="29" t="str">
        <f>'Matriz de Datos'!N105</f>
        <v/>
      </c>
      <c r="O123" s="29" t="str">
        <f>'Matriz de Datos'!O105</f>
        <v/>
      </c>
      <c r="P123" s="29" t="str">
        <f ca="1">'Matriz de Datos'!W105</f>
        <v/>
      </c>
      <c r="Q123" s="29"/>
      <c r="R123" s="29" t="str">
        <f ca="1">'Matriz de Datos'!AA105</f>
        <v/>
      </c>
      <c r="S123" s="29" t="str">
        <f ca="1">'Matriz de Datos'!AB105</f>
        <v/>
      </c>
      <c r="T123" s="29" t="str">
        <f ca="1">'Matriz de Datos'!AC105</f>
        <v/>
      </c>
      <c r="U123" s="29" t="str">
        <f ca="1">'Matriz de Datos'!AD105</f>
        <v/>
      </c>
      <c r="V123" s="29"/>
      <c r="W123" s="29" t="str">
        <f>'Matriz de Datos'!AE105</f>
        <v/>
      </c>
      <c r="X123" s="29" t="str">
        <f ca="1">'Matriz de Datos'!AF105</f>
        <v/>
      </c>
      <c r="Y123" s="39" t="str">
        <f>IF(OR('Matriz de Datos'!AK105=1,'Matriz de Datos'!AK105=3),'Matriz de Datos'!AG105 &amp; " X " &amp; 'Matriz de Datos'!AH105,"")</f>
        <v/>
      </c>
      <c r="Z123" s="44" t="str">
        <f>IF(OR('Matriz de Datos'!AK105=2,'Matriz de Datos'!AK105=3),5,"")</f>
        <v/>
      </c>
    </row>
    <row r="124" spans="6:26" ht="15" thickBot="1" x14ac:dyDescent="0.35">
      <c r="F124" s="148" t="str">
        <f>'Matriz de Datos'!A106</f>
        <v/>
      </c>
      <c r="G124" s="29" t="str">
        <f>'Matriz de Datos'!G106</f>
        <v/>
      </c>
      <c r="H124" s="29" t="str">
        <f>'Matriz de Datos'!H106</f>
        <v/>
      </c>
      <c r="I124" s="29" t="str">
        <f>'Matriz de Datos'!I106</f>
        <v/>
      </c>
      <c r="J124" s="29" t="str">
        <f>'Matriz de Datos'!J106</f>
        <v/>
      </c>
      <c r="K124" s="29" t="str">
        <f>'Matriz de Datos'!K106</f>
        <v/>
      </c>
      <c r="L124" s="29" t="str">
        <f>'Matriz de Datos'!L106</f>
        <v/>
      </c>
      <c r="M124" s="29" t="str">
        <f>'Matriz de Datos'!M106</f>
        <v/>
      </c>
      <c r="N124" s="29" t="str">
        <f>'Matriz de Datos'!N106</f>
        <v/>
      </c>
      <c r="O124" s="29" t="str">
        <f>'Matriz de Datos'!O106</f>
        <v/>
      </c>
      <c r="P124" s="29" t="str">
        <f ca="1">'Matriz de Datos'!W106</f>
        <v/>
      </c>
      <c r="Q124" s="29"/>
      <c r="R124" s="29" t="str">
        <f ca="1">'Matriz de Datos'!AA106</f>
        <v/>
      </c>
      <c r="S124" s="29" t="str">
        <f ca="1">'Matriz de Datos'!AB106</f>
        <v/>
      </c>
      <c r="T124" s="29" t="str">
        <f ca="1">'Matriz de Datos'!AC106</f>
        <v/>
      </c>
      <c r="U124" s="29" t="str">
        <f ca="1">'Matriz de Datos'!AD106</f>
        <v/>
      </c>
      <c r="V124" s="29"/>
      <c r="W124" s="29" t="str">
        <f>'Matriz de Datos'!AE106</f>
        <v/>
      </c>
      <c r="X124" s="29" t="str">
        <f ca="1">'Matriz de Datos'!AF106</f>
        <v/>
      </c>
      <c r="Y124" s="39" t="str">
        <f>IF(OR('Matriz de Datos'!AK106=1,'Matriz de Datos'!AK106=3),'Matriz de Datos'!AG106 &amp; " X " &amp; 'Matriz de Datos'!AH106,"")</f>
        <v/>
      </c>
      <c r="Z124" s="44" t="str">
        <f>IF(OR('Matriz de Datos'!AK106=2,'Matriz de Datos'!AK106=3),5,"")</f>
        <v/>
      </c>
    </row>
    <row r="125" spans="6:26" ht="15" thickBot="1" x14ac:dyDescent="0.35">
      <c r="F125" s="148" t="str">
        <f>'Matriz de Datos'!A107</f>
        <v/>
      </c>
      <c r="G125" s="29" t="str">
        <f>'Matriz de Datos'!G107</f>
        <v/>
      </c>
      <c r="H125" s="29" t="str">
        <f>'Matriz de Datos'!H107</f>
        <v/>
      </c>
      <c r="I125" s="29" t="str">
        <f>'Matriz de Datos'!I107</f>
        <v/>
      </c>
      <c r="J125" s="29" t="str">
        <f>'Matriz de Datos'!J107</f>
        <v/>
      </c>
      <c r="K125" s="29" t="str">
        <f>'Matriz de Datos'!K107</f>
        <v/>
      </c>
      <c r="L125" s="29" t="str">
        <f>'Matriz de Datos'!L107</f>
        <v/>
      </c>
      <c r="M125" s="29" t="str">
        <f>'Matriz de Datos'!M107</f>
        <v/>
      </c>
      <c r="N125" s="29" t="str">
        <f>'Matriz de Datos'!N107</f>
        <v/>
      </c>
      <c r="O125" s="29" t="str">
        <f>'Matriz de Datos'!O107</f>
        <v/>
      </c>
      <c r="P125" s="29" t="str">
        <f ca="1">'Matriz de Datos'!W107</f>
        <v/>
      </c>
      <c r="Q125" s="29"/>
      <c r="R125" s="29" t="str">
        <f ca="1">'Matriz de Datos'!AA107</f>
        <v/>
      </c>
      <c r="S125" s="29" t="str">
        <f ca="1">'Matriz de Datos'!AB107</f>
        <v/>
      </c>
      <c r="T125" s="29" t="str">
        <f ca="1">'Matriz de Datos'!AC107</f>
        <v/>
      </c>
      <c r="U125" s="29" t="str">
        <f ca="1">'Matriz de Datos'!AD107</f>
        <v/>
      </c>
      <c r="V125" s="29"/>
      <c r="W125" s="29" t="str">
        <f>'Matriz de Datos'!AE107</f>
        <v/>
      </c>
      <c r="X125" s="29" t="str">
        <f ca="1">'Matriz de Datos'!AF107</f>
        <v/>
      </c>
      <c r="Y125" s="39" t="str">
        <f>IF(OR('Matriz de Datos'!AK107=1,'Matriz de Datos'!AK107=3),'Matriz de Datos'!AG107 &amp; " X " &amp; 'Matriz de Datos'!AH107,"")</f>
        <v/>
      </c>
      <c r="Z125" s="44" t="str">
        <f>IF(OR('Matriz de Datos'!AK107=2,'Matriz de Datos'!AK107=3),5,"")</f>
        <v/>
      </c>
    </row>
    <row r="126" spans="6:26" ht="15" thickBot="1" x14ac:dyDescent="0.35">
      <c r="F126" s="148" t="str">
        <f>'Matriz de Datos'!A108</f>
        <v/>
      </c>
      <c r="G126" s="29" t="str">
        <f>'Matriz de Datos'!G108</f>
        <v/>
      </c>
      <c r="H126" s="29" t="str">
        <f>'Matriz de Datos'!H108</f>
        <v/>
      </c>
      <c r="I126" s="29" t="str">
        <f>'Matriz de Datos'!I108</f>
        <v/>
      </c>
      <c r="J126" s="29" t="str">
        <f>'Matriz de Datos'!J108</f>
        <v/>
      </c>
      <c r="K126" s="29" t="str">
        <f>'Matriz de Datos'!K108</f>
        <v/>
      </c>
      <c r="L126" s="29" t="str">
        <f>'Matriz de Datos'!L108</f>
        <v/>
      </c>
      <c r="M126" s="29" t="str">
        <f>'Matriz de Datos'!M108</f>
        <v/>
      </c>
      <c r="N126" s="29" t="str">
        <f>'Matriz de Datos'!N108</f>
        <v/>
      </c>
      <c r="O126" s="29" t="str">
        <f>'Matriz de Datos'!O108</f>
        <v/>
      </c>
      <c r="P126" s="29" t="str">
        <f ca="1">'Matriz de Datos'!W108</f>
        <v/>
      </c>
      <c r="Q126" s="29"/>
      <c r="R126" s="29" t="str">
        <f ca="1">'Matriz de Datos'!AA108</f>
        <v/>
      </c>
      <c r="S126" s="29" t="str">
        <f ca="1">'Matriz de Datos'!AB108</f>
        <v/>
      </c>
      <c r="T126" s="29" t="str">
        <f ca="1">'Matriz de Datos'!AC108</f>
        <v/>
      </c>
      <c r="U126" s="29" t="str">
        <f ca="1">'Matriz de Datos'!AD108</f>
        <v/>
      </c>
      <c r="V126" s="29"/>
      <c r="W126" s="29" t="str">
        <f>'Matriz de Datos'!AE108</f>
        <v/>
      </c>
      <c r="X126" s="29" t="str">
        <f ca="1">'Matriz de Datos'!AF108</f>
        <v/>
      </c>
      <c r="Y126" s="39" t="str">
        <f>IF(OR('Matriz de Datos'!AK108=1,'Matriz de Datos'!AK108=3),'Matriz de Datos'!AG108 &amp; " X " &amp; 'Matriz de Datos'!AH108,"")</f>
        <v/>
      </c>
      <c r="Z126" s="44" t="str">
        <f>IF(OR('Matriz de Datos'!AK108=2,'Matriz de Datos'!AK108=3),5,"")</f>
        <v/>
      </c>
    </row>
    <row r="127" spans="6:26" ht="15" thickBot="1" x14ac:dyDescent="0.35">
      <c r="F127" s="148" t="str">
        <f>'Matriz de Datos'!A109</f>
        <v/>
      </c>
      <c r="G127" s="29" t="str">
        <f>'Matriz de Datos'!G109</f>
        <v/>
      </c>
      <c r="H127" s="29" t="str">
        <f>'Matriz de Datos'!H109</f>
        <v/>
      </c>
      <c r="I127" s="29" t="str">
        <f>'Matriz de Datos'!I109</f>
        <v/>
      </c>
      <c r="J127" s="29" t="str">
        <f>'Matriz de Datos'!J109</f>
        <v/>
      </c>
      <c r="K127" s="29" t="str">
        <f>'Matriz de Datos'!K109</f>
        <v/>
      </c>
      <c r="L127" s="29" t="str">
        <f>'Matriz de Datos'!L109</f>
        <v/>
      </c>
      <c r="M127" s="29" t="str">
        <f>'Matriz de Datos'!M109</f>
        <v/>
      </c>
      <c r="N127" s="29" t="str">
        <f>'Matriz de Datos'!N109</f>
        <v/>
      </c>
      <c r="O127" s="29" t="str">
        <f>'Matriz de Datos'!O109</f>
        <v/>
      </c>
      <c r="P127" s="29" t="str">
        <f ca="1">'Matriz de Datos'!W109</f>
        <v/>
      </c>
      <c r="Q127" s="29"/>
      <c r="R127" s="29" t="str">
        <f ca="1">'Matriz de Datos'!AA109</f>
        <v/>
      </c>
      <c r="S127" s="29" t="str">
        <f ca="1">'Matriz de Datos'!AB109</f>
        <v/>
      </c>
      <c r="T127" s="29" t="str">
        <f ca="1">'Matriz de Datos'!AC109</f>
        <v/>
      </c>
      <c r="U127" s="29" t="str">
        <f ca="1">'Matriz de Datos'!AD109</f>
        <v/>
      </c>
      <c r="V127" s="29"/>
      <c r="W127" s="29" t="str">
        <f>'Matriz de Datos'!AE109</f>
        <v/>
      </c>
      <c r="X127" s="29" t="str">
        <f ca="1">'Matriz de Datos'!AF109</f>
        <v/>
      </c>
      <c r="Y127" s="39" t="str">
        <f>IF(OR('Matriz de Datos'!AK109=1,'Matriz de Datos'!AK109=3),'Matriz de Datos'!AG109 &amp; " X " &amp; 'Matriz de Datos'!AH109,"")</f>
        <v/>
      </c>
      <c r="Z127" s="44" t="str">
        <f>IF(OR('Matriz de Datos'!AK109=2,'Matriz de Datos'!AK109=3),5,"")</f>
        <v/>
      </c>
    </row>
    <row r="128" spans="6:26" ht="15" thickBot="1" x14ac:dyDescent="0.35">
      <c r="F128" s="148" t="str">
        <f>'Matriz de Datos'!A110</f>
        <v/>
      </c>
      <c r="G128" s="29" t="str">
        <f>'Matriz de Datos'!G110</f>
        <v/>
      </c>
      <c r="H128" s="29" t="str">
        <f>'Matriz de Datos'!H110</f>
        <v/>
      </c>
      <c r="I128" s="29" t="str">
        <f>'Matriz de Datos'!I110</f>
        <v/>
      </c>
      <c r="J128" s="29" t="str">
        <f>'Matriz de Datos'!J110</f>
        <v/>
      </c>
      <c r="K128" s="29" t="str">
        <f>'Matriz de Datos'!K110</f>
        <v/>
      </c>
      <c r="L128" s="29" t="str">
        <f>'Matriz de Datos'!L110</f>
        <v/>
      </c>
      <c r="M128" s="29" t="str">
        <f>'Matriz de Datos'!M110</f>
        <v/>
      </c>
      <c r="N128" s="29" t="str">
        <f>'Matriz de Datos'!N110</f>
        <v/>
      </c>
      <c r="O128" s="29" t="str">
        <f>'Matriz de Datos'!O110</f>
        <v/>
      </c>
      <c r="P128" s="29" t="str">
        <f ca="1">'Matriz de Datos'!W110</f>
        <v/>
      </c>
      <c r="Q128" s="29"/>
      <c r="R128" s="29" t="str">
        <f ca="1">'Matriz de Datos'!AA110</f>
        <v/>
      </c>
      <c r="S128" s="29" t="str">
        <f ca="1">'Matriz de Datos'!AB110</f>
        <v/>
      </c>
      <c r="T128" s="29" t="str">
        <f ca="1">'Matriz de Datos'!AC110</f>
        <v/>
      </c>
      <c r="U128" s="29" t="str">
        <f ca="1">'Matriz de Datos'!AD110</f>
        <v/>
      </c>
      <c r="V128" s="29"/>
      <c r="W128" s="29" t="str">
        <f>'Matriz de Datos'!AE110</f>
        <v/>
      </c>
      <c r="X128" s="29" t="str">
        <f ca="1">'Matriz de Datos'!AF110</f>
        <v/>
      </c>
      <c r="Y128" s="39" t="str">
        <f>IF(OR('Matriz de Datos'!AK110=1,'Matriz de Datos'!AK110=3),'Matriz de Datos'!AG110 &amp; " X " &amp; 'Matriz de Datos'!AH110,"")</f>
        <v/>
      </c>
      <c r="Z128" s="44" t="str">
        <f>IF(OR('Matriz de Datos'!AK110=2,'Matriz de Datos'!AK110=3),5,"")</f>
        <v/>
      </c>
    </row>
    <row r="129" spans="6:26" ht="15" thickBot="1" x14ac:dyDescent="0.35">
      <c r="F129" s="148" t="str">
        <f>'Matriz de Datos'!A111</f>
        <v/>
      </c>
      <c r="G129" s="29" t="str">
        <f>'Matriz de Datos'!G111</f>
        <v/>
      </c>
      <c r="H129" s="29" t="str">
        <f>'Matriz de Datos'!H111</f>
        <v/>
      </c>
      <c r="I129" s="29" t="str">
        <f>'Matriz de Datos'!I111</f>
        <v/>
      </c>
      <c r="J129" s="29" t="str">
        <f>'Matriz de Datos'!J111</f>
        <v/>
      </c>
      <c r="K129" s="29" t="str">
        <f>'Matriz de Datos'!K111</f>
        <v/>
      </c>
      <c r="L129" s="29" t="str">
        <f>'Matriz de Datos'!L111</f>
        <v/>
      </c>
      <c r="M129" s="29" t="str">
        <f>'Matriz de Datos'!M111</f>
        <v/>
      </c>
      <c r="N129" s="29" t="str">
        <f>'Matriz de Datos'!N111</f>
        <v/>
      </c>
      <c r="O129" s="29" t="str">
        <f>'Matriz de Datos'!O111</f>
        <v/>
      </c>
      <c r="P129" s="29" t="str">
        <f ca="1">'Matriz de Datos'!W111</f>
        <v/>
      </c>
      <c r="Q129" s="29"/>
      <c r="R129" s="29" t="str">
        <f ca="1">'Matriz de Datos'!AA111</f>
        <v/>
      </c>
      <c r="S129" s="29" t="str">
        <f ca="1">'Matriz de Datos'!AB111</f>
        <v/>
      </c>
      <c r="T129" s="29" t="str">
        <f ca="1">'Matriz de Datos'!AC111</f>
        <v/>
      </c>
      <c r="U129" s="29" t="str">
        <f ca="1">'Matriz de Datos'!AD111</f>
        <v/>
      </c>
      <c r="V129" s="29"/>
      <c r="W129" s="29" t="str">
        <f>'Matriz de Datos'!AE111</f>
        <v/>
      </c>
      <c r="X129" s="29" t="str">
        <f ca="1">'Matriz de Datos'!AF111</f>
        <v/>
      </c>
      <c r="Y129" s="39" t="str">
        <f>IF(OR('Matriz de Datos'!AK111=1,'Matriz de Datos'!AK111=3),'Matriz de Datos'!AG111 &amp; " X " &amp; 'Matriz de Datos'!AH111,"")</f>
        <v/>
      </c>
      <c r="Z129" s="44" t="str">
        <f>IF(OR('Matriz de Datos'!AK111=2,'Matriz de Datos'!AK111=3),5,"")</f>
        <v/>
      </c>
    </row>
    <row r="130" spans="6:26" ht="15" thickBot="1" x14ac:dyDescent="0.35">
      <c r="F130" s="148" t="str">
        <f>'Matriz de Datos'!A112</f>
        <v/>
      </c>
      <c r="G130" s="29" t="str">
        <f>'Matriz de Datos'!G112</f>
        <v/>
      </c>
      <c r="H130" s="29" t="str">
        <f>'Matriz de Datos'!H112</f>
        <v/>
      </c>
      <c r="I130" s="29" t="str">
        <f>'Matriz de Datos'!I112</f>
        <v/>
      </c>
      <c r="J130" s="29" t="str">
        <f>'Matriz de Datos'!J112</f>
        <v/>
      </c>
      <c r="K130" s="29" t="str">
        <f>'Matriz de Datos'!K112</f>
        <v/>
      </c>
      <c r="L130" s="29" t="str">
        <f>'Matriz de Datos'!L112</f>
        <v/>
      </c>
      <c r="M130" s="29" t="str">
        <f>'Matriz de Datos'!M112</f>
        <v/>
      </c>
      <c r="N130" s="29" t="str">
        <f>'Matriz de Datos'!N112</f>
        <v/>
      </c>
      <c r="O130" s="29" t="str">
        <f>'Matriz de Datos'!O112</f>
        <v/>
      </c>
      <c r="P130" s="29" t="str">
        <f ca="1">'Matriz de Datos'!W112</f>
        <v/>
      </c>
      <c r="Q130" s="29"/>
      <c r="R130" s="29" t="str">
        <f ca="1">'Matriz de Datos'!AA112</f>
        <v/>
      </c>
      <c r="S130" s="29" t="str">
        <f ca="1">'Matriz de Datos'!AB112</f>
        <v/>
      </c>
      <c r="T130" s="29" t="str">
        <f ca="1">'Matriz de Datos'!AC112</f>
        <v/>
      </c>
      <c r="U130" s="29" t="str">
        <f ca="1">'Matriz de Datos'!AD112</f>
        <v/>
      </c>
      <c r="V130" s="29"/>
      <c r="W130" s="29" t="str">
        <f>'Matriz de Datos'!AE112</f>
        <v/>
      </c>
      <c r="X130" s="29" t="str">
        <f ca="1">'Matriz de Datos'!AF112</f>
        <v/>
      </c>
      <c r="Y130" s="39" t="str">
        <f>IF(OR('Matriz de Datos'!AK112=1,'Matriz de Datos'!AK112=3),'Matriz de Datos'!AG112 &amp; " X " &amp; 'Matriz de Datos'!AH112,"")</f>
        <v/>
      </c>
      <c r="Z130" s="44" t="str">
        <f>IF(OR('Matriz de Datos'!AK112=2,'Matriz de Datos'!AK112=3),5,"")</f>
        <v/>
      </c>
    </row>
    <row r="131" spans="6:26" ht="15" thickBot="1" x14ac:dyDescent="0.35">
      <c r="F131" s="148" t="str">
        <f>'Matriz de Datos'!A113</f>
        <v/>
      </c>
      <c r="G131" s="29" t="str">
        <f>'Matriz de Datos'!G113</f>
        <v/>
      </c>
      <c r="H131" s="29" t="str">
        <f>'Matriz de Datos'!H113</f>
        <v/>
      </c>
      <c r="I131" s="29" t="str">
        <f>'Matriz de Datos'!I113</f>
        <v/>
      </c>
      <c r="J131" s="29" t="str">
        <f>'Matriz de Datos'!J113</f>
        <v/>
      </c>
      <c r="K131" s="29" t="str">
        <f>'Matriz de Datos'!K113</f>
        <v/>
      </c>
      <c r="L131" s="29" t="str">
        <f>'Matriz de Datos'!L113</f>
        <v/>
      </c>
      <c r="M131" s="29" t="str">
        <f>'Matriz de Datos'!M113</f>
        <v/>
      </c>
      <c r="N131" s="29" t="str">
        <f>'Matriz de Datos'!N113</f>
        <v/>
      </c>
      <c r="O131" s="29" t="str">
        <f>'Matriz de Datos'!O113</f>
        <v/>
      </c>
      <c r="P131" s="29" t="str">
        <f ca="1">'Matriz de Datos'!W113</f>
        <v/>
      </c>
      <c r="Q131" s="29"/>
      <c r="R131" s="29" t="str">
        <f ca="1">'Matriz de Datos'!AA113</f>
        <v/>
      </c>
      <c r="S131" s="29" t="str">
        <f ca="1">'Matriz de Datos'!AB113</f>
        <v/>
      </c>
      <c r="T131" s="29" t="str">
        <f ca="1">'Matriz de Datos'!AC113</f>
        <v/>
      </c>
      <c r="U131" s="29" t="str">
        <f ca="1">'Matriz de Datos'!AD113</f>
        <v/>
      </c>
      <c r="V131" s="29"/>
      <c r="W131" s="29" t="str">
        <f>'Matriz de Datos'!AE113</f>
        <v/>
      </c>
      <c r="X131" s="29" t="str">
        <f ca="1">'Matriz de Datos'!AF113</f>
        <v/>
      </c>
      <c r="Y131" s="39" t="str">
        <f>IF(OR('Matriz de Datos'!AK113=1,'Matriz de Datos'!AK113=3),'Matriz de Datos'!AG113 &amp; " X " &amp; 'Matriz de Datos'!AH113,"")</f>
        <v/>
      </c>
      <c r="Z131" s="44" t="str">
        <f>IF(OR('Matriz de Datos'!AK113=2,'Matriz de Datos'!AK113=3),5,"")</f>
        <v/>
      </c>
    </row>
    <row r="132" spans="6:26" ht="15" thickBot="1" x14ac:dyDescent="0.35">
      <c r="F132" s="148" t="str">
        <f>'Matriz de Datos'!A114</f>
        <v/>
      </c>
      <c r="G132" s="29" t="str">
        <f>'Matriz de Datos'!G114</f>
        <v/>
      </c>
      <c r="H132" s="29" t="str">
        <f>'Matriz de Datos'!H114</f>
        <v/>
      </c>
      <c r="I132" s="29" t="str">
        <f>'Matriz de Datos'!I114</f>
        <v/>
      </c>
      <c r="J132" s="29" t="str">
        <f>'Matriz de Datos'!J114</f>
        <v/>
      </c>
      <c r="K132" s="29" t="str">
        <f>'Matriz de Datos'!K114</f>
        <v/>
      </c>
      <c r="L132" s="29" t="str">
        <f>'Matriz de Datos'!L114</f>
        <v/>
      </c>
      <c r="M132" s="29" t="str">
        <f>'Matriz de Datos'!M114</f>
        <v/>
      </c>
      <c r="N132" s="29" t="str">
        <f>'Matriz de Datos'!N114</f>
        <v/>
      </c>
      <c r="O132" s="29" t="str">
        <f>'Matriz de Datos'!O114</f>
        <v/>
      </c>
      <c r="P132" s="29" t="str">
        <f ca="1">'Matriz de Datos'!W114</f>
        <v/>
      </c>
      <c r="Q132" s="29"/>
      <c r="R132" s="29" t="str">
        <f ca="1">'Matriz de Datos'!AA114</f>
        <v/>
      </c>
      <c r="S132" s="29" t="str">
        <f ca="1">'Matriz de Datos'!AB114</f>
        <v/>
      </c>
      <c r="T132" s="29" t="str">
        <f ca="1">'Matriz de Datos'!AC114</f>
        <v/>
      </c>
      <c r="U132" s="29" t="str">
        <f ca="1">'Matriz de Datos'!AD114</f>
        <v/>
      </c>
      <c r="V132" s="29"/>
      <c r="W132" s="29" t="str">
        <f>'Matriz de Datos'!AE114</f>
        <v/>
      </c>
      <c r="X132" s="29" t="str">
        <f ca="1">'Matriz de Datos'!AF114</f>
        <v/>
      </c>
      <c r="Y132" s="39" t="str">
        <f>IF(OR('Matriz de Datos'!AK114=1,'Matriz de Datos'!AK114=3),'Matriz de Datos'!AG114 &amp; " X " &amp; 'Matriz de Datos'!AH114,"")</f>
        <v/>
      </c>
      <c r="Z132" s="44" t="str">
        <f>IF(OR('Matriz de Datos'!AK114=2,'Matriz de Datos'!AK114=3),5,"")</f>
        <v/>
      </c>
    </row>
    <row r="133" spans="6:26" ht="15" thickBot="1" x14ac:dyDescent="0.35">
      <c r="F133" s="148" t="str">
        <f>'Matriz de Datos'!A115</f>
        <v/>
      </c>
      <c r="G133" s="29" t="str">
        <f>'Matriz de Datos'!G115</f>
        <v/>
      </c>
      <c r="H133" s="29" t="str">
        <f>'Matriz de Datos'!H115</f>
        <v/>
      </c>
      <c r="I133" s="29" t="str">
        <f>'Matriz de Datos'!I115</f>
        <v/>
      </c>
      <c r="J133" s="29" t="str">
        <f>'Matriz de Datos'!J115</f>
        <v/>
      </c>
      <c r="K133" s="29" t="str">
        <f>'Matriz de Datos'!K115</f>
        <v/>
      </c>
      <c r="L133" s="29" t="str">
        <f>'Matriz de Datos'!L115</f>
        <v/>
      </c>
      <c r="M133" s="29" t="str">
        <f>'Matriz de Datos'!M115</f>
        <v/>
      </c>
      <c r="N133" s="29" t="str">
        <f>'Matriz de Datos'!N115</f>
        <v/>
      </c>
      <c r="O133" s="29" t="str">
        <f>'Matriz de Datos'!O115</f>
        <v/>
      </c>
      <c r="P133" s="29" t="str">
        <f ca="1">'Matriz de Datos'!W115</f>
        <v/>
      </c>
      <c r="Q133" s="29"/>
      <c r="R133" s="29" t="str">
        <f ca="1">'Matriz de Datos'!AA115</f>
        <v/>
      </c>
      <c r="S133" s="29" t="str">
        <f ca="1">'Matriz de Datos'!AB115</f>
        <v/>
      </c>
      <c r="T133" s="29" t="str">
        <f ca="1">'Matriz de Datos'!AC115</f>
        <v/>
      </c>
      <c r="U133" s="29" t="str">
        <f ca="1">'Matriz de Datos'!AD115</f>
        <v/>
      </c>
      <c r="V133" s="29"/>
      <c r="W133" s="29" t="str">
        <f>'Matriz de Datos'!AE115</f>
        <v/>
      </c>
      <c r="X133" s="29" t="str">
        <f ca="1">'Matriz de Datos'!AF115</f>
        <v/>
      </c>
      <c r="Y133" s="39" t="str">
        <f>IF(OR('Matriz de Datos'!AK115=1,'Matriz de Datos'!AK115=3),'Matriz de Datos'!AG115 &amp; " X " &amp; 'Matriz de Datos'!AH115,"")</f>
        <v/>
      </c>
      <c r="Z133" s="44" t="str">
        <f>IF(OR('Matriz de Datos'!AK115=2,'Matriz de Datos'!AK115=3),5,"")</f>
        <v/>
      </c>
    </row>
    <row r="134" spans="6:26" ht="15" thickBot="1" x14ac:dyDescent="0.35">
      <c r="F134" s="148" t="str">
        <f>'Matriz de Datos'!A116</f>
        <v/>
      </c>
      <c r="G134" s="29" t="str">
        <f>'Matriz de Datos'!G116</f>
        <v/>
      </c>
      <c r="H134" s="29" t="str">
        <f>'Matriz de Datos'!H116</f>
        <v/>
      </c>
      <c r="I134" s="29" t="str">
        <f>'Matriz de Datos'!I116</f>
        <v/>
      </c>
      <c r="J134" s="29" t="str">
        <f>'Matriz de Datos'!J116</f>
        <v/>
      </c>
      <c r="K134" s="29" t="str">
        <f>'Matriz de Datos'!K116</f>
        <v/>
      </c>
      <c r="L134" s="29" t="str">
        <f>'Matriz de Datos'!L116</f>
        <v/>
      </c>
      <c r="M134" s="29" t="str">
        <f>'Matriz de Datos'!M116</f>
        <v/>
      </c>
      <c r="N134" s="29" t="str">
        <f>'Matriz de Datos'!N116</f>
        <v/>
      </c>
      <c r="O134" s="29" t="str">
        <f>'Matriz de Datos'!O116</f>
        <v/>
      </c>
      <c r="P134" s="29" t="str">
        <f ca="1">'Matriz de Datos'!W116</f>
        <v/>
      </c>
      <c r="Q134" s="29"/>
      <c r="R134" s="29" t="str">
        <f ca="1">'Matriz de Datos'!AA116</f>
        <v/>
      </c>
      <c r="S134" s="29" t="str">
        <f ca="1">'Matriz de Datos'!AB116</f>
        <v/>
      </c>
      <c r="T134" s="29" t="str">
        <f ca="1">'Matriz de Datos'!AC116</f>
        <v/>
      </c>
      <c r="U134" s="29" t="str">
        <f ca="1">'Matriz de Datos'!AD116</f>
        <v/>
      </c>
      <c r="V134" s="29"/>
      <c r="W134" s="29" t="str">
        <f>'Matriz de Datos'!AE116</f>
        <v/>
      </c>
      <c r="X134" s="29" t="str">
        <f ca="1">'Matriz de Datos'!AF116</f>
        <v/>
      </c>
      <c r="Y134" s="39" t="str">
        <f>IF(OR('Matriz de Datos'!AK116=1,'Matriz de Datos'!AK116=3),'Matriz de Datos'!AG116 &amp; " X " &amp; 'Matriz de Datos'!AH116,"")</f>
        <v/>
      </c>
      <c r="Z134" s="44" t="str">
        <f>IF(OR('Matriz de Datos'!AK116=2,'Matriz de Datos'!AK116=3),5,"")</f>
        <v/>
      </c>
    </row>
    <row r="135" spans="6:26" ht="15" thickBot="1" x14ac:dyDescent="0.35">
      <c r="F135" s="148" t="str">
        <f>'Matriz de Datos'!A117</f>
        <v/>
      </c>
      <c r="G135" s="29" t="str">
        <f>'Matriz de Datos'!G117</f>
        <v/>
      </c>
      <c r="H135" s="29" t="str">
        <f>'Matriz de Datos'!H117</f>
        <v/>
      </c>
      <c r="I135" s="29" t="str">
        <f>'Matriz de Datos'!I117</f>
        <v/>
      </c>
      <c r="J135" s="29" t="str">
        <f>'Matriz de Datos'!J117</f>
        <v/>
      </c>
      <c r="K135" s="29" t="str">
        <f>'Matriz de Datos'!K117</f>
        <v/>
      </c>
      <c r="L135" s="29" t="str">
        <f>'Matriz de Datos'!L117</f>
        <v/>
      </c>
      <c r="M135" s="29" t="str">
        <f>'Matriz de Datos'!M117</f>
        <v/>
      </c>
      <c r="N135" s="29" t="str">
        <f>'Matriz de Datos'!N117</f>
        <v/>
      </c>
      <c r="O135" s="29" t="str">
        <f>'Matriz de Datos'!O117</f>
        <v/>
      </c>
      <c r="P135" s="29" t="str">
        <f ca="1">'Matriz de Datos'!W117</f>
        <v/>
      </c>
      <c r="Q135" s="29"/>
      <c r="R135" s="29" t="str">
        <f ca="1">'Matriz de Datos'!AA117</f>
        <v/>
      </c>
      <c r="S135" s="29" t="str">
        <f ca="1">'Matriz de Datos'!AB117</f>
        <v/>
      </c>
      <c r="T135" s="29" t="str">
        <f ca="1">'Matriz de Datos'!AC117</f>
        <v/>
      </c>
      <c r="U135" s="29" t="str">
        <f ca="1">'Matriz de Datos'!AD117</f>
        <v/>
      </c>
      <c r="V135" s="29"/>
      <c r="W135" s="29" t="str">
        <f>'Matriz de Datos'!AE117</f>
        <v/>
      </c>
      <c r="X135" s="29" t="str">
        <f ca="1">'Matriz de Datos'!AF117</f>
        <v/>
      </c>
      <c r="Y135" s="39" t="str">
        <f>IF(OR('Matriz de Datos'!AK117=1,'Matriz de Datos'!AK117=3),'Matriz de Datos'!AG117 &amp; " X " &amp; 'Matriz de Datos'!AH117,"")</f>
        <v/>
      </c>
      <c r="Z135" s="44" t="str">
        <f>IF(OR('Matriz de Datos'!AK117=2,'Matriz de Datos'!AK117=3),5,"")</f>
        <v/>
      </c>
    </row>
    <row r="136" spans="6:26" ht="15" thickBot="1" x14ac:dyDescent="0.35">
      <c r="F136" s="148" t="str">
        <f>'Matriz de Datos'!A118</f>
        <v/>
      </c>
      <c r="G136" s="29" t="str">
        <f>'Matriz de Datos'!G118</f>
        <v/>
      </c>
      <c r="H136" s="29" t="str">
        <f>'Matriz de Datos'!H118</f>
        <v/>
      </c>
      <c r="I136" s="29" t="str">
        <f>'Matriz de Datos'!I118</f>
        <v/>
      </c>
      <c r="J136" s="29" t="str">
        <f>'Matriz de Datos'!J118</f>
        <v/>
      </c>
      <c r="K136" s="29" t="str">
        <f>'Matriz de Datos'!K118</f>
        <v/>
      </c>
      <c r="L136" s="29" t="str">
        <f>'Matriz de Datos'!L118</f>
        <v/>
      </c>
      <c r="M136" s="29" t="str">
        <f>'Matriz de Datos'!M118</f>
        <v/>
      </c>
      <c r="N136" s="29" t="str">
        <f>'Matriz de Datos'!N118</f>
        <v/>
      </c>
      <c r="O136" s="29" t="str">
        <f>'Matriz de Datos'!O118</f>
        <v/>
      </c>
      <c r="P136" s="29" t="str">
        <f ca="1">'Matriz de Datos'!W118</f>
        <v/>
      </c>
      <c r="Q136" s="29"/>
      <c r="R136" s="29" t="str">
        <f ca="1">'Matriz de Datos'!AA118</f>
        <v/>
      </c>
      <c r="S136" s="29" t="str">
        <f ca="1">'Matriz de Datos'!AB118</f>
        <v/>
      </c>
      <c r="T136" s="29" t="str">
        <f ca="1">'Matriz de Datos'!AC118</f>
        <v/>
      </c>
      <c r="U136" s="29" t="str">
        <f ca="1">'Matriz de Datos'!AD118</f>
        <v/>
      </c>
      <c r="V136" s="29"/>
      <c r="W136" s="29" t="str">
        <f>'Matriz de Datos'!AE118</f>
        <v/>
      </c>
      <c r="X136" s="29" t="str">
        <f ca="1">'Matriz de Datos'!AF118</f>
        <v/>
      </c>
      <c r="Y136" s="39" t="str">
        <f>IF(OR('Matriz de Datos'!AK118=1,'Matriz de Datos'!AK118=3),'Matriz de Datos'!AG118 &amp; " X " &amp; 'Matriz de Datos'!AH118,"")</f>
        <v/>
      </c>
      <c r="Z136" s="44" t="str">
        <f>IF(OR('Matriz de Datos'!AK118=2,'Matriz de Datos'!AK118=3),5,"")</f>
        <v/>
      </c>
    </row>
    <row r="137" spans="6:26" ht="15" thickBot="1" x14ac:dyDescent="0.35">
      <c r="F137" s="148" t="str">
        <f>'Matriz de Datos'!A119</f>
        <v/>
      </c>
      <c r="G137" s="29" t="str">
        <f>'Matriz de Datos'!G119</f>
        <v/>
      </c>
      <c r="H137" s="29" t="str">
        <f>'Matriz de Datos'!H119</f>
        <v/>
      </c>
      <c r="I137" s="29" t="str">
        <f>'Matriz de Datos'!I119</f>
        <v/>
      </c>
      <c r="J137" s="29" t="str">
        <f>'Matriz de Datos'!J119</f>
        <v/>
      </c>
      <c r="K137" s="29" t="str">
        <f>'Matriz de Datos'!K119</f>
        <v/>
      </c>
      <c r="L137" s="29" t="str">
        <f>'Matriz de Datos'!L119</f>
        <v/>
      </c>
      <c r="M137" s="29" t="str">
        <f>'Matriz de Datos'!M119</f>
        <v/>
      </c>
      <c r="N137" s="29" t="str">
        <f>'Matriz de Datos'!N119</f>
        <v/>
      </c>
      <c r="O137" s="29" t="str">
        <f>'Matriz de Datos'!O119</f>
        <v/>
      </c>
      <c r="P137" s="29" t="str">
        <f ca="1">'Matriz de Datos'!W119</f>
        <v/>
      </c>
      <c r="Q137" s="29"/>
      <c r="R137" s="29" t="str">
        <f ca="1">'Matriz de Datos'!AA119</f>
        <v/>
      </c>
      <c r="S137" s="29" t="str">
        <f ca="1">'Matriz de Datos'!AB119</f>
        <v/>
      </c>
      <c r="T137" s="29" t="str">
        <f ca="1">'Matriz de Datos'!AC119</f>
        <v/>
      </c>
      <c r="U137" s="29" t="str">
        <f ca="1">'Matriz de Datos'!AD119</f>
        <v/>
      </c>
      <c r="V137" s="29"/>
      <c r="W137" s="29" t="str">
        <f>'Matriz de Datos'!AE119</f>
        <v/>
      </c>
      <c r="X137" s="29" t="str">
        <f ca="1">'Matriz de Datos'!AF119</f>
        <v/>
      </c>
      <c r="Y137" s="39" t="str">
        <f>IF(OR('Matriz de Datos'!AK119=1,'Matriz de Datos'!AK119=3),'Matriz de Datos'!AG119 &amp; " X " &amp; 'Matriz de Datos'!AH119,"")</f>
        <v/>
      </c>
      <c r="Z137" s="44" t="str">
        <f>IF(OR('Matriz de Datos'!AK119=2,'Matriz de Datos'!AK119=3),5,"")</f>
        <v/>
      </c>
    </row>
    <row r="138" spans="6:26" ht="15" thickBot="1" x14ac:dyDescent="0.35">
      <c r="F138" s="148" t="str">
        <f>'Matriz de Datos'!A120</f>
        <v/>
      </c>
      <c r="G138" s="29" t="str">
        <f>'Matriz de Datos'!G120</f>
        <v/>
      </c>
      <c r="H138" s="29" t="str">
        <f>'Matriz de Datos'!H120</f>
        <v/>
      </c>
      <c r="I138" s="29" t="str">
        <f>'Matriz de Datos'!I120</f>
        <v/>
      </c>
      <c r="J138" s="29" t="str">
        <f>'Matriz de Datos'!J120</f>
        <v/>
      </c>
      <c r="K138" s="29" t="str">
        <f>'Matriz de Datos'!K120</f>
        <v/>
      </c>
      <c r="L138" s="29" t="str">
        <f>'Matriz de Datos'!L120</f>
        <v/>
      </c>
      <c r="M138" s="29" t="str">
        <f>'Matriz de Datos'!M120</f>
        <v/>
      </c>
      <c r="N138" s="29" t="str">
        <f>'Matriz de Datos'!N120</f>
        <v/>
      </c>
      <c r="O138" s="29" t="str">
        <f>'Matriz de Datos'!O120</f>
        <v/>
      </c>
      <c r="P138" s="29" t="str">
        <f ca="1">'Matriz de Datos'!W120</f>
        <v/>
      </c>
      <c r="Q138" s="29"/>
      <c r="R138" s="29" t="str">
        <f ca="1">'Matriz de Datos'!AA120</f>
        <v/>
      </c>
      <c r="S138" s="29" t="str">
        <f ca="1">'Matriz de Datos'!AB120</f>
        <v/>
      </c>
      <c r="T138" s="29" t="str">
        <f ca="1">'Matriz de Datos'!AC120</f>
        <v/>
      </c>
      <c r="U138" s="29" t="str">
        <f ca="1">'Matriz de Datos'!AD120</f>
        <v/>
      </c>
      <c r="V138" s="29"/>
      <c r="W138" s="29" t="str">
        <f>'Matriz de Datos'!AE120</f>
        <v/>
      </c>
      <c r="X138" s="29" t="str">
        <f ca="1">'Matriz de Datos'!AF120</f>
        <v/>
      </c>
      <c r="Y138" s="39" t="str">
        <f>IF(OR('Matriz de Datos'!AK120=1,'Matriz de Datos'!AK120=3),'Matriz de Datos'!AG120 &amp; " X " &amp; 'Matriz de Datos'!AH120,"")</f>
        <v/>
      </c>
      <c r="Z138" s="44" t="str">
        <f>IF(OR('Matriz de Datos'!AK120=2,'Matriz de Datos'!AK120=3),5,"")</f>
        <v/>
      </c>
    </row>
    <row r="139" spans="6:26" ht="15" thickBot="1" x14ac:dyDescent="0.35">
      <c r="F139" s="148" t="str">
        <f>'Matriz de Datos'!A121</f>
        <v/>
      </c>
      <c r="G139" s="29" t="str">
        <f>'Matriz de Datos'!G121</f>
        <v/>
      </c>
      <c r="H139" s="29" t="str">
        <f>'Matriz de Datos'!H121</f>
        <v/>
      </c>
      <c r="I139" s="29" t="str">
        <f>'Matriz de Datos'!I121</f>
        <v/>
      </c>
      <c r="J139" s="29" t="str">
        <f>'Matriz de Datos'!J121</f>
        <v/>
      </c>
      <c r="K139" s="29" t="str">
        <f>'Matriz de Datos'!K121</f>
        <v/>
      </c>
      <c r="L139" s="29" t="str">
        <f>'Matriz de Datos'!L121</f>
        <v/>
      </c>
      <c r="M139" s="29" t="str">
        <f>'Matriz de Datos'!M121</f>
        <v/>
      </c>
      <c r="N139" s="29" t="str">
        <f>'Matriz de Datos'!N121</f>
        <v/>
      </c>
      <c r="O139" s="29" t="str">
        <f>'Matriz de Datos'!O121</f>
        <v/>
      </c>
      <c r="P139" s="29" t="str">
        <f ca="1">'Matriz de Datos'!W121</f>
        <v/>
      </c>
      <c r="Q139" s="29"/>
      <c r="R139" s="29" t="str">
        <f ca="1">'Matriz de Datos'!AA121</f>
        <v/>
      </c>
      <c r="S139" s="29" t="str">
        <f ca="1">'Matriz de Datos'!AB121</f>
        <v/>
      </c>
      <c r="T139" s="29" t="str">
        <f ca="1">'Matriz de Datos'!AC121</f>
        <v/>
      </c>
      <c r="U139" s="29" t="str">
        <f ca="1">'Matriz de Datos'!AD121</f>
        <v/>
      </c>
      <c r="V139" s="29"/>
      <c r="W139" s="29" t="str">
        <f>'Matriz de Datos'!AE121</f>
        <v/>
      </c>
      <c r="X139" s="29" t="str">
        <f ca="1">'Matriz de Datos'!AF121</f>
        <v/>
      </c>
      <c r="Y139" s="39" t="str">
        <f>IF(OR('Matriz de Datos'!AK121=1,'Matriz de Datos'!AK121=3),'Matriz de Datos'!AG121 &amp; " X " &amp; 'Matriz de Datos'!AH121,"")</f>
        <v/>
      </c>
      <c r="Z139" s="44" t="str">
        <f>IF(OR('Matriz de Datos'!AK121=2,'Matriz de Datos'!AK121=3),5,"")</f>
        <v/>
      </c>
    </row>
    <row r="140" spans="6:26" ht="15" thickBot="1" x14ac:dyDescent="0.35">
      <c r="F140" s="148" t="str">
        <f>'Matriz de Datos'!A122</f>
        <v/>
      </c>
      <c r="G140" s="29" t="str">
        <f>'Matriz de Datos'!G122</f>
        <v/>
      </c>
      <c r="H140" s="29" t="str">
        <f>'Matriz de Datos'!H122</f>
        <v/>
      </c>
      <c r="I140" s="29" t="str">
        <f>'Matriz de Datos'!I122</f>
        <v/>
      </c>
      <c r="J140" s="29" t="str">
        <f>'Matriz de Datos'!J122</f>
        <v/>
      </c>
      <c r="K140" s="29" t="str">
        <f>'Matriz de Datos'!K122</f>
        <v/>
      </c>
      <c r="L140" s="29" t="str">
        <f>'Matriz de Datos'!L122</f>
        <v/>
      </c>
      <c r="M140" s="29" t="str">
        <f>'Matriz de Datos'!M122</f>
        <v/>
      </c>
      <c r="N140" s="29" t="str">
        <f>'Matriz de Datos'!N122</f>
        <v/>
      </c>
      <c r="O140" s="29" t="str">
        <f>'Matriz de Datos'!O122</f>
        <v/>
      </c>
      <c r="P140" s="29" t="str">
        <f ca="1">'Matriz de Datos'!W122</f>
        <v/>
      </c>
      <c r="Q140" s="29"/>
      <c r="R140" s="29" t="str">
        <f ca="1">'Matriz de Datos'!AA122</f>
        <v/>
      </c>
      <c r="S140" s="29" t="str">
        <f ca="1">'Matriz de Datos'!AB122</f>
        <v/>
      </c>
      <c r="T140" s="29" t="str">
        <f ca="1">'Matriz de Datos'!AC122</f>
        <v/>
      </c>
      <c r="U140" s="29" t="str">
        <f ca="1">'Matriz de Datos'!AD122</f>
        <v/>
      </c>
      <c r="V140" s="29"/>
      <c r="W140" s="29" t="str">
        <f>'Matriz de Datos'!AE122</f>
        <v/>
      </c>
      <c r="X140" s="29" t="str">
        <f ca="1">'Matriz de Datos'!AF122</f>
        <v/>
      </c>
      <c r="Y140" s="39" t="str">
        <f>IF(OR('Matriz de Datos'!AK122=1,'Matriz de Datos'!AK122=3),'Matriz de Datos'!AG122 &amp; " X " &amp; 'Matriz de Datos'!AH122,"")</f>
        <v/>
      </c>
      <c r="Z140" s="44" t="str">
        <f>IF(OR('Matriz de Datos'!AK122=2,'Matriz de Datos'!AK122=3),5,"")</f>
        <v/>
      </c>
    </row>
    <row r="141" spans="6:26" ht="15" thickBot="1" x14ac:dyDescent="0.35">
      <c r="F141" s="148" t="str">
        <f>'Matriz de Datos'!A123</f>
        <v/>
      </c>
      <c r="G141" s="29" t="str">
        <f>'Matriz de Datos'!G123</f>
        <v/>
      </c>
      <c r="H141" s="29" t="str">
        <f>'Matriz de Datos'!H123</f>
        <v/>
      </c>
      <c r="I141" s="29" t="str">
        <f>'Matriz de Datos'!I123</f>
        <v/>
      </c>
      <c r="J141" s="29" t="str">
        <f>'Matriz de Datos'!J123</f>
        <v/>
      </c>
      <c r="K141" s="29" t="str">
        <f>'Matriz de Datos'!K123</f>
        <v/>
      </c>
      <c r="L141" s="29" t="str">
        <f>'Matriz de Datos'!L123</f>
        <v/>
      </c>
      <c r="M141" s="29" t="str">
        <f>'Matriz de Datos'!M123</f>
        <v/>
      </c>
      <c r="N141" s="29" t="str">
        <f>'Matriz de Datos'!N123</f>
        <v/>
      </c>
      <c r="O141" s="29" t="str">
        <f>'Matriz de Datos'!O123</f>
        <v/>
      </c>
      <c r="P141" s="29" t="str">
        <f ca="1">'Matriz de Datos'!W123</f>
        <v/>
      </c>
      <c r="Q141" s="29"/>
      <c r="R141" s="29" t="str">
        <f ca="1">'Matriz de Datos'!AA123</f>
        <v/>
      </c>
      <c r="S141" s="29" t="str">
        <f ca="1">'Matriz de Datos'!AB123</f>
        <v/>
      </c>
      <c r="T141" s="29" t="str">
        <f ca="1">'Matriz de Datos'!AC123</f>
        <v/>
      </c>
      <c r="U141" s="29" t="str">
        <f ca="1">'Matriz de Datos'!AD123</f>
        <v/>
      </c>
      <c r="V141" s="29"/>
      <c r="W141" s="29" t="str">
        <f>'Matriz de Datos'!AE123</f>
        <v/>
      </c>
      <c r="X141" s="29" t="str">
        <f ca="1">'Matriz de Datos'!AF123</f>
        <v/>
      </c>
      <c r="Y141" s="39" t="str">
        <f>IF(OR('Matriz de Datos'!AK123=1,'Matriz de Datos'!AK123=3),'Matriz de Datos'!AG123 &amp; " X " &amp; 'Matriz de Datos'!AH123,"")</f>
        <v/>
      </c>
      <c r="Z141" s="44" t="str">
        <f>IF(OR('Matriz de Datos'!AK123=2,'Matriz de Datos'!AK123=3),5,"")</f>
        <v/>
      </c>
    </row>
    <row r="142" spans="6:26" ht="15" thickBot="1" x14ac:dyDescent="0.35">
      <c r="F142" s="148" t="str">
        <f>'Matriz de Datos'!A124</f>
        <v/>
      </c>
      <c r="G142" s="29" t="str">
        <f>'Matriz de Datos'!G124</f>
        <v/>
      </c>
      <c r="H142" s="29" t="str">
        <f>'Matriz de Datos'!H124</f>
        <v/>
      </c>
      <c r="I142" s="29" t="str">
        <f>'Matriz de Datos'!I124</f>
        <v/>
      </c>
      <c r="J142" s="29" t="str">
        <f>'Matriz de Datos'!J124</f>
        <v/>
      </c>
      <c r="K142" s="29" t="str">
        <f>'Matriz de Datos'!K124</f>
        <v/>
      </c>
      <c r="L142" s="29" t="str">
        <f>'Matriz de Datos'!L124</f>
        <v/>
      </c>
      <c r="M142" s="29" t="str">
        <f>'Matriz de Datos'!M124</f>
        <v/>
      </c>
      <c r="N142" s="29" t="str">
        <f>'Matriz de Datos'!N124</f>
        <v/>
      </c>
      <c r="O142" s="29" t="str">
        <f>'Matriz de Datos'!O124</f>
        <v/>
      </c>
      <c r="P142" s="29" t="str">
        <f ca="1">'Matriz de Datos'!W124</f>
        <v/>
      </c>
      <c r="Q142" s="29"/>
      <c r="R142" s="29" t="str">
        <f ca="1">'Matriz de Datos'!AA124</f>
        <v/>
      </c>
      <c r="S142" s="29" t="str">
        <f ca="1">'Matriz de Datos'!AB124</f>
        <v/>
      </c>
      <c r="T142" s="29" t="str">
        <f ca="1">'Matriz de Datos'!AC124</f>
        <v/>
      </c>
      <c r="U142" s="29" t="str">
        <f ca="1">'Matriz de Datos'!AD124</f>
        <v/>
      </c>
      <c r="V142" s="29"/>
      <c r="W142" s="29" t="str">
        <f>'Matriz de Datos'!AE124</f>
        <v/>
      </c>
      <c r="X142" s="29" t="str">
        <f ca="1">'Matriz de Datos'!AF124</f>
        <v/>
      </c>
      <c r="Y142" s="39" t="str">
        <f>IF(OR('Matriz de Datos'!AK124=1,'Matriz de Datos'!AK124=3),'Matriz de Datos'!AG124 &amp; " X " &amp; 'Matriz de Datos'!AH124,"")</f>
        <v/>
      </c>
      <c r="Z142" s="44" t="str">
        <f>IF(OR('Matriz de Datos'!AK124=2,'Matriz de Datos'!AK124=3),5,"")</f>
        <v/>
      </c>
    </row>
    <row r="143" spans="6:26" ht="15" thickBot="1" x14ac:dyDescent="0.35">
      <c r="F143" s="148" t="str">
        <f>'Matriz de Datos'!A125</f>
        <v/>
      </c>
      <c r="G143" s="29" t="str">
        <f>'Matriz de Datos'!G125</f>
        <v/>
      </c>
      <c r="H143" s="29" t="str">
        <f>'Matriz de Datos'!H125</f>
        <v/>
      </c>
      <c r="I143" s="29" t="str">
        <f>'Matriz de Datos'!I125</f>
        <v/>
      </c>
      <c r="J143" s="29" t="str">
        <f>'Matriz de Datos'!J125</f>
        <v/>
      </c>
      <c r="K143" s="29" t="str">
        <f>'Matriz de Datos'!K125</f>
        <v/>
      </c>
      <c r="L143" s="29" t="str">
        <f>'Matriz de Datos'!L125</f>
        <v/>
      </c>
      <c r="M143" s="29" t="str">
        <f>'Matriz de Datos'!M125</f>
        <v/>
      </c>
      <c r="N143" s="29" t="str">
        <f>'Matriz de Datos'!N125</f>
        <v/>
      </c>
      <c r="O143" s="29" t="str">
        <f>'Matriz de Datos'!O125</f>
        <v/>
      </c>
      <c r="P143" s="29" t="str">
        <f ca="1">'Matriz de Datos'!W125</f>
        <v/>
      </c>
      <c r="Q143" s="29"/>
      <c r="R143" s="29" t="str">
        <f ca="1">'Matriz de Datos'!AA125</f>
        <v/>
      </c>
      <c r="S143" s="29" t="str">
        <f ca="1">'Matriz de Datos'!AB125</f>
        <v/>
      </c>
      <c r="T143" s="29" t="str">
        <f ca="1">'Matriz de Datos'!AC125</f>
        <v/>
      </c>
      <c r="U143" s="29" t="str">
        <f ca="1">'Matriz de Datos'!AD125</f>
        <v/>
      </c>
      <c r="V143" s="29"/>
      <c r="W143" s="29" t="str">
        <f>'Matriz de Datos'!AE125</f>
        <v/>
      </c>
      <c r="X143" s="29" t="str">
        <f ca="1">'Matriz de Datos'!AF125</f>
        <v/>
      </c>
      <c r="Y143" s="39" t="str">
        <f>IF(OR('Matriz de Datos'!AK125=1,'Matriz de Datos'!AK125=3),'Matriz de Datos'!AG125 &amp; " X " &amp; 'Matriz de Datos'!AH125,"")</f>
        <v/>
      </c>
      <c r="Z143" s="44" t="str">
        <f>IF(OR('Matriz de Datos'!AK125=2,'Matriz de Datos'!AK125=3),5,"")</f>
        <v/>
      </c>
    </row>
    <row r="144" spans="6:26" ht="15" thickBot="1" x14ac:dyDescent="0.35">
      <c r="F144" s="148" t="str">
        <f>'Matriz de Datos'!A126</f>
        <v/>
      </c>
      <c r="G144" s="29" t="str">
        <f>'Matriz de Datos'!G126</f>
        <v/>
      </c>
      <c r="H144" s="29" t="str">
        <f>'Matriz de Datos'!H126</f>
        <v/>
      </c>
      <c r="I144" s="29" t="str">
        <f>'Matriz de Datos'!I126</f>
        <v/>
      </c>
      <c r="J144" s="29" t="str">
        <f>'Matriz de Datos'!J126</f>
        <v/>
      </c>
      <c r="K144" s="29" t="str">
        <f>'Matriz de Datos'!K126</f>
        <v/>
      </c>
      <c r="L144" s="29" t="str">
        <f>'Matriz de Datos'!L126</f>
        <v/>
      </c>
      <c r="M144" s="29" t="str">
        <f>'Matriz de Datos'!M126</f>
        <v/>
      </c>
      <c r="N144" s="29" t="str">
        <f>'Matriz de Datos'!N126</f>
        <v/>
      </c>
      <c r="O144" s="29" t="str">
        <f>'Matriz de Datos'!O126</f>
        <v/>
      </c>
      <c r="P144" s="29" t="str">
        <f ca="1">'Matriz de Datos'!W126</f>
        <v/>
      </c>
      <c r="Q144" s="29"/>
      <c r="R144" s="29" t="str">
        <f ca="1">'Matriz de Datos'!AA126</f>
        <v/>
      </c>
      <c r="S144" s="29" t="str">
        <f ca="1">'Matriz de Datos'!AB126</f>
        <v/>
      </c>
      <c r="T144" s="29" t="str">
        <f ca="1">'Matriz de Datos'!AC126</f>
        <v/>
      </c>
      <c r="U144" s="29" t="str">
        <f ca="1">'Matriz de Datos'!AD126</f>
        <v/>
      </c>
      <c r="V144" s="29"/>
      <c r="W144" s="29" t="str">
        <f>'Matriz de Datos'!AE126</f>
        <v/>
      </c>
      <c r="X144" s="29" t="str">
        <f ca="1">'Matriz de Datos'!AF126</f>
        <v/>
      </c>
      <c r="Y144" s="39" t="str">
        <f>IF(OR('Matriz de Datos'!AK126=1,'Matriz de Datos'!AK126=3),'Matriz de Datos'!AG126 &amp; " X " &amp; 'Matriz de Datos'!AH126,"")</f>
        <v/>
      </c>
      <c r="Z144" s="44" t="str">
        <f>IF(OR('Matriz de Datos'!AK126=2,'Matriz de Datos'!AK126=3),5,"")</f>
        <v/>
      </c>
    </row>
    <row r="145" spans="6:26" ht="15" thickBot="1" x14ac:dyDescent="0.35">
      <c r="F145" s="148" t="str">
        <f>'Matriz de Datos'!A127</f>
        <v/>
      </c>
      <c r="G145" s="29" t="str">
        <f>'Matriz de Datos'!G127</f>
        <v/>
      </c>
      <c r="H145" s="29" t="str">
        <f>'Matriz de Datos'!H127</f>
        <v/>
      </c>
      <c r="I145" s="29" t="str">
        <f>'Matriz de Datos'!I127</f>
        <v/>
      </c>
      <c r="J145" s="29" t="str">
        <f>'Matriz de Datos'!J127</f>
        <v/>
      </c>
      <c r="K145" s="29" t="str">
        <f>'Matriz de Datos'!K127</f>
        <v/>
      </c>
      <c r="L145" s="29" t="str">
        <f>'Matriz de Datos'!L127</f>
        <v/>
      </c>
      <c r="M145" s="29" t="str">
        <f>'Matriz de Datos'!M127</f>
        <v/>
      </c>
      <c r="N145" s="29" t="str">
        <f>'Matriz de Datos'!N127</f>
        <v/>
      </c>
      <c r="O145" s="29" t="str">
        <f>'Matriz de Datos'!O127</f>
        <v/>
      </c>
      <c r="P145" s="29" t="str">
        <f ca="1">'Matriz de Datos'!W127</f>
        <v/>
      </c>
      <c r="Q145" s="29"/>
      <c r="R145" s="29" t="str">
        <f ca="1">'Matriz de Datos'!AA127</f>
        <v/>
      </c>
      <c r="S145" s="29" t="str">
        <f ca="1">'Matriz de Datos'!AB127</f>
        <v/>
      </c>
      <c r="T145" s="29" t="str">
        <f ca="1">'Matriz de Datos'!AC127</f>
        <v/>
      </c>
      <c r="U145" s="29" t="str">
        <f ca="1">'Matriz de Datos'!AD127</f>
        <v/>
      </c>
      <c r="V145" s="29"/>
      <c r="W145" s="29" t="str">
        <f>'Matriz de Datos'!AE127</f>
        <v/>
      </c>
      <c r="X145" s="29" t="str">
        <f ca="1">'Matriz de Datos'!AF127</f>
        <v/>
      </c>
      <c r="Y145" s="39" t="str">
        <f>IF(OR('Matriz de Datos'!AK127=1,'Matriz de Datos'!AK127=3),'Matriz de Datos'!AG127 &amp; " X " &amp; 'Matriz de Datos'!AH127,"")</f>
        <v/>
      </c>
      <c r="Z145" s="44" t="str">
        <f>IF(OR('Matriz de Datos'!AK127=2,'Matriz de Datos'!AK127=3),5,"")</f>
        <v/>
      </c>
    </row>
    <row r="146" spans="6:26" ht="15" thickBot="1" x14ac:dyDescent="0.35">
      <c r="F146" s="148" t="str">
        <f>'Matriz de Datos'!A128</f>
        <v/>
      </c>
      <c r="G146" s="29" t="str">
        <f>'Matriz de Datos'!G128</f>
        <v/>
      </c>
      <c r="H146" s="29" t="str">
        <f>'Matriz de Datos'!H128</f>
        <v/>
      </c>
      <c r="I146" s="29" t="str">
        <f>'Matriz de Datos'!I128</f>
        <v/>
      </c>
      <c r="J146" s="29" t="str">
        <f>'Matriz de Datos'!J128</f>
        <v/>
      </c>
      <c r="K146" s="29" t="str">
        <f>'Matriz de Datos'!K128</f>
        <v/>
      </c>
      <c r="L146" s="29" t="str">
        <f>'Matriz de Datos'!L128</f>
        <v/>
      </c>
      <c r="M146" s="29" t="str">
        <f>'Matriz de Datos'!M128</f>
        <v/>
      </c>
      <c r="N146" s="29" t="str">
        <f>'Matriz de Datos'!N128</f>
        <v/>
      </c>
      <c r="O146" s="29" t="str">
        <f>'Matriz de Datos'!O128</f>
        <v/>
      </c>
      <c r="P146" s="29" t="str">
        <f ca="1">'Matriz de Datos'!W128</f>
        <v/>
      </c>
      <c r="Q146" s="29"/>
      <c r="R146" s="29" t="str">
        <f ca="1">'Matriz de Datos'!AA128</f>
        <v/>
      </c>
      <c r="S146" s="29" t="str">
        <f ca="1">'Matriz de Datos'!AB128</f>
        <v/>
      </c>
      <c r="T146" s="29" t="str">
        <f ca="1">'Matriz de Datos'!AC128</f>
        <v/>
      </c>
      <c r="U146" s="29" t="str">
        <f ca="1">'Matriz de Datos'!AD128</f>
        <v/>
      </c>
      <c r="V146" s="29"/>
      <c r="W146" s="29" t="str">
        <f>'Matriz de Datos'!AE128</f>
        <v/>
      </c>
      <c r="X146" s="29" t="str">
        <f ca="1">'Matriz de Datos'!AF128</f>
        <v/>
      </c>
      <c r="Y146" s="39" t="str">
        <f>IF(OR('Matriz de Datos'!AK128=1,'Matriz de Datos'!AK128=3),'Matriz de Datos'!AG128 &amp; " X " &amp; 'Matriz de Datos'!AH128,"")</f>
        <v/>
      </c>
      <c r="Z146" s="44" t="str">
        <f>IF(OR('Matriz de Datos'!AK128=2,'Matriz de Datos'!AK128=3),5,"")</f>
        <v/>
      </c>
    </row>
    <row r="147" spans="6:26" ht="15" thickBot="1" x14ac:dyDescent="0.35">
      <c r="F147" s="148" t="str">
        <f>'Matriz de Datos'!A129</f>
        <v/>
      </c>
      <c r="G147" s="29" t="str">
        <f>'Matriz de Datos'!G129</f>
        <v/>
      </c>
      <c r="H147" s="29" t="str">
        <f>'Matriz de Datos'!H129</f>
        <v/>
      </c>
      <c r="I147" s="29" t="str">
        <f>'Matriz de Datos'!I129</f>
        <v/>
      </c>
      <c r="J147" s="29" t="str">
        <f>'Matriz de Datos'!J129</f>
        <v/>
      </c>
      <c r="K147" s="29" t="str">
        <f>'Matriz de Datos'!K129</f>
        <v/>
      </c>
      <c r="L147" s="29" t="str">
        <f>'Matriz de Datos'!L129</f>
        <v/>
      </c>
      <c r="M147" s="29" t="str">
        <f>'Matriz de Datos'!M129</f>
        <v/>
      </c>
      <c r="N147" s="29" t="str">
        <f>'Matriz de Datos'!N129</f>
        <v/>
      </c>
      <c r="O147" s="29" t="str">
        <f>'Matriz de Datos'!O129</f>
        <v/>
      </c>
      <c r="P147" s="29" t="str">
        <f ca="1">'Matriz de Datos'!W129</f>
        <v/>
      </c>
      <c r="Q147" s="29"/>
      <c r="R147" s="29" t="str">
        <f ca="1">'Matriz de Datos'!AA129</f>
        <v/>
      </c>
      <c r="S147" s="29" t="str">
        <f ca="1">'Matriz de Datos'!AB129</f>
        <v/>
      </c>
      <c r="T147" s="29" t="str">
        <f ca="1">'Matriz de Datos'!AC129</f>
        <v/>
      </c>
      <c r="U147" s="29" t="str">
        <f ca="1">'Matriz de Datos'!AD129</f>
        <v/>
      </c>
      <c r="V147" s="29"/>
      <c r="W147" s="29" t="str">
        <f>'Matriz de Datos'!AE129</f>
        <v/>
      </c>
      <c r="X147" s="29" t="str">
        <f ca="1">'Matriz de Datos'!AF129</f>
        <v/>
      </c>
      <c r="Y147" s="39" t="str">
        <f>IF(OR('Matriz de Datos'!AK129=1,'Matriz de Datos'!AK129=3),'Matriz de Datos'!AG129 &amp; " X " &amp; 'Matriz de Datos'!AH129,"")</f>
        <v/>
      </c>
      <c r="Z147" s="44" t="str">
        <f>IF(OR('Matriz de Datos'!AK129=2,'Matriz de Datos'!AK129=3),5,"")</f>
        <v/>
      </c>
    </row>
    <row r="148" spans="6:26" ht="15" thickBot="1" x14ac:dyDescent="0.35">
      <c r="F148" s="148" t="str">
        <f>'Matriz de Datos'!A130</f>
        <v/>
      </c>
      <c r="G148" s="29" t="str">
        <f>'Matriz de Datos'!G130</f>
        <v/>
      </c>
      <c r="H148" s="29" t="str">
        <f>'Matriz de Datos'!H130</f>
        <v/>
      </c>
      <c r="I148" s="29" t="str">
        <f>'Matriz de Datos'!I130</f>
        <v/>
      </c>
      <c r="J148" s="29" t="str">
        <f>'Matriz de Datos'!J130</f>
        <v/>
      </c>
      <c r="K148" s="29" t="str">
        <f>'Matriz de Datos'!K130</f>
        <v/>
      </c>
      <c r="L148" s="29" t="str">
        <f>'Matriz de Datos'!L130</f>
        <v/>
      </c>
      <c r="M148" s="29" t="str">
        <f>'Matriz de Datos'!M130</f>
        <v/>
      </c>
      <c r="N148" s="29" t="str">
        <f>'Matriz de Datos'!N130</f>
        <v/>
      </c>
      <c r="O148" s="29" t="str">
        <f>'Matriz de Datos'!O130</f>
        <v/>
      </c>
      <c r="P148" s="29" t="str">
        <f ca="1">'Matriz de Datos'!W130</f>
        <v/>
      </c>
      <c r="Q148" s="29"/>
      <c r="R148" s="29" t="str">
        <f ca="1">'Matriz de Datos'!AA130</f>
        <v/>
      </c>
      <c r="S148" s="29" t="str">
        <f ca="1">'Matriz de Datos'!AB130</f>
        <v/>
      </c>
      <c r="T148" s="29" t="str">
        <f ca="1">'Matriz de Datos'!AC130</f>
        <v/>
      </c>
      <c r="U148" s="29" t="str">
        <f ca="1">'Matriz de Datos'!AD130</f>
        <v/>
      </c>
      <c r="V148" s="29"/>
      <c r="W148" s="29" t="str">
        <f>'Matriz de Datos'!AE130</f>
        <v/>
      </c>
      <c r="X148" s="29" t="str">
        <f ca="1">'Matriz de Datos'!AF130</f>
        <v/>
      </c>
      <c r="Y148" s="39" t="str">
        <f>IF(OR('Matriz de Datos'!AK130=1,'Matriz de Datos'!AK130=3),'Matriz de Datos'!AG130 &amp; " X " &amp; 'Matriz de Datos'!AH130,"")</f>
        <v/>
      </c>
      <c r="Z148" s="44" t="str">
        <f>IF(OR('Matriz de Datos'!AK130=2,'Matriz de Datos'!AK130=3),5,"")</f>
        <v/>
      </c>
    </row>
    <row r="149" spans="6:26" ht="15" thickBot="1" x14ac:dyDescent="0.35">
      <c r="F149" s="148" t="str">
        <f>'Matriz de Datos'!A131</f>
        <v/>
      </c>
      <c r="G149" s="29" t="str">
        <f>'Matriz de Datos'!G131</f>
        <v/>
      </c>
      <c r="H149" s="29" t="str">
        <f>'Matriz de Datos'!H131</f>
        <v/>
      </c>
      <c r="I149" s="29" t="str">
        <f>'Matriz de Datos'!I131</f>
        <v/>
      </c>
      <c r="J149" s="29" t="str">
        <f>'Matriz de Datos'!J131</f>
        <v/>
      </c>
      <c r="K149" s="29" t="str">
        <f>'Matriz de Datos'!K131</f>
        <v/>
      </c>
      <c r="L149" s="29" t="str">
        <f>'Matriz de Datos'!L131</f>
        <v/>
      </c>
      <c r="M149" s="29" t="str">
        <f>'Matriz de Datos'!M131</f>
        <v/>
      </c>
      <c r="N149" s="29" t="str">
        <f>'Matriz de Datos'!N131</f>
        <v/>
      </c>
      <c r="O149" s="29" t="str">
        <f>'Matriz de Datos'!O131</f>
        <v/>
      </c>
      <c r="P149" s="29" t="str">
        <f ca="1">'Matriz de Datos'!W131</f>
        <v/>
      </c>
      <c r="Q149" s="29"/>
      <c r="R149" s="29" t="str">
        <f ca="1">'Matriz de Datos'!AA131</f>
        <v/>
      </c>
      <c r="S149" s="29" t="str">
        <f ca="1">'Matriz de Datos'!AB131</f>
        <v/>
      </c>
      <c r="T149" s="29" t="str">
        <f ca="1">'Matriz de Datos'!AC131</f>
        <v/>
      </c>
      <c r="U149" s="29" t="str">
        <f ca="1">'Matriz de Datos'!AD131</f>
        <v/>
      </c>
      <c r="V149" s="29"/>
      <c r="W149" s="29" t="str">
        <f>'Matriz de Datos'!AE131</f>
        <v/>
      </c>
      <c r="X149" s="29" t="str">
        <f ca="1">'Matriz de Datos'!AF131</f>
        <v/>
      </c>
      <c r="Y149" s="39" t="str">
        <f>IF(OR('Matriz de Datos'!AK131=1,'Matriz de Datos'!AK131=3),'Matriz de Datos'!AG131 &amp; " X " &amp; 'Matriz de Datos'!AH131,"")</f>
        <v/>
      </c>
      <c r="Z149" s="44" t="str">
        <f>IF(OR('Matriz de Datos'!AK131=2,'Matriz de Datos'!AK131=3),5,"")</f>
        <v/>
      </c>
    </row>
    <row r="150" spans="6:26" ht="15" thickBot="1" x14ac:dyDescent="0.35">
      <c r="F150" s="148" t="str">
        <f>'Matriz de Datos'!A132</f>
        <v/>
      </c>
      <c r="G150" s="29" t="str">
        <f>'Matriz de Datos'!G132</f>
        <v/>
      </c>
      <c r="H150" s="29" t="str">
        <f>'Matriz de Datos'!H132</f>
        <v/>
      </c>
      <c r="I150" s="29" t="str">
        <f>'Matriz de Datos'!I132</f>
        <v/>
      </c>
      <c r="J150" s="29" t="str">
        <f>'Matriz de Datos'!J132</f>
        <v/>
      </c>
      <c r="K150" s="29" t="str">
        <f>'Matriz de Datos'!K132</f>
        <v/>
      </c>
      <c r="L150" s="29" t="str">
        <f>'Matriz de Datos'!L132</f>
        <v/>
      </c>
      <c r="M150" s="29" t="str">
        <f>'Matriz de Datos'!M132</f>
        <v/>
      </c>
      <c r="N150" s="29" t="str">
        <f>'Matriz de Datos'!N132</f>
        <v/>
      </c>
      <c r="O150" s="29" t="str">
        <f>'Matriz de Datos'!O132</f>
        <v/>
      </c>
      <c r="P150" s="29" t="str">
        <f ca="1">'Matriz de Datos'!W132</f>
        <v/>
      </c>
      <c r="Q150" s="29"/>
      <c r="R150" s="29" t="str">
        <f ca="1">'Matriz de Datos'!AA132</f>
        <v/>
      </c>
      <c r="S150" s="29" t="str">
        <f ca="1">'Matriz de Datos'!AB132</f>
        <v/>
      </c>
      <c r="T150" s="29" t="str">
        <f ca="1">'Matriz de Datos'!AC132</f>
        <v/>
      </c>
      <c r="U150" s="29" t="str">
        <f ca="1">'Matriz de Datos'!AD132</f>
        <v/>
      </c>
      <c r="V150" s="29"/>
      <c r="W150" s="29" t="str">
        <f>'Matriz de Datos'!AE132</f>
        <v/>
      </c>
      <c r="X150" s="29" t="str">
        <f ca="1">'Matriz de Datos'!AF132</f>
        <v/>
      </c>
      <c r="Y150" s="39" t="str">
        <f>IF(OR('Matriz de Datos'!AK132=1,'Matriz de Datos'!AK132=3),'Matriz de Datos'!AG132 &amp; " X " &amp; 'Matriz de Datos'!AH132,"")</f>
        <v/>
      </c>
      <c r="Z150" s="44" t="str">
        <f>IF(OR('Matriz de Datos'!AK132=2,'Matriz de Datos'!AK132=3),5,"")</f>
        <v/>
      </c>
    </row>
    <row r="151" spans="6:26" ht="15" thickBot="1" x14ac:dyDescent="0.35">
      <c r="F151" s="148" t="str">
        <f>'Matriz de Datos'!A133</f>
        <v/>
      </c>
      <c r="G151" s="29" t="str">
        <f>'Matriz de Datos'!G133</f>
        <v/>
      </c>
      <c r="H151" s="29" t="str">
        <f>'Matriz de Datos'!H133</f>
        <v/>
      </c>
      <c r="I151" s="29" t="str">
        <f>'Matriz de Datos'!I133</f>
        <v/>
      </c>
      <c r="J151" s="29" t="str">
        <f>'Matriz de Datos'!J133</f>
        <v/>
      </c>
      <c r="K151" s="29" t="str">
        <f>'Matriz de Datos'!K133</f>
        <v/>
      </c>
      <c r="L151" s="29" t="str">
        <f>'Matriz de Datos'!L133</f>
        <v/>
      </c>
      <c r="M151" s="29" t="str">
        <f>'Matriz de Datos'!M133</f>
        <v/>
      </c>
      <c r="N151" s="29" t="str">
        <f>'Matriz de Datos'!N133</f>
        <v/>
      </c>
      <c r="O151" s="29" t="str">
        <f>'Matriz de Datos'!O133</f>
        <v/>
      </c>
      <c r="P151" s="29" t="str">
        <f ca="1">'Matriz de Datos'!W133</f>
        <v/>
      </c>
      <c r="Q151" s="29"/>
      <c r="R151" s="29" t="str">
        <f ca="1">'Matriz de Datos'!AA133</f>
        <v/>
      </c>
      <c r="S151" s="29" t="str">
        <f ca="1">'Matriz de Datos'!AB133</f>
        <v/>
      </c>
      <c r="T151" s="29" t="str">
        <f ca="1">'Matriz de Datos'!AC133</f>
        <v/>
      </c>
      <c r="U151" s="29" t="str">
        <f ca="1">'Matriz de Datos'!AD133</f>
        <v/>
      </c>
      <c r="V151" s="29"/>
      <c r="W151" s="29" t="str">
        <f>'Matriz de Datos'!AE133</f>
        <v/>
      </c>
      <c r="X151" s="29" t="str">
        <f ca="1">'Matriz de Datos'!AF133</f>
        <v/>
      </c>
      <c r="Y151" s="39" t="str">
        <f>IF(OR('Matriz de Datos'!AK133=1,'Matriz de Datos'!AK133=3),'Matriz de Datos'!AG133 &amp; " X " &amp; 'Matriz de Datos'!AH133,"")</f>
        <v/>
      </c>
      <c r="Z151" s="44" t="str">
        <f>IF(OR('Matriz de Datos'!AK133=2,'Matriz de Datos'!AK133=3),5,"")</f>
        <v/>
      </c>
    </row>
    <row r="152" spans="6:26" ht="15" thickBot="1" x14ac:dyDescent="0.35">
      <c r="F152" s="148" t="str">
        <f>'Matriz de Datos'!A134</f>
        <v/>
      </c>
      <c r="G152" s="29" t="str">
        <f>'Matriz de Datos'!G134</f>
        <v/>
      </c>
      <c r="H152" s="29" t="str">
        <f>'Matriz de Datos'!H134</f>
        <v/>
      </c>
      <c r="I152" s="29" t="str">
        <f>'Matriz de Datos'!I134</f>
        <v/>
      </c>
      <c r="J152" s="29" t="str">
        <f>'Matriz de Datos'!J134</f>
        <v/>
      </c>
      <c r="K152" s="29" t="str">
        <f>'Matriz de Datos'!K134</f>
        <v/>
      </c>
      <c r="L152" s="29" t="str">
        <f>'Matriz de Datos'!L134</f>
        <v/>
      </c>
      <c r="M152" s="29" t="str">
        <f>'Matriz de Datos'!M134</f>
        <v/>
      </c>
      <c r="N152" s="29" t="str">
        <f>'Matriz de Datos'!N134</f>
        <v/>
      </c>
      <c r="O152" s="29" t="str">
        <f>'Matriz de Datos'!O134</f>
        <v/>
      </c>
      <c r="P152" s="29" t="str">
        <f ca="1">'Matriz de Datos'!W134</f>
        <v/>
      </c>
      <c r="Q152" s="29"/>
      <c r="R152" s="29" t="str">
        <f ca="1">'Matriz de Datos'!AA134</f>
        <v/>
      </c>
      <c r="S152" s="29" t="str">
        <f ca="1">'Matriz de Datos'!AB134</f>
        <v/>
      </c>
      <c r="T152" s="29" t="str">
        <f ca="1">'Matriz de Datos'!AC134</f>
        <v/>
      </c>
      <c r="U152" s="29" t="str">
        <f ca="1">'Matriz de Datos'!AD134</f>
        <v/>
      </c>
      <c r="V152" s="29"/>
      <c r="W152" s="29" t="str">
        <f>'Matriz de Datos'!AE134</f>
        <v/>
      </c>
      <c r="X152" s="29" t="str">
        <f ca="1">'Matriz de Datos'!AF134</f>
        <v/>
      </c>
      <c r="Y152" s="39" t="str">
        <f>IF(OR('Matriz de Datos'!AK134=1,'Matriz de Datos'!AK134=3),'Matriz de Datos'!AG134 &amp; " X " &amp; 'Matriz de Datos'!AH134,"")</f>
        <v/>
      </c>
      <c r="Z152" s="44" t="str">
        <f>IF(OR('Matriz de Datos'!AK134=2,'Matriz de Datos'!AK134=3),5,"")</f>
        <v/>
      </c>
    </row>
    <row r="153" spans="6:26" ht="15" thickBot="1" x14ac:dyDescent="0.35">
      <c r="F153" s="148" t="str">
        <f>'Matriz de Datos'!A135</f>
        <v/>
      </c>
      <c r="G153" s="29" t="str">
        <f>'Matriz de Datos'!G135</f>
        <v/>
      </c>
      <c r="H153" s="29" t="str">
        <f>'Matriz de Datos'!H135</f>
        <v/>
      </c>
      <c r="I153" s="29" t="str">
        <f>'Matriz de Datos'!I135</f>
        <v/>
      </c>
      <c r="J153" s="29" t="str">
        <f>'Matriz de Datos'!J135</f>
        <v/>
      </c>
      <c r="K153" s="29" t="str">
        <f>'Matriz de Datos'!K135</f>
        <v/>
      </c>
      <c r="L153" s="29" t="str">
        <f>'Matriz de Datos'!L135</f>
        <v/>
      </c>
      <c r="M153" s="29" t="str">
        <f>'Matriz de Datos'!M135</f>
        <v/>
      </c>
      <c r="N153" s="29" t="str">
        <f>'Matriz de Datos'!N135</f>
        <v/>
      </c>
      <c r="O153" s="29" t="str">
        <f>'Matriz de Datos'!O135</f>
        <v/>
      </c>
      <c r="P153" s="29" t="str">
        <f ca="1">'Matriz de Datos'!W135</f>
        <v/>
      </c>
      <c r="Q153" s="29"/>
      <c r="R153" s="29" t="str">
        <f ca="1">'Matriz de Datos'!AA135</f>
        <v/>
      </c>
      <c r="S153" s="29" t="str">
        <f ca="1">'Matriz de Datos'!AB135</f>
        <v/>
      </c>
      <c r="T153" s="29" t="str">
        <f ca="1">'Matriz de Datos'!AC135</f>
        <v/>
      </c>
      <c r="U153" s="29" t="str">
        <f ca="1">'Matriz de Datos'!AD135</f>
        <v/>
      </c>
      <c r="V153" s="29"/>
      <c r="W153" s="29" t="str">
        <f>'Matriz de Datos'!AE135</f>
        <v/>
      </c>
      <c r="X153" s="29" t="str">
        <f ca="1">'Matriz de Datos'!AF135</f>
        <v/>
      </c>
      <c r="Y153" s="39" t="str">
        <f>IF(OR('Matriz de Datos'!AK135=1,'Matriz de Datos'!AK135=3),'Matriz de Datos'!AG135 &amp; " X " &amp; 'Matriz de Datos'!AH135,"")</f>
        <v/>
      </c>
      <c r="Z153" s="44" t="str">
        <f>IF(OR('Matriz de Datos'!AK135=2,'Matriz de Datos'!AK135=3),5,"")</f>
        <v/>
      </c>
    </row>
    <row r="154" spans="6:26" ht="15" thickBot="1" x14ac:dyDescent="0.35">
      <c r="F154" s="148" t="str">
        <f>'Matriz de Datos'!A136</f>
        <v/>
      </c>
      <c r="G154" s="29" t="str">
        <f>'Matriz de Datos'!G136</f>
        <v/>
      </c>
      <c r="H154" s="29" t="str">
        <f>'Matriz de Datos'!H136</f>
        <v/>
      </c>
      <c r="I154" s="29" t="str">
        <f>'Matriz de Datos'!I136</f>
        <v/>
      </c>
      <c r="J154" s="29" t="str">
        <f>'Matriz de Datos'!J136</f>
        <v/>
      </c>
      <c r="K154" s="29" t="str">
        <f>'Matriz de Datos'!K136</f>
        <v/>
      </c>
      <c r="L154" s="29" t="str">
        <f>'Matriz de Datos'!L136</f>
        <v/>
      </c>
      <c r="M154" s="29" t="str">
        <f>'Matriz de Datos'!M136</f>
        <v/>
      </c>
      <c r="N154" s="29" t="str">
        <f>'Matriz de Datos'!N136</f>
        <v/>
      </c>
      <c r="O154" s="29" t="str">
        <f>'Matriz de Datos'!O136</f>
        <v/>
      </c>
      <c r="P154" s="29" t="str">
        <f ca="1">'Matriz de Datos'!W136</f>
        <v/>
      </c>
      <c r="Q154" s="29"/>
      <c r="R154" s="29" t="str">
        <f ca="1">'Matriz de Datos'!AA136</f>
        <v/>
      </c>
      <c r="S154" s="29" t="str">
        <f ca="1">'Matriz de Datos'!AB136</f>
        <v/>
      </c>
      <c r="T154" s="29" t="str">
        <f ca="1">'Matriz de Datos'!AC136</f>
        <v/>
      </c>
      <c r="U154" s="29" t="str">
        <f ca="1">'Matriz de Datos'!AD136</f>
        <v/>
      </c>
      <c r="V154" s="29"/>
      <c r="W154" s="29" t="str">
        <f>'Matriz de Datos'!AE136</f>
        <v/>
      </c>
      <c r="X154" s="29" t="str">
        <f ca="1">'Matriz de Datos'!AF136</f>
        <v/>
      </c>
      <c r="Y154" s="39" t="str">
        <f>IF(OR('Matriz de Datos'!AK136=1,'Matriz de Datos'!AK136=3),'Matriz de Datos'!AG136 &amp; " X " &amp; 'Matriz de Datos'!AH136,"")</f>
        <v/>
      </c>
      <c r="Z154" s="44" t="str">
        <f>IF(OR('Matriz de Datos'!AK136=2,'Matriz de Datos'!AK136=3),5,"")</f>
        <v/>
      </c>
    </row>
    <row r="155" spans="6:26" ht="15" thickBot="1" x14ac:dyDescent="0.35">
      <c r="F155" s="148" t="str">
        <f>'Matriz de Datos'!A137</f>
        <v/>
      </c>
      <c r="G155" s="29" t="str">
        <f>'Matriz de Datos'!G137</f>
        <v/>
      </c>
      <c r="H155" s="29" t="str">
        <f>'Matriz de Datos'!H137</f>
        <v/>
      </c>
      <c r="I155" s="29" t="str">
        <f>'Matriz de Datos'!I137</f>
        <v/>
      </c>
      <c r="J155" s="29" t="str">
        <f>'Matriz de Datos'!J137</f>
        <v/>
      </c>
      <c r="K155" s="29" t="str">
        <f>'Matriz de Datos'!K137</f>
        <v/>
      </c>
      <c r="L155" s="29" t="str">
        <f>'Matriz de Datos'!L137</f>
        <v/>
      </c>
      <c r="M155" s="29" t="str">
        <f>'Matriz de Datos'!M137</f>
        <v/>
      </c>
      <c r="N155" s="29" t="str">
        <f>'Matriz de Datos'!N137</f>
        <v/>
      </c>
      <c r="O155" s="29" t="str">
        <f>'Matriz de Datos'!O137</f>
        <v/>
      </c>
      <c r="P155" s="29" t="str">
        <f ca="1">'Matriz de Datos'!W137</f>
        <v/>
      </c>
      <c r="Q155" s="29"/>
      <c r="R155" s="29" t="str">
        <f ca="1">'Matriz de Datos'!AA137</f>
        <v/>
      </c>
      <c r="S155" s="29" t="str">
        <f ca="1">'Matriz de Datos'!AB137</f>
        <v/>
      </c>
      <c r="T155" s="29" t="str">
        <f ca="1">'Matriz de Datos'!AC137</f>
        <v/>
      </c>
      <c r="U155" s="29" t="str">
        <f ca="1">'Matriz de Datos'!AD137</f>
        <v/>
      </c>
      <c r="V155" s="29"/>
      <c r="W155" s="29" t="str">
        <f>'Matriz de Datos'!AE137</f>
        <v/>
      </c>
      <c r="X155" s="29" t="str">
        <f ca="1">'Matriz de Datos'!AF137</f>
        <v/>
      </c>
      <c r="Y155" s="39" t="str">
        <f>IF(OR('Matriz de Datos'!AK137=1,'Matriz de Datos'!AK137=3),'Matriz de Datos'!AG137 &amp; " X " &amp; 'Matriz de Datos'!AH137,"")</f>
        <v/>
      </c>
      <c r="Z155" s="44" t="str">
        <f>IF(OR('Matriz de Datos'!AK137=2,'Matriz de Datos'!AK137=3),5,"")</f>
        <v/>
      </c>
    </row>
    <row r="156" spans="6:26" ht="15" thickBot="1" x14ac:dyDescent="0.35">
      <c r="F156" s="148" t="str">
        <f>'Matriz de Datos'!A138</f>
        <v/>
      </c>
      <c r="G156" s="29" t="str">
        <f>'Matriz de Datos'!G138</f>
        <v/>
      </c>
      <c r="H156" s="29" t="str">
        <f>'Matriz de Datos'!H138</f>
        <v/>
      </c>
      <c r="I156" s="29" t="str">
        <f>'Matriz de Datos'!I138</f>
        <v/>
      </c>
      <c r="J156" s="29" t="str">
        <f>'Matriz de Datos'!J138</f>
        <v/>
      </c>
      <c r="K156" s="29" t="str">
        <f>'Matriz de Datos'!K138</f>
        <v/>
      </c>
      <c r="L156" s="29" t="str">
        <f>'Matriz de Datos'!L138</f>
        <v/>
      </c>
      <c r="M156" s="29" t="str">
        <f>'Matriz de Datos'!M138</f>
        <v/>
      </c>
      <c r="N156" s="29" t="str">
        <f>'Matriz de Datos'!N138</f>
        <v/>
      </c>
      <c r="O156" s="29" t="str">
        <f>'Matriz de Datos'!O138</f>
        <v/>
      </c>
      <c r="P156" s="29" t="str">
        <f ca="1">'Matriz de Datos'!W138</f>
        <v/>
      </c>
      <c r="Q156" s="29"/>
      <c r="R156" s="29" t="str">
        <f ca="1">'Matriz de Datos'!AA138</f>
        <v/>
      </c>
      <c r="S156" s="29" t="str">
        <f ca="1">'Matriz de Datos'!AB138</f>
        <v/>
      </c>
      <c r="T156" s="29" t="str">
        <f ca="1">'Matriz de Datos'!AC138</f>
        <v/>
      </c>
      <c r="U156" s="29" t="str">
        <f ca="1">'Matriz de Datos'!AD138</f>
        <v/>
      </c>
      <c r="V156" s="29"/>
      <c r="W156" s="29" t="str">
        <f>'Matriz de Datos'!AE138</f>
        <v/>
      </c>
      <c r="X156" s="29" t="str">
        <f ca="1">'Matriz de Datos'!AF138</f>
        <v/>
      </c>
      <c r="Y156" s="39" t="str">
        <f>IF(OR('Matriz de Datos'!AK138=1,'Matriz de Datos'!AK138=3),'Matriz de Datos'!AG138 &amp; " X " &amp; 'Matriz de Datos'!AH138,"")</f>
        <v/>
      </c>
      <c r="Z156" s="44" t="str">
        <f>IF(OR('Matriz de Datos'!AK138=2,'Matriz de Datos'!AK138=3),5,"")</f>
        <v/>
      </c>
    </row>
    <row r="157" spans="6:26" ht="15" thickBot="1" x14ac:dyDescent="0.35">
      <c r="F157" s="148" t="str">
        <f>'Matriz de Datos'!A139</f>
        <v/>
      </c>
      <c r="G157" s="29" t="str">
        <f>'Matriz de Datos'!G139</f>
        <v/>
      </c>
      <c r="H157" s="29" t="str">
        <f>'Matriz de Datos'!H139</f>
        <v/>
      </c>
      <c r="I157" s="29" t="str">
        <f>'Matriz de Datos'!I139</f>
        <v/>
      </c>
      <c r="J157" s="29" t="str">
        <f>'Matriz de Datos'!J139</f>
        <v/>
      </c>
      <c r="K157" s="29" t="str">
        <f>'Matriz de Datos'!K139</f>
        <v/>
      </c>
      <c r="L157" s="29" t="str">
        <f>'Matriz de Datos'!L139</f>
        <v/>
      </c>
      <c r="M157" s="29" t="str">
        <f>'Matriz de Datos'!M139</f>
        <v/>
      </c>
      <c r="N157" s="29" t="str">
        <f>'Matriz de Datos'!N139</f>
        <v/>
      </c>
      <c r="O157" s="29" t="str">
        <f>'Matriz de Datos'!O139</f>
        <v/>
      </c>
      <c r="P157" s="29" t="str">
        <f ca="1">'Matriz de Datos'!W139</f>
        <v/>
      </c>
      <c r="Q157" s="29"/>
      <c r="R157" s="29" t="str">
        <f ca="1">'Matriz de Datos'!AA139</f>
        <v/>
      </c>
      <c r="S157" s="29" t="str">
        <f ca="1">'Matriz de Datos'!AB139</f>
        <v/>
      </c>
      <c r="T157" s="29" t="str">
        <f ca="1">'Matriz de Datos'!AC139</f>
        <v/>
      </c>
      <c r="U157" s="29" t="str">
        <f ca="1">'Matriz de Datos'!AD139</f>
        <v/>
      </c>
      <c r="V157" s="29"/>
      <c r="W157" s="29" t="str">
        <f>'Matriz de Datos'!AE139</f>
        <v/>
      </c>
      <c r="X157" s="29" t="str">
        <f ca="1">'Matriz de Datos'!AF139</f>
        <v/>
      </c>
      <c r="Y157" s="39" t="str">
        <f>IF(OR('Matriz de Datos'!AK139=1,'Matriz de Datos'!AK139=3),'Matriz de Datos'!AG139 &amp; " X " &amp; 'Matriz de Datos'!AH139,"")</f>
        <v/>
      </c>
      <c r="Z157" s="44" t="str">
        <f>IF(OR('Matriz de Datos'!AK139=2,'Matriz de Datos'!AK139=3),5,"")</f>
        <v/>
      </c>
    </row>
    <row r="158" spans="6:26" ht="15" thickBot="1" x14ac:dyDescent="0.35">
      <c r="F158" s="148" t="str">
        <f>'Matriz de Datos'!A140</f>
        <v/>
      </c>
      <c r="G158" s="29" t="str">
        <f>'Matriz de Datos'!G140</f>
        <v/>
      </c>
      <c r="H158" s="29" t="str">
        <f>'Matriz de Datos'!H140</f>
        <v/>
      </c>
      <c r="I158" s="29" t="str">
        <f>'Matriz de Datos'!I140</f>
        <v/>
      </c>
      <c r="J158" s="29" t="str">
        <f>'Matriz de Datos'!J140</f>
        <v/>
      </c>
      <c r="K158" s="29" t="str">
        <f>'Matriz de Datos'!K140</f>
        <v/>
      </c>
      <c r="L158" s="29" t="str">
        <f>'Matriz de Datos'!L140</f>
        <v/>
      </c>
      <c r="M158" s="29" t="str">
        <f>'Matriz de Datos'!M140</f>
        <v/>
      </c>
      <c r="N158" s="29" t="str">
        <f>'Matriz de Datos'!N140</f>
        <v/>
      </c>
      <c r="O158" s="29" t="str">
        <f>'Matriz de Datos'!O140</f>
        <v/>
      </c>
      <c r="P158" s="29" t="str">
        <f ca="1">'Matriz de Datos'!W140</f>
        <v/>
      </c>
      <c r="Q158" s="29"/>
      <c r="R158" s="29" t="str">
        <f ca="1">'Matriz de Datos'!AA140</f>
        <v/>
      </c>
      <c r="S158" s="29" t="str">
        <f ca="1">'Matriz de Datos'!AB140</f>
        <v/>
      </c>
      <c r="T158" s="29" t="str">
        <f ca="1">'Matriz de Datos'!AC140</f>
        <v/>
      </c>
      <c r="U158" s="29" t="str">
        <f ca="1">'Matriz de Datos'!AD140</f>
        <v/>
      </c>
      <c r="V158" s="29"/>
      <c r="W158" s="29" t="str">
        <f>'Matriz de Datos'!AE140</f>
        <v/>
      </c>
      <c r="X158" s="29" t="str">
        <f ca="1">'Matriz de Datos'!AF140</f>
        <v/>
      </c>
      <c r="Y158" s="39" t="str">
        <f>IF(OR('Matriz de Datos'!AK140=1,'Matriz de Datos'!AK140=3),'Matriz de Datos'!AG140 &amp; " X " &amp; 'Matriz de Datos'!AH140,"")</f>
        <v/>
      </c>
      <c r="Z158" s="44" t="str">
        <f>IF(OR('Matriz de Datos'!AK140=2,'Matriz de Datos'!AK140=3),5,"")</f>
        <v/>
      </c>
    </row>
    <row r="159" spans="6:26" ht="15" thickBot="1" x14ac:dyDescent="0.35">
      <c r="F159" s="148" t="str">
        <f>'Matriz de Datos'!A141</f>
        <v/>
      </c>
      <c r="G159" s="29" t="str">
        <f>'Matriz de Datos'!G141</f>
        <v/>
      </c>
      <c r="H159" s="29" t="str">
        <f>'Matriz de Datos'!H141</f>
        <v/>
      </c>
      <c r="I159" s="29" t="str">
        <f>'Matriz de Datos'!I141</f>
        <v/>
      </c>
      <c r="J159" s="29" t="str">
        <f>'Matriz de Datos'!J141</f>
        <v/>
      </c>
      <c r="K159" s="29" t="str">
        <f>'Matriz de Datos'!K141</f>
        <v/>
      </c>
      <c r="L159" s="29" t="str">
        <f>'Matriz de Datos'!L141</f>
        <v/>
      </c>
      <c r="M159" s="29" t="str">
        <f>'Matriz de Datos'!M141</f>
        <v/>
      </c>
      <c r="N159" s="29" t="str">
        <f>'Matriz de Datos'!N141</f>
        <v/>
      </c>
      <c r="O159" s="29" t="str">
        <f>'Matriz de Datos'!O141</f>
        <v/>
      </c>
      <c r="P159" s="29" t="str">
        <f ca="1">'Matriz de Datos'!W141</f>
        <v/>
      </c>
      <c r="Q159" s="29"/>
      <c r="R159" s="29" t="str">
        <f ca="1">'Matriz de Datos'!AA141</f>
        <v/>
      </c>
      <c r="S159" s="29" t="str">
        <f ca="1">'Matriz de Datos'!AB141</f>
        <v/>
      </c>
      <c r="T159" s="29" t="str">
        <f ca="1">'Matriz de Datos'!AC141</f>
        <v/>
      </c>
      <c r="U159" s="29" t="str">
        <f ca="1">'Matriz de Datos'!AD141</f>
        <v/>
      </c>
      <c r="V159" s="29"/>
      <c r="W159" s="29" t="str">
        <f>'Matriz de Datos'!AE141</f>
        <v/>
      </c>
      <c r="X159" s="29" t="str">
        <f ca="1">'Matriz de Datos'!AF141</f>
        <v/>
      </c>
      <c r="Y159" s="39" t="str">
        <f>IF(OR('Matriz de Datos'!AK141=1,'Matriz de Datos'!AK141=3),'Matriz de Datos'!AG141 &amp; " X " &amp; 'Matriz de Datos'!AH141,"")</f>
        <v/>
      </c>
      <c r="Z159" s="44" t="str">
        <f>IF(OR('Matriz de Datos'!AK141=2,'Matriz de Datos'!AK141=3),5,"")</f>
        <v/>
      </c>
    </row>
    <row r="160" spans="6:26" ht="15" thickBot="1" x14ac:dyDescent="0.35">
      <c r="F160" s="148" t="str">
        <f>'Matriz de Datos'!A142</f>
        <v/>
      </c>
      <c r="G160" s="29" t="str">
        <f>'Matriz de Datos'!G142</f>
        <v/>
      </c>
      <c r="H160" s="29" t="str">
        <f>'Matriz de Datos'!H142</f>
        <v/>
      </c>
      <c r="I160" s="29" t="str">
        <f>'Matriz de Datos'!I142</f>
        <v/>
      </c>
      <c r="J160" s="29" t="str">
        <f>'Matriz de Datos'!J142</f>
        <v/>
      </c>
      <c r="K160" s="29" t="str">
        <f>'Matriz de Datos'!K142</f>
        <v/>
      </c>
      <c r="L160" s="29" t="str">
        <f>'Matriz de Datos'!L142</f>
        <v/>
      </c>
      <c r="M160" s="29" t="str">
        <f>'Matriz de Datos'!M142</f>
        <v/>
      </c>
      <c r="N160" s="29" t="str">
        <f>'Matriz de Datos'!N142</f>
        <v/>
      </c>
      <c r="O160" s="29" t="str">
        <f>'Matriz de Datos'!O142</f>
        <v/>
      </c>
      <c r="P160" s="29" t="str">
        <f ca="1">'Matriz de Datos'!W142</f>
        <v/>
      </c>
      <c r="Q160" s="29"/>
      <c r="R160" s="29" t="str">
        <f ca="1">'Matriz de Datos'!AA142</f>
        <v/>
      </c>
      <c r="S160" s="29" t="str">
        <f ca="1">'Matriz de Datos'!AB142</f>
        <v/>
      </c>
      <c r="T160" s="29" t="str">
        <f ca="1">'Matriz de Datos'!AC142</f>
        <v/>
      </c>
      <c r="U160" s="29" t="str">
        <f ca="1">'Matriz de Datos'!AD142</f>
        <v/>
      </c>
      <c r="V160" s="29"/>
      <c r="W160" s="29" t="str">
        <f>'Matriz de Datos'!AE142</f>
        <v/>
      </c>
      <c r="X160" s="29" t="str">
        <f ca="1">'Matriz de Datos'!AF142</f>
        <v/>
      </c>
      <c r="Y160" s="39" t="str">
        <f>IF(OR('Matriz de Datos'!AK142=1,'Matriz de Datos'!AK142=3),'Matriz de Datos'!AG142 &amp; " X " &amp; 'Matriz de Datos'!AH142,"")</f>
        <v/>
      </c>
      <c r="Z160" s="44" t="str">
        <f>IF(OR('Matriz de Datos'!AK142=2,'Matriz de Datos'!AK142=3),5,"")</f>
        <v/>
      </c>
    </row>
    <row r="161" spans="6:26" ht="15" thickBot="1" x14ac:dyDescent="0.35">
      <c r="F161" s="148" t="str">
        <f>'Matriz de Datos'!A143</f>
        <v/>
      </c>
      <c r="G161" s="29" t="str">
        <f>'Matriz de Datos'!G143</f>
        <v/>
      </c>
      <c r="H161" s="29" t="str">
        <f>'Matriz de Datos'!H143</f>
        <v/>
      </c>
      <c r="I161" s="29" t="str">
        <f>'Matriz de Datos'!I143</f>
        <v/>
      </c>
      <c r="J161" s="29" t="str">
        <f>'Matriz de Datos'!J143</f>
        <v/>
      </c>
      <c r="K161" s="29" t="str">
        <f>'Matriz de Datos'!K143</f>
        <v/>
      </c>
      <c r="L161" s="29" t="str">
        <f>'Matriz de Datos'!L143</f>
        <v/>
      </c>
      <c r="M161" s="29" t="str">
        <f>'Matriz de Datos'!M143</f>
        <v/>
      </c>
      <c r="N161" s="29" t="str">
        <f>'Matriz de Datos'!N143</f>
        <v/>
      </c>
      <c r="O161" s="29" t="str">
        <f>'Matriz de Datos'!O143</f>
        <v/>
      </c>
      <c r="P161" s="29" t="str">
        <f ca="1">'Matriz de Datos'!W143</f>
        <v/>
      </c>
      <c r="Q161" s="29"/>
      <c r="R161" s="29" t="str">
        <f ca="1">'Matriz de Datos'!AA143</f>
        <v/>
      </c>
      <c r="S161" s="29" t="str">
        <f ca="1">'Matriz de Datos'!AB143</f>
        <v/>
      </c>
      <c r="T161" s="29" t="str">
        <f ca="1">'Matriz de Datos'!AC143</f>
        <v/>
      </c>
      <c r="U161" s="29" t="str">
        <f ca="1">'Matriz de Datos'!AD143</f>
        <v/>
      </c>
      <c r="V161" s="29"/>
      <c r="W161" s="29" t="str">
        <f>'Matriz de Datos'!AE143</f>
        <v/>
      </c>
      <c r="X161" s="29" t="str">
        <f ca="1">'Matriz de Datos'!AF143</f>
        <v/>
      </c>
      <c r="Y161" s="39" t="str">
        <f>IF(OR('Matriz de Datos'!AK143=1,'Matriz de Datos'!AK143=3),'Matriz de Datos'!AG143 &amp; " X " &amp; 'Matriz de Datos'!AH143,"")</f>
        <v/>
      </c>
      <c r="Z161" s="44" t="str">
        <f>IF(OR('Matriz de Datos'!AK143=2,'Matriz de Datos'!AK143=3),5,"")</f>
        <v/>
      </c>
    </row>
    <row r="162" spans="6:26" ht="15" thickBot="1" x14ac:dyDescent="0.35">
      <c r="F162" s="148" t="str">
        <f>'Matriz de Datos'!A144</f>
        <v/>
      </c>
      <c r="G162" s="29" t="str">
        <f>'Matriz de Datos'!G144</f>
        <v/>
      </c>
      <c r="H162" s="29" t="str">
        <f>'Matriz de Datos'!H144</f>
        <v/>
      </c>
      <c r="I162" s="29" t="str">
        <f>'Matriz de Datos'!I144</f>
        <v/>
      </c>
      <c r="J162" s="29" t="str">
        <f>'Matriz de Datos'!J144</f>
        <v/>
      </c>
      <c r="K162" s="29" t="str">
        <f>'Matriz de Datos'!K144</f>
        <v/>
      </c>
      <c r="L162" s="29" t="str">
        <f>'Matriz de Datos'!L144</f>
        <v/>
      </c>
      <c r="M162" s="29" t="str">
        <f>'Matriz de Datos'!M144</f>
        <v/>
      </c>
      <c r="N162" s="29" t="str">
        <f>'Matriz de Datos'!N144</f>
        <v/>
      </c>
      <c r="O162" s="29" t="str">
        <f>'Matriz de Datos'!O144</f>
        <v/>
      </c>
      <c r="P162" s="29" t="str">
        <f ca="1">'Matriz de Datos'!W144</f>
        <v/>
      </c>
      <c r="Q162" s="29"/>
      <c r="R162" s="29" t="str">
        <f ca="1">'Matriz de Datos'!AA144</f>
        <v/>
      </c>
      <c r="S162" s="29" t="str">
        <f ca="1">'Matriz de Datos'!AB144</f>
        <v/>
      </c>
      <c r="T162" s="29" t="str">
        <f ca="1">'Matriz de Datos'!AC144</f>
        <v/>
      </c>
      <c r="U162" s="29" t="str">
        <f ca="1">'Matriz de Datos'!AD144</f>
        <v/>
      </c>
      <c r="V162" s="29"/>
      <c r="W162" s="29" t="str">
        <f>'Matriz de Datos'!AE144</f>
        <v/>
      </c>
      <c r="X162" s="29" t="str">
        <f ca="1">'Matriz de Datos'!AF144</f>
        <v/>
      </c>
      <c r="Y162" s="39" t="str">
        <f>IF(OR('Matriz de Datos'!AK144=1,'Matriz de Datos'!AK144=3),'Matriz de Datos'!AG144 &amp; " X " &amp; 'Matriz de Datos'!AH144,"")</f>
        <v/>
      </c>
      <c r="Z162" s="44" t="str">
        <f>IF(OR('Matriz de Datos'!AK144=2,'Matriz de Datos'!AK144=3),5,"")</f>
        <v/>
      </c>
    </row>
    <row r="163" spans="6:26" ht="15" thickBot="1" x14ac:dyDescent="0.35">
      <c r="F163" s="148" t="str">
        <f>'Matriz de Datos'!A145</f>
        <v/>
      </c>
      <c r="G163" s="29" t="str">
        <f>'Matriz de Datos'!G145</f>
        <v/>
      </c>
      <c r="H163" s="29" t="str">
        <f>'Matriz de Datos'!H145</f>
        <v/>
      </c>
      <c r="I163" s="29" t="str">
        <f>'Matriz de Datos'!I145</f>
        <v/>
      </c>
      <c r="J163" s="29" t="str">
        <f>'Matriz de Datos'!J145</f>
        <v/>
      </c>
      <c r="K163" s="29" t="str">
        <f>'Matriz de Datos'!K145</f>
        <v/>
      </c>
      <c r="L163" s="29" t="str">
        <f>'Matriz de Datos'!L145</f>
        <v/>
      </c>
      <c r="M163" s="29" t="str">
        <f>'Matriz de Datos'!M145</f>
        <v/>
      </c>
      <c r="N163" s="29" t="str">
        <f>'Matriz de Datos'!N145</f>
        <v/>
      </c>
      <c r="O163" s="29" t="str">
        <f>'Matriz de Datos'!O145</f>
        <v/>
      </c>
      <c r="P163" s="29" t="str">
        <f ca="1">'Matriz de Datos'!W145</f>
        <v/>
      </c>
      <c r="Q163" s="29"/>
      <c r="R163" s="29" t="str">
        <f ca="1">'Matriz de Datos'!AA145</f>
        <v/>
      </c>
      <c r="S163" s="29" t="str">
        <f ca="1">'Matriz de Datos'!AB145</f>
        <v/>
      </c>
      <c r="T163" s="29" t="str">
        <f ca="1">'Matriz de Datos'!AC145</f>
        <v/>
      </c>
      <c r="U163" s="29" t="str">
        <f ca="1">'Matriz de Datos'!AD145</f>
        <v/>
      </c>
      <c r="V163" s="29"/>
      <c r="W163" s="29" t="str">
        <f>'Matriz de Datos'!AE145</f>
        <v/>
      </c>
      <c r="X163" s="29" t="str">
        <f ca="1">'Matriz de Datos'!AF145</f>
        <v/>
      </c>
      <c r="Y163" s="39" t="str">
        <f>IF(OR('Matriz de Datos'!AK145=1,'Matriz de Datos'!AK145=3),'Matriz de Datos'!AG145 &amp; " X " &amp; 'Matriz de Datos'!AH145,"")</f>
        <v/>
      </c>
      <c r="Z163" s="44" t="str">
        <f>IF(OR('Matriz de Datos'!AK145=2,'Matriz de Datos'!AK145=3),5,"")</f>
        <v/>
      </c>
    </row>
    <row r="164" spans="6:26" ht="15" thickBot="1" x14ac:dyDescent="0.35">
      <c r="F164" s="148" t="str">
        <f>'Matriz de Datos'!A146</f>
        <v/>
      </c>
      <c r="G164" s="29" t="str">
        <f>'Matriz de Datos'!G146</f>
        <v/>
      </c>
      <c r="H164" s="29" t="str">
        <f>'Matriz de Datos'!H146</f>
        <v/>
      </c>
      <c r="I164" s="29" t="str">
        <f>'Matriz de Datos'!I146</f>
        <v/>
      </c>
      <c r="J164" s="29" t="str">
        <f>'Matriz de Datos'!J146</f>
        <v/>
      </c>
      <c r="K164" s="29" t="str">
        <f>'Matriz de Datos'!K146</f>
        <v/>
      </c>
      <c r="L164" s="29" t="str">
        <f>'Matriz de Datos'!L146</f>
        <v/>
      </c>
      <c r="M164" s="29" t="str">
        <f>'Matriz de Datos'!M146</f>
        <v/>
      </c>
      <c r="N164" s="29" t="str">
        <f>'Matriz de Datos'!N146</f>
        <v/>
      </c>
      <c r="O164" s="29" t="str">
        <f>'Matriz de Datos'!O146</f>
        <v/>
      </c>
      <c r="P164" s="29" t="str">
        <f ca="1">'Matriz de Datos'!W146</f>
        <v/>
      </c>
      <c r="Q164" s="29"/>
      <c r="R164" s="29" t="str">
        <f ca="1">'Matriz de Datos'!AA146</f>
        <v/>
      </c>
      <c r="S164" s="29" t="str">
        <f ca="1">'Matriz de Datos'!AB146</f>
        <v/>
      </c>
      <c r="T164" s="29" t="str">
        <f ca="1">'Matriz de Datos'!AC146</f>
        <v/>
      </c>
      <c r="U164" s="29" t="str">
        <f ca="1">'Matriz de Datos'!AD146</f>
        <v/>
      </c>
      <c r="V164" s="29"/>
      <c r="W164" s="29" t="str">
        <f>'Matriz de Datos'!AE146</f>
        <v/>
      </c>
      <c r="X164" s="29" t="str">
        <f ca="1">'Matriz de Datos'!AF146</f>
        <v/>
      </c>
      <c r="Y164" s="39" t="str">
        <f>IF(OR('Matriz de Datos'!AK146=1,'Matriz de Datos'!AK146=3),'Matriz de Datos'!AG146 &amp; " X " &amp; 'Matriz de Datos'!AH146,"")</f>
        <v/>
      </c>
      <c r="Z164" s="44" t="str">
        <f>IF(OR('Matriz de Datos'!AK146=2,'Matriz de Datos'!AK146=3),5,"")</f>
        <v/>
      </c>
    </row>
    <row r="165" spans="6:26" ht="15" thickBot="1" x14ac:dyDescent="0.35">
      <c r="F165" s="148" t="str">
        <f>'Matriz de Datos'!A147</f>
        <v/>
      </c>
      <c r="G165" s="29" t="str">
        <f>'Matriz de Datos'!G147</f>
        <v/>
      </c>
      <c r="H165" s="29" t="str">
        <f>'Matriz de Datos'!H147</f>
        <v/>
      </c>
      <c r="I165" s="29" t="str">
        <f>'Matriz de Datos'!I147</f>
        <v/>
      </c>
      <c r="J165" s="29" t="str">
        <f>'Matriz de Datos'!J147</f>
        <v/>
      </c>
      <c r="K165" s="29" t="str">
        <f>'Matriz de Datos'!K147</f>
        <v/>
      </c>
      <c r="L165" s="29" t="str">
        <f>'Matriz de Datos'!L147</f>
        <v/>
      </c>
      <c r="M165" s="29" t="str">
        <f>'Matriz de Datos'!M147</f>
        <v/>
      </c>
      <c r="N165" s="29" t="str">
        <f>'Matriz de Datos'!N147</f>
        <v/>
      </c>
      <c r="O165" s="29" t="str">
        <f>'Matriz de Datos'!O147</f>
        <v/>
      </c>
      <c r="P165" s="29" t="str">
        <f ca="1">'Matriz de Datos'!W147</f>
        <v/>
      </c>
      <c r="Q165" s="29"/>
      <c r="R165" s="29" t="str">
        <f ca="1">'Matriz de Datos'!AA147</f>
        <v/>
      </c>
      <c r="S165" s="29" t="str">
        <f ca="1">'Matriz de Datos'!AB147</f>
        <v/>
      </c>
      <c r="T165" s="29" t="str">
        <f ca="1">'Matriz de Datos'!AC147</f>
        <v/>
      </c>
      <c r="U165" s="29" t="str">
        <f ca="1">'Matriz de Datos'!AD147</f>
        <v/>
      </c>
      <c r="V165" s="29"/>
      <c r="W165" s="29" t="str">
        <f>'Matriz de Datos'!AE147</f>
        <v/>
      </c>
      <c r="X165" s="29" t="str">
        <f ca="1">'Matriz de Datos'!AF147</f>
        <v/>
      </c>
      <c r="Y165" s="39" t="str">
        <f>IF(OR('Matriz de Datos'!AK147=1,'Matriz de Datos'!AK147=3),'Matriz de Datos'!AG147 &amp; " X " &amp; 'Matriz de Datos'!AH147,"")</f>
        <v/>
      </c>
      <c r="Z165" s="44" t="str">
        <f>IF(OR('Matriz de Datos'!AK147=2,'Matriz de Datos'!AK147=3),5,"")</f>
        <v/>
      </c>
    </row>
    <row r="166" spans="6:26" ht="15" thickBot="1" x14ac:dyDescent="0.35">
      <c r="F166" s="148" t="str">
        <f>'Matriz de Datos'!A148</f>
        <v/>
      </c>
      <c r="G166" s="29" t="str">
        <f>'Matriz de Datos'!G148</f>
        <v/>
      </c>
      <c r="H166" s="29" t="str">
        <f>'Matriz de Datos'!H148</f>
        <v/>
      </c>
      <c r="I166" s="29" t="str">
        <f>'Matriz de Datos'!I148</f>
        <v/>
      </c>
      <c r="J166" s="29" t="str">
        <f>'Matriz de Datos'!J148</f>
        <v/>
      </c>
      <c r="K166" s="29" t="str">
        <f>'Matriz de Datos'!K148</f>
        <v/>
      </c>
      <c r="L166" s="29" t="str">
        <f>'Matriz de Datos'!L148</f>
        <v/>
      </c>
      <c r="M166" s="29" t="str">
        <f>'Matriz de Datos'!M148</f>
        <v/>
      </c>
      <c r="N166" s="29" t="str">
        <f>'Matriz de Datos'!N148</f>
        <v/>
      </c>
      <c r="O166" s="29" t="str">
        <f>'Matriz de Datos'!O148</f>
        <v/>
      </c>
      <c r="P166" s="29" t="str">
        <f ca="1">'Matriz de Datos'!W148</f>
        <v/>
      </c>
      <c r="Q166" s="29"/>
      <c r="R166" s="29" t="str">
        <f ca="1">'Matriz de Datos'!AA148</f>
        <v/>
      </c>
      <c r="S166" s="29" t="str">
        <f ca="1">'Matriz de Datos'!AB148</f>
        <v/>
      </c>
      <c r="T166" s="29" t="str">
        <f ca="1">'Matriz de Datos'!AC148</f>
        <v/>
      </c>
      <c r="U166" s="29" t="str">
        <f ca="1">'Matriz de Datos'!AD148</f>
        <v/>
      </c>
      <c r="V166" s="29"/>
      <c r="W166" s="29" t="str">
        <f>'Matriz de Datos'!AE148</f>
        <v/>
      </c>
      <c r="X166" s="29" t="str">
        <f ca="1">'Matriz de Datos'!AF148</f>
        <v/>
      </c>
      <c r="Y166" s="39" t="str">
        <f>IF(OR('Matriz de Datos'!AK148=1,'Matriz de Datos'!AK148=3),'Matriz de Datos'!AG148 &amp; " X " &amp; 'Matriz de Datos'!AH148,"")</f>
        <v/>
      </c>
      <c r="Z166" s="44" t="str">
        <f>IF(OR('Matriz de Datos'!AK148=2,'Matriz de Datos'!AK148=3),5,"")</f>
        <v/>
      </c>
    </row>
    <row r="167" spans="6:26" ht="15" thickBot="1" x14ac:dyDescent="0.35">
      <c r="F167" s="148" t="str">
        <f>'Matriz de Datos'!A149</f>
        <v/>
      </c>
      <c r="G167" s="29" t="str">
        <f>'Matriz de Datos'!G149</f>
        <v/>
      </c>
      <c r="H167" s="29" t="str">
        <f>'Matriz de Datos'!H149</f>
        <v/>
      </c>
      <c r="I167" s="29" t="str">
        <f>'Matriz de Datos'!I149</f>
        <v/>
      </c>
      <c r="J167" s="29" t="str">
        <f>'Matriz de Datos'!J149</f>
        <v/>
      </c>
      <c r="K167" s="29" t="str">
        <f>'Matriz de Datos'!K149</f>
        <v/>
      </c>
      <c r="L167" s="29" t="str">
        <f>'Matriz de Datos'!L149</f>
        <v/>
      </c>
      <c r="M167" s="29" t="str">
        <f>'Matriz de Datos'!M149</f>
        <v/>
      </c>
      <c r="N167" s="29" t="str">
        <f>'Matriz de Datos'!N149</f>
        <v/>
      </c>
      <c r="O167" s="29" t="str">
        <f>'Matriz de Datos'!O149</f>
        <v/>
      </c>
      <c r="P167" s="29" t="str">
        <f ca="1">'Matriz de Datos'!W149</f>
        <v/>
      </c>
      <c r="Q167" s="29"/>
      <c r="R167" s="29" t="str">
        <f ca="1">'Matriz de Datos'!AA149</f>
        <v/>
      </c>
      <c r="S167" s="29" t="str">
        <f ca="1">'Matriz de Datos'!AB149</f>
        <v/>
      </c>
      <c r="T167" s="29" t="str">
        <f ca="1">'Matriz de Datos'!AC149</f>
        <v/>
      </c>
      <c r="U167" s="29" t="str">
        <f ca="1">'Matriz de Datos'!AD149</f>
        <v/>
      </c>
      <c r="V167" s="29"/>
      <c r="W167" s="29" t="str">
        <f>'Matriz de Datos'!AE149</f>
        <v/>
      </c>
      <c r="X167" s="29" t="str">
        <f ca="1">'Matriz de Datos'!AF149</f>
        <v/>
      </c>
      <c r="Y167" s="39" t="str">
        <f>IF(OR('Matriz de Datos'!AK149=1,'Matriz de Datos'!AK149=3),'Matriz de Datos'!AG149 &amp; " X " &amp; 'Matriz de Datos'!AH149,"")</f>
        <v/>
      </c>
      <c r="Z167" s="44" t="str">
        <f>IF(OR('Matriz de Datos'!AK149=2,'Matriz de Datos'!AK149=3),5,"")</f>
        <v/>
      </c>
    </row>
    <row r="168" spans="6:26" ht="15" thickBot="1" x14ac:dyDescent="0.35">
      <c r="F168" s="148" t="str">
        <f>'Matriz de Datos'!A150</f>
        <v/>
      </c>
      <c r="G168" s="29" t="str">
        <f>'Matriz de Datos'!G150</f>
        <v/>
      </c>
      <c r="H168" s="29" t="str">
        <f>'Matriz de Datos'!H150</f>
        <v/>
      </c>
      <c r="I168" s="29" t="str">
        <f>'Matriz de Datos'!I150</f>
        <v/>
      </c>
      <c r="J168" s="29" t="str">
        <f>'Matriz de Datos'!J150</f>
        <v/>
      </c>
      <c r="K168" s="29" t="str">
        <f>'Matriz de Datos'!K150</f>
        <v/>
      </c>
      <c r="L168" s="29" t="str">
        <f>'Matriz de Datos'!L150</f>
        <v/>
      </c>
      <c r="M168" s="29" t="str">
        <f>'Matriz de Datos'!M150</f>
        <v/>
      </c>
      <c r="N168" s="29" t="str">
        <f>'Matriz de Datos'!N150</f>
        <v/>
      </c>
      <c r="O168" s="29" t="str">
        <f>'Matriz de Datos'!O150</f>
        <v/>
      </c>
      <c r="P168" s="29" t="str">
        <f ca="1">'Matriz de Datos'!W150</f>
        <v/>
      </c>
      <c r="Q168" s="29"/>
      <c r="R168" s="29" t="str">
        <f ca="1">'Matriz de Datos'!AA150</f>
        <v/>
      </c>
      <c r="S168" s="29" t="str">
        <f ca="1">'Matriz de Datos'!AB150</f>
        <v/>
      </c>
      <c r="T168" s="29" t="str">
        <f ca="1">'Matriz de Datos'!AC150</f>
        <v/>
      </c>
      <c r="U168" s="29" t="str">
        <f ca="1">'Matriz de Datos'!AD150</f>
        <v/>
      </c>
      <c r="V168" s="29"/>
      <c r="W168" s="29" t="str">
        <f>'Matriz de Datos'!AE150</f>
        <v/>
      </c>
      <c r="X168" s="29" t="str">
        <f ca="1">'Matriz de Datos'!AF150</f>
        <v/>
      </c>
      <c r="Y168" s="39" t="str">
        <f>IF(OR('Matriz de Datos'!AK150=1,'Matriz de Datos'!AK150=3),'Matriz de Datos'!AG150 &amp; " X " &amp; 'Matriz de Datos'!AH150,"")</f>
        <v/>
      </c>
      <c r="Z168" s="44" t="str">
        <f>IF(OR('Matriz de Datos'!AK150=2,'Matriz de Datos'!AK150=3),5,"")</f>
        <v/>
      </c>
    </row>
    <row r="169" spans="6:26" ht="15" thickBot="1" x14ac:dyDescent="0.35">
      <c r="F169" s="148" t="str">
        <f>'Matriz de Datos'!A151</f>
        <v/>
      </c>
      <c r="G169" s="29" t="str">
        <f>'Matriz de Datos'!G151</f>
        <v/>
      </c>
      <c r="H169" s="29" t="str">
        <f>'Matriz de Datos'!H151</f>
        <v/>
      </c>
      <c r="I169" s="29" t="str">
        <f>'Matriz de Datos'!I151</f>
        <v/>
      </c>
      <c r="J169" s="29" t="str">
        <f>'Matriz de Datos'!J151</f>
        <v/>
      </c>
      <c r="K169" s="29" t="str">
        <f>'Matriz de Datos'!K151</f>
        <v/>
      </c>
      <c r="L169" s="29" t="str">
        <f>'Matriz de Datos'!L151</f>
        <v/>
      </c>
      <c r="M169" s="29" t="str">
        <f>'Matriz de Datos'!M151</f>
        <v/>
      </c>
      <c r="N169" s="29" t="str">
        <f>'Matriz de Datos'!N151</f>
        <v/>
      </c>
      <c r="O169" s="29" t="str">
        <f>'Matriz de Datos'!O151</f>
        <v/>
      </c>
      <c r="P169" s="29" t="str">
        <f ca="1">'Matriz de Datos'!W151</f>
        <v/>
      </c>
      <c r="Q169" s="29"/>
      <c r="R169" s="29" t="str">
        <f ca="1">'Matriz de Datos'!AA151</f>
        <v/>
      </c>
      <c r="S169" s="29" t="str">
        <f ca="1">'Matriz de Datos'!AB151</f>
        <v/>
      </c>
      <c r="T169" s="29" t="str">
        <f ca="1">'Matriz de Datos'!AC151</f>
        <v/>
      </c>
      <c r="U169" s="29" t="str">
        <f ca="1">'Matriz de Datos'!AD151</f>
        <v/>
      </c>
      <c r="V169" s="29"/>
      <c r="W169" s="29" t="str">
        <f>'Matriz de Datos'!AE151</f>
        <v/>
      </c>
      <c r="X169" s="29" t="str">
        <f ca="1">'Matriz de Datos'!AF151</f>
        <v/>
      </c>
      <c r="Y169" s="39" t="str">
        <f>IF(OR('Matriz de Datos'!AK151=1,'Matriz de Datos'!AK151=3),'Matriz de Datos'!AG151 &amp; " X " &amp; 'Matriz de Datos'!AH151,"")</f>
        <v/>
      </c>
      <c r="Z169" s="44" t="str">
        <f>IF(OR('Matriz de Datos'!AK151=2,'Matriz de Datos'!AK151=3),5,"")</f>
        <v/>
      </c>
    </row>
    <row r="170" spans="6:26" ht="15" thickBot="1" x14ac:dyDescent="0.35">
      <c r="F170" s="148" t="str">
        <f>'Matriz de Datos'!A152</f>
        <v/>
      </c>
      <c r="G170" s="29" t="str">
        <f>'Matriz de Datos'!G152</f>
        <v/>
      </c>
      <c r="H170" s="29" t="str">
        <f>'Matriz de Datos'!H152</f>
        <v/>
      </c>
      <c r="I170" s="29" t="str">
        <f>'Matriz de Datos'!I152</f>
        <v/>
      </c>
      <c r="J170" s="29" t="str">
        <f>'Matriz de Datos'!J152</f>
        <v/>
      </c>
      <c r="K170" s="29" t="str">
        <f>'Matriz de Datos'!K152</f>
        <v/>
      </c>
      <c r="L170" s="29" t="str">
        <f>'Matriz de Datos'!L152</f>
        <v/>
      </c>
      <c r="M170" s="29" t="str">
        <f>'Matriz de Datos'!M152</f>
        <v/>
      </c>
      <c r="N170" s="29" t="str">
        <f>'Matriz de Datos'!N152</f>
        <v/>
      </c>
      <c r="O170" s="29" t="str">
        <f>'Matriz de Datos'!O152</f>
        <v/>
      </c>
      <c r="P170" s="29" t="str">
        <f ca="1">'Matriz de Datos'!W152</f>
        <v/>
      </c>
      <c r="Q170" s="29"/>
      <c r="R170" s="29" t="str">
        <f ca="1">'Matriz de Datos'!AA152</f>
        <v/>
      </c>
      <c r="S170" s="29" t="str">
        <f ca="1">'Matriz de Datos'!AB152</f>
        <v/>
      </c>
      <c r="T170" s="29" t="str">
        <f ca="1">'Matriz de Datos'!AC152</f>
        <v/>
      </c>
      <c r="U170" s="29" t="str">
        <f ca="1">'Matriz de Datos'!AD152</f>
        <v/>
      </c>
      <c r="V170" s="29"/>
      <c r="W170" s="29" t="str">
        <f>'Matriz de Datos'!AE152</f>
        <v/>
      </c>
      <c r="X170" s="29" t="str">
        <f ca="1">'Matriz de Datos'!AF152</f>
        <v/>
      </c>
      <c r="Y170" s="39" t="str">
        <f>IF(OR('Matriz de Datos'!AK152=1,'Matriz de Datos'!AK152=3),'Matriz de Datos'!AG152 &amp; " X " &amp; 'Matriz de Datos'!AH152,"")</f>
        <v/>
      </c>
      <c r="Z170" s="44" t="str">
        <f>IF(OR('Matriz de Datos'!AK152=2,'Matriz de Datos'!AK152=3),5,"")</f>
        <v/>
      </c>
    </row>
    <row r="171" spans="6:26" ht="15" thickBot="1" x14ac:dyDescent="0.35">
      <c r="F171" s="148" t="str">
        <f>'Matriz de Datos'!A153</f>
        <v/>
      </c>
      <c r="G171" s="29" t="str">
        <f>'Matriz de Datos'!G153</f>
        <v/>
      </c>
      <c r="H171" s="29" t="str">
        <f>'Matriz de Datos'!H153</f>
        <v/>
      </c>
      <c r="I171" s="29" t="str">
        <f>'Matriz de Datos'!I153</f>
        <v/>
      </c>
      <c r="J171" s="29" t="str">
        <f>'Matriz de Datos'!J153</f>
        <v/>
      </c>
      <c r="K171" s="29" t="str">
        <f>'Matriz de Datos'!K153</f>
        <v/>
      </c>
      <c r="L171" s="29" t="str">
        <f>'Matriz de Datos'!L153</f>
        <v/>
      </c>
      <c r="M171" s="29" t="str">
        <f>'Matriz de Datos'!M153</f>
        <v/>
      </c>
      <c r="N171" s="29" t="str">
        <f>'Matriz de Datos'!N153</f>
        <v/>
      </c>
      <c r="O171" s="29" t="str">
        <f>'Matriz de Datos'!O153</f>
        <v/>
      </c>
      <c r="P171" s="29" t="str">
        <f ca="1">'Matriz de Datos'!W153</f>
        <v/>
      </c>
      <c r="Q171" s="29"/>
      <c r="R171" s="29" t="str">
        <f ca="1">'Matriz de Datos'!AA153</f>
        <v/>
      </c>
      <c r="S171" s="29" t="str">
        <f ca="1">'Matriz de Datos'!AB153</f>
        <v/>
      </c>
      <c r="T171" s="29" t="str">
        <f ca="1">'Matriz de Datos'!AC153</f>
        <v/>
      </c>
      <c r="U171" s="29" t="str">
        <f ca="1">'Matriz de Datos'!AD153</f>
        <v/>
      </c>
      <c r="V171" s="29"/>
      <c r="W171" s="29" t="str">
        <f>'Matriz de Datos'!AE153</f>
        <v/>
      </c>
      <c r="X171" s="29" t="str">
        <f ca="1">'Matriz de Datos'!AF153</f>
        <v/>
      </c>
      <c r="Y171" s="39" t="str">
        <f>IF(OR('Matriz de Datos'!AK153=1,'Matriz de Datos'!AK153=3),'Matriz de Datos'!AG153 &amp; " X " &amp; 'Matriz de Datos'!AH153,"")</f>
        <v/>
      </c>
      <c r="Z171" s="44" t="str">
        <f>IF(OR('Matriz de Datos'!AK153=2,'Matriz de Datos'!AK153=3),5,"")</f>
        <v/>
      </c>
    </row>
    <row r="172" spans="6:26" ht="15" thickBot="1" x14ac:dyDescent="0.35">
      <c r="F172" s="148" t="str">
        <f>'Matriz de Datos'!A154</f>
        <v/>
      </c>
      <c r="G172" s="29" t="str">
        <f>'Matriz de Datos'!G154</f>
        <v/>
      </c>
      <c r="H172" s="29" t="str">
        <f>'Matriz de Datos'!H154</f>
        <v/>
      </c>
      <c r="I172" s="29" t="str">
        <f>'Matriz de Datos'!I154</f>
        <v/>
      </c>
      <c r="J172" s="29" t="str">
        <f>'Matriz de Datos'!J154</f>
        <v/>
      </c>
      <c r="K172" s="29" t="str">
        <f>'Matriz de Datos'!K154</f>
        <v/>
      </c>
      <c r="L172" s="29" t="str">
        <f>'Matriz de Datos'!L154</f>
        <v/>
      </c>
      <c r="M172" s="29" t="str">
        <f>'Matriz de Datos'!M154</f>
        <v/>
      </c>
      <c r="N172" s="29" t="str">
        <f>'Matriz de Datos'!N154</f>
        <v/>
      </c>
      <c r="O172" s="29" t="str">
        <f>'Matriz de Datos'!O154</f>
        <v/>
      </c>
      <c r="P172" s="29" t="str">
        <f ca="1">'Matriz de Datos'!W154</f>
        <v/>
      </c>
      <c r="Q172" s="29"/>
      <c r="R172" s="29" t="str">
        <f ca="1">'Matriz de Datos'!AA154</f>
        <v/>
      </c>
      <c r="S172" s="29" t="str">
        <f ca="1">'Matriz de Datos'!AB154</f>
        <v/>
      </c>
      <c r="T172" s="29" t="str">
        <f ca="1">'Matriz de Datos'!AC154</f>
        <v/>
      </c>
      <c r="U172" s="29" t="str">
        <f ca="1">'Matriz de Datos'!AD154</f>
        <v/>
      </c>
      <c r="V172" s="29"/>
      <c r="W172" s="29" t="str">
        <f>'Matriz de Datos'!AE154</f>
        <v/>
      </c>
      <c r="X172" s="29" t="str">
        <f ca="1">'Matriz de Datos'!AF154</f>
        <v/>
      </c>
      <c r="Y172" s="39" t="str">
        <f>IF(OR('Matriz de Datos'!AK154=1,'Matriz de Datos'!AK154=3),'Matriz de Datos'!AG154 &amp; " X " &amp; 'Matriz de Datos'!AH154,"")</f>
        <v/>
      </c>
      <c r="Z172" s="44" t="str">
        <f>IF(OR('Matriz de Datos'!AK154=2,'Matriz de Datos'!AK154=3),5,"")</f>
        <v/>
      </c>
    </row>
    <row r="173" spans="6:26" ht="15" thickBot="1" x14ac:dyDescent="0.35">
      <c r="F173" s="148" t="str">
        <f>'Matriz de Datos'!A155</f>
        <v/>
      </c>
      <c r="G173" s="29" t="str">
        <f>'Matriz de Datos'!G155</f>
        <v/>
      </c>
      <c r="H173" s="29" t="str">
        <f>'Matriz de Datos'!H155</f>
        <v/>
      </c>
      <c r="I173" s="29" t="str">
        <f>'Matriz de Datos'!I155</f>
        <v/>
      </c>
      <c r="J173" s="29" t="str">
        <f>'Matriz de Datos'!J155</f>
        <v/>
      </c>
      <c r="K173" s="29" t="str">
        <f>'Matriz de Datos'!K155</f>
        <v/>
      </c>
      <c r="L173" s="29" t="str">
        <f>'Matriz de Datos'!L155</f>
        <v/>
      </c>
      <c r="M173" s="29" t="str">
        <f>'Matriz de Datos'!M155</f>
        <v/>
      </c>
      <c r="N173" s="29" t="str">
        <f>'Matriz de Datos'!N155</f>
        <v/>
      </c>
      <c r="O173" s="29" t="str">
        <f>'Matriz de Datos'!O155</f>
        <v/>
      </c>
      <c r="P173" s="29" t="str">
        <f ca="1">'Matriz de Datos'!W155</f>
        <v/>
      </c>
      <c r="Q173" s="29"/>
      <c r="R173" s="29" t="str">
        <f ca="1">'Matriz de Datos'!AA155</f>
        <v/>
      </c>
      <c r="S173" s="29" t="str">
        <f ca="1">'Matriz de Datos'!AB155</f>
        <v/>
      </c>
      <c r="T173" s="29" t="str">
        <f ca="1">'Matriz de Datos'!AC155</f>
        <v/>
      </c>
      <c r="U173" s="29" t="str">
        <f ca="1">'Matriz de Datos'!AD155</f>
        <v/>
      </c>
      <c r="V173" s="29"/>
      <c r="W173" s="29" t="str">
        <f>'Matriz de Datos'!AE155</f>
        <v/>
      </c>
      <c r="X173" s="29" t="str">
        <f ca="1">'Matriz de Datos'!AF155</f>
        <v/>
      </c>
      <c r="Y173" s="39" t="str">
        <f>IF(OR('Matriz de Datos'!AK155=1,'Matriz de Datos'!AK155=3),'Matriz de Datos'!AG155 &amp; " X " &amp; 'Matriz de Datos'!AH155,"")</f>
        <v/>
      </c>
      <c r="Z173" s="44" t="str">
        <f>IF(OR('Matriz de Datos'!AK155=2,'Matriz de Datos'!AK155=3),5,"")</f>
        <v/>
      </c>
    </row>
    <row r="174" spans="6:26" ht="15" thickBot="1" x14ac:dyDescent="0.35">
      <c r="F174" s="148" t="str">
        <f>'Matriz de Datos'!A156</f>
        <v/>
      </c>
      <c r="G174" s="29" t="str">
        <f>'Matriz de Datos'!G156</f>
        <v/>
      </c>
      <c r="H174" s="29" t="str">
        <f>'Matriz de Datos'!H156</f>
        <v/>
      </c>
      <c r="I174" s="29" t="str">
        <f>'Matriz de Datos'!I156</f>
        <v/>
      </c>
      <c r="J174" s="29" t="str">
        <f>'Matriz de Datos'!J156</f>
        <v/>
      </c>
      <c r="K174" s="29" t="str">
        <f>'Matriz de Datos'!K156</f>
        <v/>
      </c>
      <c r="L174" s="29" t="str">
        <f>'Matriz de Datos'!L156</f>
        <v/>
      </c>
      <c r="M174" s="29" t="str">
        <f>'Matriz de Datos'!M156</f>
        <v/>
      </c>
      <c r="N174" s="29" t="str">
        <f>'Matriz de Datos'!N156</f>
        <v/>
      </c>
      <c r="O174" s="29" t="str">
        <f>'Matriz de Datos'!O156</f>
        <v/>
      </c>
      <c r="P174" s="29" t="str">
        <f ca="1">'Matriz de Datos'!W156</f>
        <v/>
      </c>
      <c r="Q174" s="29"/>
      <c r="R174" s="29" t="str">
        <f ca="1">'Matriz de Datos'!AA156</f>
        <v/>
      </c>
      <c r="S174" s="29" t="str">
        <f ca="1">'Matriz de Datos'!AB156</f>
        <v/>
      </c>
      <c r="T174" s="29" t="str">
        <f ca="1">'Matriz de Datos'!AC156</f>
        <v/>
      </c>
      <c r="U174" s="29" t="str">
        <f ca="1">'Matriz de Datos'!AD156</f>
        <v/>
      </c>
      <c r="V174" s="29"/>
      <c r="W174" s="29" t="str">
        <f>'Matriz de Datos'!AE156</f>
        <v/>
      </c>
      <c r="X174" s="29" t="str">
        <f ca="1">'Matriz de Datos'!AF156</f>
        <v/>
      </c>
      <c r="Y174" s="39" t="str">
        <f>IF(OR('Matriz de Datos'!AK156=1,'Matriz de Datos'!AK156=3),'Matriz de Datos'!AG156 &amp; " X " &amp; 'Matriz de Datos'!AH156,"")</f>
        <v/>
      </c>
      <c r="Z174" s="44" t="str">
        <f>IF(OR('Matriz de Datos'!AK156=2,'Matriz de Datos'!AK156=3),5,"")</f>
        <v/>
      </c>
    </row>
    <row r="175" spans="6:26" ht="15" thickBot="1" x14ac:dyDescent="0.35">
      <c r="F175" s="148" t="str">
        <f>'Matriz de Datos'!A157</f>
        <v/>
      </c>
      <c r="G175" s="29" t="str">
        <f>'Matriz de Datos'!G157</f>
        <v/>
      </c>
      <c r="H175" s="29" t="str">
        <f>'Matriz de Datos'!H157</f>
        <v/>
      </c>
      <c r="I175" s="29" t="str">
        <f>'Matriz de Datos'!I157</f>
        <v/>
      </c>
      <c r="J175" s="29" t="str">
        <f>'Matriz de Datos'!J157</f>
        <v/>
      </c>
      <c r="K175" s="29" t="str">
        <f>'Matriz de Datos'!K157</f>
        <v/>
      </c>
      <c r="L175" s="29" t="str">
        <f>'Matriz de Datos'!L157</f>
        <v/>
      </c>
      <c r="M175" s="29" t="str">
        <f>'Matriz de Datos'!M157</f>
        <v/>
      </c>
      <c r="N175" s="29" t="str">
        <f>'Matriz de Datos'!N157</f>
        <v/>
      </c>
      <c r="O175" s="29" t="str">
        <f>'Matriz de Datos'!O157</f>
        <v/>
      </c>
      <c r="P175" s="29" t="str">
        <f ca="1">'Matriz de Datos'!W157</f>
        <v/>
      </c>
      <c r="Q175" s="29"/>
      <c r="R175" s="29" t="str">
        <f ca="1">'Matriz de Datos'!AA157</f>
        <v/>
      </c>
      <c r="S175" s="29" t="str">
        <f ca="1">'Matriz de Datos'!AB157</f>
        <v/>
      </c>
      <c r="T175" s="29" t="str">
        <f ca="1">'Matriz de Datos'!AC157</f>
        <v/>
      </c>
      <c r="U175" s="29" t="str">
        <f ca="1">'Matriz de Datos'!AD157</f>
        <v/>
      </c>
      <c r="V175" s="29"/>
      <c r="W175" s="29" t="str">
        <f>'Matriz de Datos'!AE157</f>
        <v/>
      </c>
      <c r="X175" s="29" t="str">
        <f ca="1">'Matriz de Datos'!AF157</f>
        <v/>
      </c>
      <c r="Y175" s="39" t="str">
        <f>IF(OR('Matriz de Datos'!AK157=1,'Matriz de Datos'!AK157=3),'Matriz de Datos'!AG157 &amp; " X " &amp; 'Matriz de Datos'!AH157,"")</f>
        <v/>
      </c>
      <c r="Z175" s="44" t="str">
        <f>IF(OR('Matriz de Datos'!AK157=2,'Matriz de Datos'!AK157=3),5,"")</f>
        <v/>
      </c>
    </row>
    <row r="176" spans="6:26" ht="15" thickBot="1" x14ac:dyDescent="0.35">
      <c r="F176" s="148" t="str">
        <f>'Matriz de Datos'!A158</f>
        <v/>
      </c>
      <c r="G176" s="29" t="str">
        <f>'Matriz de Datos'!G158</f>
        <v/>
      </c>
      <c r="H176" s="29" t="str">
        <f>'Matriz de Datos'!H158</f>
        <v/>
      </c>
      <c r="I176" s="29" t="str">
        <f>'Matriz de Datos'!I158</f>
        <v/>
      </c>
      <c r="J176" s="29" t="str">
        <f>'Matriz de Datos'!J158</f>
        <v/>
      </c>
      <c r="K176" s="29" t="str">
        <f>'Matriz de Datos'!K158</f>
        <v/>
      </c>
      <c r="L176" s="29" t="str">
        <f>'Matriz de Datos'!L158</f>
        <v/>
      </c>
      <c r="M176" s="29" t="str">
        <f>'Matriz de Datos'!M158</f>
        <v/>
      </c>
      <c r="N176" s="29" t="str">
        <f>'Matriz de Datos'!N158</f>
        <v/>
      </c>
      <c r="O176" s="29" t="str">
        <f>'Matriz de Datos'!O158</f>
        <v/>
      </c>
      <c r="P176" s="29" t="str">
        <f ca="1">'Matriz de Datos'!W158</f>
        <v/>
      </c>
      <c r="Q176" s="29"/>
      <c r="R176" s="29" t="str">
        <f ca="1">'Matriz de Datos'!AA158</f>
        <v/>
      </c>
      <c r="S176" s="29" t="str">
        <f ca="1">'Matriz de Datos'!AB158</f>
        <v/>
      </c>
      <c r="T176" s="29" t="str">
        <f ca="1">'Matriz de Datos'!AC158</f>
        <v/>
      </c>
      <c r="U176" s="29" t="str">
        <f ca="1">'Matriz de Datos'!AD158</f>
        <v/>
      </c>
      <c r="V176" s="29"/>
      <c r="W176" s="29" t="str">
        <f>'Matriz de Datos'!AE158</f>
        <v/>
      </c>
      <c r="X176" s="29" t="str">
        <f ca="1">'Matriz de Datos'!AF158</f>
        <v/>
      </c>
      <c r="Y176" s="39" t="str">
        <f>IF(OR('Matriz de Datos'!AK158=1,'Matriz de Datos'!AK158=3),'Matriz de Datos'!AG158 &amp; " X " &amp; 'Matriz de Datos'!AH158,"")</f>
        <v/>
      </c>
      <c r="Z176" s="44" t="str">
        <f>IF(OR('Matriz de Datos'!AK158=2,'Matriz de Datos'!AK158=3),5,"")</f>
        <v/>
      </c>
    </row>
    <row r="177" spans="6:26" ht="15" thickBot="1" x14ac:dyDescent="0.35">
      <c r="F177" s="148" t="str">
        <f>'Matriz de Datos'!A159</f>
        <v/>
      </c>
      <c r="G177" s="29" t="str">
        <f>'Matriz de Datos'!G159</f>
        <v/>
      </c>
      <c r="H177" s="29" t="str">
        <f>'Matriz de Datos'!H159</f>
        <v/>
      </c>
      <c r="I177" s="29" t="str">
        <f>'Matriz de Datos'!I159</f>
        <v/>
      </c>
      <c r="J177" s="29" t="str">
        <f>'Matriz de Datos'!J159</f>
        <v/>
      </c>
      <c r="K177" s="29" t="str">
        <f>'Matriz de Datos'!K159</f>
        <v/>
      </c>
      <c r="L177" s="29" t="str">
        <f>'Matriz de Datos'!L159</f>
        <v/>
      </c>
      <c r="M177" s="29" t="str">
        <f>'Matriz de Datos'!M159</f>
        <v/>
      </c>
      <c r="N177" s="29" t="str">
        <f>'Matriz de Datos'!N159</f>
        <v/>
      </c>
      <c r="O177" s="29" t="str">
        <f>'Matriz de Datos'!O159</f>
        <v/>
      </c>
      <c r="P177" s="29" t="str">
        <f ca="1">'Matriz de Datos'!W159</f>
        <v/>
      </c>
      <c r="Q177" s="29"/>
      <c r="R177" s="29" t="str">
        <f ca="1">'Matriz de Datos'!AA159</f>
        <v/>
      </c>
      <c r="S177" s="29" t="str">
        <f ca="1">'Matriz de Datos'!AB159</f>
        <v/>
      </c>
      <c r="T177" s="29" t="str">
        <f ca="1">'Matriz de Datos'!AC159</f>
        <v/>
      </c>
      <c r="U177" s="29" t="str">
        <f ca="1">'Matriz de Datos'!AD159</f>
        <v/>
      </c>
      <c r="V177" s="29"/>
      <c r="W177" s="29" t="str">
        <f>'Matriz de Datos'!AE159</f>
        <v/>
      </c>
      <c r="X177" s="29" t="str">
        <f ca="1">'Matriz de Datos'!AF159</f>
        <v/>
      </c>
      <c r="Y177" s="39" t="str">
        <f>IF(OR('Matriz de Datos'!AK159=1,'Matriz de Datos'!AK159=3),'Matriz de Datos'!AG159 &amp; " X " &amp; 'Matriz de Datos'!AH159,"")</f>
        <v/>
      </c>
      <c r="Z177" s="44" t="str">
        <f>IF(OR('Matriz de Datos'!AK159=2,'Matriz de Datos'!AK159=3),5,"")</f>
        <v/>
      </c>
    </row>
    <row r="178" spans="6:26" ht="15" thickBot="1" x14ac:dyDescent="0.35">
      <c r="F178" s="148" t="str">
        <f>'Matriz de Datos'!A160</f>
        <v/>
      </c>
      <c r="G178" s="29" t="str">
        <f>'Matriz de Datos'!G160</f>
        <v/>
      </c>
      <c r="H178" s="29" t="str">
        <f>'Matriz de Datos'!H160</f>
        <v/>
      </c>
      <c r="I178" s="29" t="str">
        <f>'Matriz de Datos'!I160</f>
        <v/>
      </c>
      <c r="J178" s="29" t="str">
        <f>'Matriz de Datos'!J160</f>
        <v/>
      </c>
      <c r="K178" s="29" t="str">
        <f>'Matriz de Datos'!K160</f>
        <v/>
      </c>
      <c r="L178" s="29" t="str">
        <f>'Matriz de Datos'!L160</f>
        <v/>
      </c>
      <c r="M178" s="29" t="str">
        <f>'Matriz de Datos'!M160</f>
        <v/>
      </c>
      <c r="N178" s="29" t="str">
        <f>'Matriz de Datos'!N160</f>
        <v/>
      </c>
      <c r="O178" s="29" t="str">
        <f>'Matriz de Datos'!O160</f>
        <v/>
      </c>
      <c r="P178" s="29" t="str">
        <f ca="1">'Matriz de Datos'!W160</f>
        <v/>
      </c>
      <c r="Q178" s="29"/>
      <c r="R178" s="29" t="str">
        <f ca="1">'Matriz de Datos'!AA160</f>
        <v/>
      </c>
      <c r="S178" s="29" t="str">
        <f ca="1">'Matriz de Datos'!AB160</f>
        <v/>
      </c>
      <c r="T178" s="29" t="str">
        <f ca="1">'Matriz de Datos'!AC160</f>
        <v/>
      </c>
      <c r="U178" s="29" t="str">
        <f ca="1">'Matriz de Datos'!AD160</f>
        <v/>
      </c>
      <c r="V178" s="29"/>
      <c r="W178" s="29" t="str">
        <f>'Matriz de Datos'!AE160</f>
        <v/>
      </c>
      <c r="X178" s="29" t="str">
        <f ca="1">'Matriz de Datos'!AF160</f>
        <v/>
      </c>
      <c r="Y178" s="39" t="str">
        <f>IF(OR('Matriz de Datos'!AK160=1,'Matriz de Datos'!AK160=3),'Matriz de Datos'!AG160 &amp; " X " &amp; 'Matriz de Datos'!AH160,"")</f>
        <v/>
      </c>
      <c r="Z178" s="44" t="str">
        <f>IF(OR('Matriz de Datos'!AK160=2,'Matriz de Datos'!AK160=3),5,"")</f>
        <v/>
      </c>
    </row>
    <row r="179" spans="6:26" ht="15" thickBot="1" x14ac:dyDescent="0.35">
      <c r="F179" s="148" t="str">
        <f>'Matriz de Datos'!A161</f>
        <v/>
      </c>
      <c r="G179" s="29" t="str">
        <f>'Matriz de Datos'!G161</f>
        <v/>
      </c>
      <c r="H179" s="29" t="str">
        <f>'Matriz de Datos'!H161</f>
        <v/>
      </c>
      <c r="I179" s="29" t="str">
        <f>'Matriz de Datos'!I161</f>
        <v/>
      </c>
      <c r="J179" s="29" t="str">
        <f>'Matriz de Datos'!J161</f>
        <v/>
      </c>
      <c r="K179" s="29" t="str">
        <f>'Matriz de Datos'!K161</f>
        <v/>
      </c>
      <c r="L179" s="29" t="str">
        <f>'Matriz de Datos'!L161</f>
        <v/>
      </c>
      <c r="M179" s="29" t="str">
        <f>'Matriz de Datos'!M161</f>
        <v/>
      </c>
      <c r="N179" s="29" t="str">
        <f>'Matriz de Datos'!N161</f>
        <v/>
      </c>
      <c r="O179" s="29" t="str">
        <f>'Matriz de Datos'!O161</f>
        <v/>
      </c>
      <c r="P179" s="29" t="str">
        <f ca="1">'Matriz de Datos'!W161</f>
        <v/>
      </c>
      <c r="Q179" s="29"/>
      <c r="R179" s="29" t="str">
        <f ca="1">'Matriz de Datos'!AA161</f>
        <v/>
      </c>
      <c r="S179" s="29" t="str">
        <f ca="1">'Matriz de Datos'!AB161</f>
        <v/>
      </c>
      <c r="T179" s="29" t="str">
        <f ca="1">'Matriz de Datos'!AC161</f>
        <v/>
      </c>
      <c r="U179" s="29" t="str">
        <f ca="1">'Matriz de Datos'!AD161</f>
        <v/>
      </c>
      <c r="V179" s="29"/>
      <c r="W179" s="29" t="str">
        <f>'Matriz de Datos'!AE161</f>
        <v/>
      </c>
      <c r="X179" s="29" t="str">
        <f ca="1">'Matriz de Datos'!AF161</f>
        <v/>
      </c>
      <c r="Y179" s="39" t="str">
        <f>IF(OR('Matriz de Datos'!AK161=1,'Matriz de Datos'!AK161=3),'Matriz de Datos'!AG161 &amp; " X " &amp; 'Matriz de Datos'!AH161,"")</f>
        <v/>
      </c>
      <c r="Z179" s="44" t="str">
        <f>IF(OR('Matriz de Datos'!AK161=2,'Matriz de Datos'!AK161=3),5,"")</f>
        <v/>
      </c>
    </row>
    <row r="180" spans="6:26" ht="15" thickBot="1" x14ac:dyDescent="0.35">
      <c r="F180" s="148" t="str">
        <f>'Matriz de Datos'!A162</f>
        <v/>
      </c>
      <c r="G180" s="29" t="str">
        <f>'Matriz de Datos'!G162</f>
        <v/>
      </c>
      <c r="H180" s="29" t="str">
        <f>'Matriz de Datos'!H162</f>
        <v/>
      </c>
      <c r="I180" s="29" t="str">
        <f>'Matriz de Datos'!I162</f>
        <v/>
      </c>
      <c r="J180" s="29" t="str">
        <f>'Matriz de Datos'!J162</f>
        <v/>
      </c>
      <c r="K180" s="29" t="str">
        <f>'Matriz de Datos'!K162</f>
        <v/>
      </c>
      <c r="L180" s="29" t="str">
        <f>'Matriz de Datos'!L162</f>
        <v/>
      </c>
      <c r="M180" s="29" t="str">
        <f>'Matriz de Datos'!M162</f>
        <v/>
      </c>
      <c r="N180" s="29" t="str">
        <f>'Matriz de Datos'!N162</f>
        <v/>
      </c>
      <c r="O180" s="29" t="str">
        <f>'Matriz de Datos'!O162</f>
        <v/>
      </c>
      <c r="P180" s="29" t="str">
        <f ca="1">'Matriz de Datos'!W162</f>
        <v/>
      </c>
      <c r="Q180" s="29"/>
      <c r="R180" s="29" t="str">
        <f ca="1">'Matriz de Datos'!AA162</f>
        <v/>
      </c>
      <c r="S180" s="29" t="str">
        <f ca="1">'Matriz de Datos'!AB162</f>
        <v/>
      </c>
      <c r="T180" s="29" t="str">
        <f ca="1">'Matriz de Datos'!AC162</f>
        <v/>
      </c>
      <c r="U180" s="29" t="str">
        <f ca="1">'Matriz de Datos'!AD162</f>
        <v/>
      </c>
      <c r="V180" s="29"/>
      <c r="W180" s="29" t="str">
        <f>'Matriz de Datos'!AE162</f>
        <v/>
      </c>
      <c r="X180" s="29" t="str">
        <f ca="1">'Matriz de Datos'!AF162</f>
        <v/>
      </c>
      <c r="Y180" s="39" t="str">
        <f>IF(OR('Matriz de Datos'!AK162=1,'Matriz de Datos'!AK162=3),'Matriz de Datos'!AG162 &amp; " X " &amp; 'Matriz de Datos'!AH162,"")</f>
        <v/>
      </c>
      <c r="Z180" s="44" t="str">
        <f>IF(OR('Matriz de Datos'!AK162=2,'Matriz de Datos'!AK162=3),5,"")</f>
        <v/>
      </c>
    </row>
    <row r="181" spans="6:26" ht="15" thickBot="1" x14ac:dyDescent="0.35">
      <c r="F181" s="148" t="str">
        <f>'Matriz de Datos'!A163</f>
        <v/>
      </c>
      <c r="G181" s="29" t="str">
        <f>'Matriz de Datos'!G163</f>
        <v/>
      </c>
      <c r="H181" s="29" t="str">
        <f>'Matriz de Datos'!H163</f>
        <v/>
      </c>
      <c r="I181" s="29" t="str">
        <f>'Matriz de Datos'!I163</f>
        <v/>
      </c>
      <c r="J181" s="29" t="str">
        <f>'Matriz de Datos'!J163</f>
        <v/>
      </c>
      <c r="K181" s="29" t="str">
        <f>'Matriz de Datos'!K163</f>
        <v/>
      </c>
      <c r="L181" s="29" t="str">
        <f>'Matriz de Datos'!L163</f>
        <v/>
      </c>
      <c r="M181" s="29" t="str">
        <f>'Matriz de Datos'!M163</f>
        <v/>
      </c>
      <c r="N181" s="29" t="str">
        <f>'Matriz de Datos'!N163</f>
        <v/>
      </c>
      <c r="O181" s="29" t="str">
        <f>'Matriz de Datos'!O163</f>
        <v/>
      </c>
      <c r="P181" s="29" t="str">
        <f ca="1">'Matriz de Datos'!W163</f>
        <v/>
      </c>
      <c r="Q181" s="29"/>
      <c r="R181" s="29" t="str">
        <f ca="1">'Matriz de Datos'!AA163</f>
        <v/>
      </c>
      <c r="S181" s="29" t="str">
        <f ca="1">'Matriz de Datos'!AB163</f>
        <v/>
      </c>
      <c r="T181" s="29" t="str">
        <f ca="1">'Matriz de Datos'!AC163</f>
        <v/>
      </c>
      <c r="U181" s="29" t="str">
        <f ca="1">'Matriz de Datos'!AD163</f>
        <v/>
      </c>
      <c r="V181" s="29"/>
      <c r="W181" s="29" t="str">
        <f>'Matriz de Datos'!AE163</f>
        <v/>
      </c>
      <c r="X181" s="29" t="str">
        <f ca="1">'Matriz de Datos'!AF163</f>
        <v/>
      </c>
      <c r="Y181" s="39" t="str">
        <f>IF(OR('Matriz de Datos'!AK163=1,'Matriz de Datos'!AK163=3),'Matriz de Datos'!AG163 &amp; " X " &amp; 'Matriz de Datos'!AH163,"")</f>
        <v/>
      </c>
      <c r="Z181" s="44" t="str">
        <f>IF(OR('Matriz de Datos'!AK163=2,'Matriz de Datos'!AK163=3),5,"")</f>
        <v/>
      </c>
    </row>
    <row r="182" spans="6:26" ht="15" thickBot="1" x14ac:dyDescent="0.35">
      <c r="F182" s="148" t="str">
        <f>'Matriz de Datos'!A164</f>
        <v/>
      </c>
      <c r="G182" s="29" t="str">
        <f>'Matriz de Datos'!G164</f>
        <v/>
      </c>
      <c r="H182" s="29" t="str">
        <f>'Matriz de Datos'!H164</f>
        <v/>
      </c>
      <c r="I182" s="29" t="str">
        <f>'Matriz de Datos'!I164</f>
        <v/>
      </c>
      <c r="J182" s="29" t="str">
        <f>'Matriz de Datos'!J164</f>
        <v/>
      </c>
      <c r="K182" s="29" t="str">
        <f>'Matriz de Datos'!K164</f>
        <v/>
      </c>
      <c r="L182" s="29" t="str">
        <f>'Matriz de Datos'!L164</f>
        <v/>
      </c>
      <c r="M182" s="29" t="str">
        <f>'Matriz de Datos'!M164</f>
        <v/>
      </c>
      <c r="N182" s="29" t="str">
        <f>'Matriz de Datos'!N164</f>
        <v/>
      </c>
      <c r="O182" s="29" t="str">
        <f>'Matriz de Datos'!O164</f>
        <v/>
      </c>
      <c r="P182" s="29" t="str">
        <f ca="1">'Matriz de Datos'!W164</f>
        <v/>
      </c>
      <c r="Q182" s="29"/>
      <c r="R182" s="29" t="str">
        <f ca="1">'Matriz de Datos'!AA164</f>
        <v/>
      </c>
      <c r="S182" s="29" t="str">
        <f ca="1">'Matriz de Datos'!AB164</f>
        <v/>
      </c>
      <c r="T182" s="29" t="str">
        <f ca="1">'Matriz de Datos'!AC164</f>
        <v/>
      </c>
      <c r="U182" s="29" t="str">
        <f ca="1">'Matriz de Datos'!AD164</f>
        <v/>
      </c>
      <c r="V182" s="29"/>
      <c r="W182" s="29" t="str">
        <f>'Matriz de Datos'!AE164</f>
        <v/>
      </c>
      <c r="X182" s="29" t="str">
        <f ca="1">'Matriz de Datos'!AF164</f>
        <v/>
      </c>
      <c r="Y182" s="39" t="str">
        <f>IF(OR('Matriz de Datos'!AK164=1,'Matriz de Datos'!AK164=3),'Matriz de Datos'!AG164 &amp; " X " &amp; 'Matriz de Datos'!AH164,"")</f>
        <v/>
      </c>
      <c r="Z182" s="44" t="str">
        <f>IF(OR('Matriz de Datos'!AK164=2,'Matriz de Datos'!AK164=3),5,"")</f>
        <v/>
      </c>
    </row>
    <row r="183" spans="6:26" ht="15" thickBot="1" x14ac:dyDescent="0.35">
      <c r="F183" s="148" t="str">
        <f>'Matriz de Datos'!A165</f>
        <v/>
      </c>
      <c r="G183" s="29" t="str">
        <f>'Matriz de Datos'!G165</f>
        <v/>
      </c>
      <c r="H183" s="29" t="str">
        <f>'Matriz de Datos'!H165</f>
        <v/>
      </c>
      <c r="I183" s="29" t="str">
        <f>'Matriz de Datos'!I165</f>
        <v/>
      </c>
      <c r="J183" s="29" t="str">
        <f>'Matriz de Datos'!J165</f>
        <v/>
      </c>
      <c r="K183" s="29" t="str">
        <f>'Matriz de Datos'!K165</f>
        <v/>
      </c>
      <c r="L183" s="29" t="str">
        <f>'Matriz de Datos'!L165</f>
        <v/>
      </c>
      <c r="M183" s="29" t="str">
        <f>'Matriz de Datos'!M165</f>
        <v/>
      </c>
      <c r="N183" s="29" t="str">
        <f>'Matriz de Datos'!N165</f>
        <v/>
      </c>
      <c r="O183" s="29" t="str">
        <f>'Matriz de Datos'!O165</f>
        <v/>
      </c>
      <c r="P183" s="29" t="str">
        <f ca="1">'Matriz de Datos'!W165</f>
        <v/>
      </c>
      <c r="Q183" s="29"/>
      <c r="R183" s="29" t="str">
        <f ca="1">'Matriz de Datos'!AA165</f>
        <v/>
      </c>
      <c r="S183" s="29" t="str">
        <f ca="1">'Matriz de Datos'!AB165</f>
        <v/>
      </c>
      <c r="T183" s="29" t="str">
        <f ca="1">'Matriz de Datos'!AC165</f>
        <v/>
      </c>
      <c r="U183" s="29" t="str">
        <f ca="1">'Matriz de Datos'!AD165</f>
        <v/>
      </c>
      <c r="V183" s="29"/>
      <c r="W183" s="29" t="str">
        <f>'Matriz de Datos'!AE165</f>
        <v/>
      </c>
      <c r="X183" s="29" t="str">
        <f ca="1">'Matriz de Datos'!AF165</f>
        <v/>
      </c>
      <c r="Y183" s="39" t="str">
        <f>IF(OR('Matriz de Datos'!AK165=1,'Matriz de Datos'!AK165=3),'Matriz de Datos'!AG165 &amp; " X " &amp; 'Matriz de Datos'!AH165,"")</f>
        <v/>
      </c>
      <c r="Z183" s="44" t="str">
        <f>IF(OR('Matriz de Datos'!AK165=2,'Matriz de Datos'!AK165=3),5,"")</f>
        <v/>
      </c>
    </row>
    <row r="184" spans="6:26" ht="15" thickBot="1" x14ac:dyDescent="0.35">
      <c r="F184" s="148" t="str">
        <f>'Matriz de Datos'!A166</f>
        <v/>
      </c>
      <c r="G184" s="29" t="str">
        <f>'Matriz de Datos'!G166</f>
        <v/>
      </c>
      <c r="H184" s="29" t="str">
        <f>'Matriz de Datos'!H166</f>
        <v/>
      </c>
      <c r="I184" s="29" t="str">
        <f>'Matriz de Datos'!I166</f>
        <v/>
      </c>
      <c r="J184" s="29" t="str">
        <f>'Matriz de Datos'!J166</f>
        <v/>
      </c>
      <c r="K184" s="29" t="str">
        <f>'Matriz de Datos'!K166</f>
        <v/>
      </c>
      <c r="L184" s="29" t="str">
        <f>'Matriz de Datos'!L166</f>
        <v/>
      </c>
      <c r="M184" s="29" t="str">
        <f>'Matriz de Datos'!M166</f>
        <v/>
      </c>
      <c r="N184" s="29" t="str">
        <f>'Matriz de Datos'!N166</f>
        <v/>
      </c>
      <c r="O184" s="29" t="str">
        <f>'Matriz de Datos'!O166</f>
        <v/>
      </c>
      <c r="P184" s="29" t="str">
        <f ca="1">'Matriz de Datos'!W166</f>
        <v/>
      </c>
      <c r="Q184" s="29"/>
      <c r="R184" s="29" t="str">
        <f ca="1">'Matriz de Datos'!AA166</f>
        <v/>
      </c>
      <c r="S184" s="29" t="str">
        <f ca="1">'Matriz de Datos'!AB166</f>
        <v/>
      </c>
      <c r="T184" s="29" t="str">
        <f ca="1">'Matriz de Datos'!AC166</f>
        <v/>
      </c>
      <c r="U184" s="29" t="str">
        <f ca="1">'Matriz de Datos'!AD166</f>
        <v/>
      </c>
      <c r="V184" s="29"/>
      <c r="W184" s="29" t="str">
        <f>'Matriz de Datos'!AE166</f>
        <v/>
      </c>
      <c r="X184" s="29" t="str">
        <f ca="1">'Matriz de Datos'!AF166</f>
        <v/>
      </c>
      <c r="Y184" s="39" t="str">
        <f>IF(OR('Matriz de Datos'!AK166=1,'Matriz de Datos'!AK166=3),'Matriz de Datos'!AG166 &amp; " X " &amp; 'Matriz de Datos'!AH166,"")</f>
        <v/>
      </c>
      <c r="Z184" s="44" t="str">
        <f>IF(OR('Matriz de Datos'!AK166=2,'Matriz de Datos'!AK166=3),5,"")</f>
        <v/>
      </c>
    </row>
    <row r="185" spans="6:26" ht="15" thickBot="1" x14ac:dyDescent="0.35">
      <c r="F185" s="148" t="str">
        <f>'Matriz de Datos'!A167</f>
        <v/>
      </c>
      <c r="G185" s="29" t="str">
        <f>'Matriz de Datos'!G167</f>
        <v/>
      </c>
      <c r="H185" s="29" t="str">
        <f>'Matriz de Datos'!H167</f>
        <v/>
      </c>
      <c r="I185" s="29" t="str">
        <f>'Matriz de Datos'!I167</f>
        <v/>
      </c>
      <c r="J185" s="29" t="str">
        <f>'Matriz de Datos'!J167</f>
        <v/>
      </c>
      <c r="K185" s="29" t="str">
        <f>'Matriz de Datos'!K167</f>
        <v/>
      </c>
      <c r="L185" s="29" t="str">
        <f>'Matriz de Datos'!L167</f>
        <v/>
      </c>
      <c r="M185" s="29" t="str">
        <f>'Matriz de Datos'!M167</f>
        <v/>
      </c>
      <c r="N185" s="29" t="str">
        <f>'Matriz de Datos'!N167</f>
        <v/>
      </c>
      <c r="O185" s="29" t="str">
        <f>'Matriz de Datos'!O167</f>
        <v/>
      </c>
      <c r="P185" s="29" t="str">
        <f ca="1">'Matriz de Datos'!W167</f>
        <v/>
      </c>
      <c r="Q185" s="29"/>
      <c r="R185" s="29" t="str">
        <f ca="1">'Matriz de Datos'!AA167</f>
        <v/>
      </c>
      <c r="S185" s="29" t="str">
        <f ca="1">'Matriz de Datos'!AB167</f>
        <v/>
      </c>
      <c r="T185" s="29" t="str">
        <f ca="1">'Matriz de Datos'!AC167</f>
        <v/>
      </c>
      <c r="U185" s="29" t="str">
        <f ca="1">'Matriz de Datos'!AD167</f>
        <v/>
      </c>
      <c r="V185" s="29"/>
      <c r="W185" s="29" t="str">
        <f>'Matriz de Datos'!AE167</f>
        <v/>
      </c>
      <c r="X185" s="29" t="str">
        <f ca="1">'Matriz de Datos'!AF167</f>
        <v/>
      </c>
      <c r="Y185" s="39" t="str">
        <f>IF(OR('Matriz de Datos'!AK167=1,'Matriz de Datos'!AK167=3),'Matriz de Datos'!AG167 &amp; " X " &amp; 'Matriz de Datos'!AH167,"")</f>
        <v/>
      </c>
      <c r="Z185" s="44" t="str">
        <f>IF(OR('Matriz de Datos'!AK167=2,'Matriz de Datos'!AK167=3),5,"")</f>
        <v/>
      </c>
    </row>
    <row r="186" spans="6:26" ht="15" thickBot="1" x14ac:dyDescent="0.35">
      <c r="F186" s="148" t="str">
        <f>'Matriz de Datos'!A168</f>
        <v/>
      </c>
      <c r="G186" s="29" t="str">
        <f>'Matriz de Datos'!G168</f>
        <v/>
      </c>
      <c r="H186" s="29" t="str">
        <f>'Matriz de Datos'!H168</f>
        <v/>
      </c>
      <c r="I186" s="29" t="str">
        <f>'Matriz de Datos'!I168</f>
        <v/>
      </c>
      <c r="J186" s="29" t="str">
        <f>'Matriz de Datos'!J168</f>
        <v/>
      </c>
      <c r="K186" s="29" t="str">
        <f>'Matriz de Datos'!K168</f>
        <v/>
      </c>
      <c r="L186" s="29" t="str">
        <f>'Matriz de Datos'!L168</f>
        <v/>
      </c>
      <c r="M186" s="29" t="str">
        <f>'Matriz de Datos'!M168</f>
        <v/>
      </c>
      <c r="N186" s="29" t="str">
        <f>'Matriz de Datos'!N168</f>
        <v/>
      </c>
      <c r="O186" s="29" t="str">
        <f>'Matriz de Datos'!O168</f>
        <v/>
      </c>
      <c r="P186" s="29" t="str">
        <f ca="1">'Matriz de Datos'!W168</f>
        <v/>
      </c>
      <c r="Q186" s="29"/>
      <c r="R186" s="29" t="str">
        <f ca="1">'Matriz de Datos'!AA168</f>
        <v/>
      </c>
      <c r="S186" s="29" t="str">
        <f ca="1">'Matriz de Datos'!AB168</f>
        <v/>
      </c>
      <c r="T186" s="29" t="str">
        <f ca="1">'Matriz de Datos'!AC168</f>
        <v/>
      </c>
      <c r="U186" s="29" t="str">
        <f ca="1">'Matriz de Datos'!AD168</f>
        <v/>
      </c>
      <c r="V186" s="29"/>
      <c r="W186" s="29" t="str">
        <f>'Matriz de Datos'!AE168</f>
        <v/>
      </c>
      <c r="X186" s="29" t="str">
        <f ca="1">'Matriz de Datos'!AF168</f>
        <v/>
      </c>
      <c r="Y186" s="39" t="str">
        <f>IF(OR('Matriz de Datos'!AK168=1,'Matriz de Datos'!AK168=3),'Matriz de Datos'!AG168 &amp; " X " &amp; 'Matriz de Datos'!AH168,"")</f>
        <v/>
      </c>
      <c r="Z186" s="44" t="str">
        <f>IF(OR('Matriz de Datos'!AK168=2,'Matriz de Datos'!AK168=3),5,"")</f>
        <v/>
      </c>
    </row>
    <row r="187" spans="6:26" ht="15" thickBot="1" x14ac:dyDescent="0.35">
      <c r="F187" s="148" t="str">
        <f>'Matriz de Datos'!A169</f>
        <v/>
      </c>
      <c r="G187" s="29" t="str">
        <f>'Matriz de Datos'!G169</f>
        <v/>
      </c>
      <c r="H187" s="29" t="str">
        <f>'Matriz de Datos'!H169</f>
        <v/>
      </c>
      <c r="I187" s="29" t="str">
        <f>'Matriz de Datos'!I169</f>
        <v/>
      </c>
      <c r="J187" s="29" t="str">
        <f>'Matriz de Datos'!J169</f>
        <v/>
      </c>
      <c r="K187" s="29" t="str">
        <f>'Matriz de Datos'!K169</f>
        <v/>
      </c>
      <c r="L187" s="29" t="str">
        <f>'Matriz de Datos'!L169</f>
        <v/>
      </c>
      <c r="M187" s="29" t="str">
        <f>'Matriz de Datos'!M169</f>
        <v/>
      </c>
      <c r="N187" s="29" t="str">
        <f>'Matriz de Datos'!N169</f>
        <v/>
      </c>
      <c r="O187" s="29" t="str">
        <f>'Matriz de Datos'!O169</f>
        <v/>
      </c>
      <c r="P187" s="29" t="str">
        <f ca="1">'Matriz de Datos'!W169</f>
        <v/>
      </c>
      <c r="Q187" s="29"/>
      <c r="R187" s="29" t="str">
        <f ca="1">'Matriz de Datos'!AA169</f>
        <v/>
      </c>
      <c r="S187" s="29" t="str">
        <f ca="1">'Matriz de Datos'!AB169</f>
        <v/>
      </c>
      <c r="T187" s="29" t="str">
        <f ca="1">'Matriz de Datos'!AC169</f>
        <v/>
      </c>
      <c r="U187" s="29" t="str">
        <f ca="1">'Matriz de Datos'!AD169</f>
        <v/>
      </c>
      <c r="V187" s="29"/>
      <c r="W187" s="29" t="str">
        <f>'Matriz de Datos'!AE169</f>
        <v/>
      </c>
      <c r="X187" s="29" t="str">
        <f ca="1">'Matriz de Datos'!AF169</f>
        <v/>
      </c>
      <c r="Y187" s="39" t="str">
        <f>IF(OR('Matriz de Datos'!AK169=1,'Matriz de Datos'!AK169=3),'Matriz de Datos'!AG169 &amp; " X " &amp; 'Matriz de Datos'!AH169,"")</f>
        <v/>
      </c>
      <c r="Z187" s="44" t="str">
        <f>IF(OR('Matriz de Datos'!AK169=2,'Matriz de Datos'!AK169=3),5,"")</f>
        <v/>
      </c>
    </row>
    <row r="188" spans="6:26" ht="15" thickBot="1" x14ac:dyDescent="0.35">
      <c r="F188" s="148" t="str">
        <f>'Matriz de Datos'!A170</f>
        <v/>
      </c>
      <c r="G188" s="29" t="str">
        <f>'Matriz de Datos'!G170</f>
        <v/>
      </c>
      <c r="H188" s="29" t="str">
        <f>'Matriz de Datos'!H170</f>
        <v/>
      </c>
      <c r="I188" s="29" t="str">
        <f>'Matriz de Datos'!I170</f>
        <v/>
      </c>
      <c r="J188" s="29" t="str">
        <f>'Matriz de Datos'!J170</f>
        <v/>
      </c>
      <c r="K188" s="29" t="str">
        <f>'Matriz de Datos'!K170</f>
        <v/>
      </c>
      <c r="L188" s="29" t="str">
        <f>'Matriz de Datos'!L170</f>
        <v/>
      </c>
      <c r="M188" s="29" t="str">
        <f>'Matriz de Datos'!M170</f>
        <v/>
      </c>
      <c r="N188" s="29" t="str">
        <f>'Matriz de Datos'!N170</f>
        <v/>
      </c>
      <c r="O188" s="29" t="str">
        <f>'Matriz de Datos'!O170</f>
        <v/>
      </c>
      <c r="P188" s="29" t="str">
        <f ca="1">'Matriz de Datos'!W170</f>
        <v/>
      </c>
      <c r="Q188" s="29"/>
      <c r="R188" s="29" t="str">
        <f ca="1">'Matriz de Datos'!AA170</f>
        <v/>
      </c>
      <c r="S188" s="29" t="str">
        <f ca="1">'Matriz de Datos'!AB170</f>
        <v/>
      </c>
      <c r="T188" s="29" t="str">
        <f ca="1">'Matriz de Datos'!AC170</f>
        <v/>
      </c>
      <c r="U188" s="29" t="str">
        <f ca="1">'Matriz de Datos'!AD170</f>
        <v/>
      </c>
      <c r="V188" s="29"/>
      <c r="W188" s="29" t="str">
        <f>'Matriz de Datos'!AE170</f>
        <v/>
      </c>
      <c r="X188" s="29" t="str">
        <f ca="1">'Matriz de Datos'!AF170</f>
        <v/>
      </c>
      <c r="Y188" s="39" t="str">
        <f>IF(OR('Matriz de Datos'!AK170=1,'Matriz de Datos'!AK170=3),'Matriz de Datos'!AG170 &amp; " X " &amp; 'Matriz de Datos'!AH170,"")</f>
        <v/>
      </c>
      <c r="Z188" s="44" t="str">
        <f>IF(OR('Matriz de Datos'!AK170=2,'Matriz de Datos'!AK170=3),5,"")</f>
        <v/>
      </c>
    </row>
    <row r="189" spans="6:26" ht="15" thickBot="1" x14ac:dyDescent="0.35">
      <c r="F189" s="148" t="str">
        <f>'Matriz de Datos'!A171</f>
        <v/>
      </c>
      <c r="G189" s="29" t="str">
        <f>'Matriz de Datos'!G171</f>
        <v/>
      </c>
      <c r="H189" s="29" t="str">
        <f>'Matriz de Datos'!H171</f>
        <v/>
      </c>
      <c r="I189" s="29" t="str">
        <f>'Matriz de Datos'!I171</f>
        <v/>
      </c>
      <c r="J189" s="29" t="str">
        <f>'Matriz de Datos'!J171</f>
        <v/>
      </c>
      <c r="K189" s="29" t="str">
        <f>'Matriz de Datos'!K171</f>
        <v/>
      </c>
      <c r="L189" s="29" t="str">
        <f>'Matriz de Datos'!L171</f>
        <v/>
      </c>
      <c r="M189" s="29" t="str">
        <f>'Matriz de Datos'!M171</f>
        <v/>
      </c>
      <c r="N189" s="29" t="str">
        <f>'Matriz de Datos'!N171</f>
        <v/>
      </c>
      <c r="O189" s="29" t="str">
        <f>'Matriz de Datos'!O171</f>
        <v/>
      </c>
      <c r="P189" s="29" t="str">
        <f ca="1">'Matriz de Datos'!W171</f>
        <v/>
      </c>
      <c r="Q189" s="29"/>
      <c r="R189" s="29" t="str">
        <f ca="1">'Matriz de Datos'!AA171</f>
        <v/>
      </c>
      <c r="S189" s="29" t="str">
        <f ca="1">'Matriz de Datos'!AB171</f>
        <v/>
      </c>
      <c r="T189" s="29" t="str">
        <f ca="1">'Matriz de Datos'!AC171</f>
        <v/>
      </c>
      <c r="U189" s="29" t="str">
        <f ca="1">'Matriz de Datos'!AD171</f>
        <v/>
      </c>
      <c r="V189" s="29"/>
      <c r="W189" s="29" t="str">
        <f>'Matriz de Datos'!AE171</f>
        <v/>
      </c>
      <c r="X189" s="29" t="str">
        <f ca="1">'Matriz de Datos'!AF171</f>
        <v/>
      </c>
      <c r="Y189" s="39" t="str">
        <f>IF(OR('Matriz de Datos'!AK171=1,'Matriz de Datos'!AK171=3),'Matriz de Datos'!AG171 &amp; " X " &amp; 'Matriz de Datos'!AH171,"")</f>
        <v/>
      </c>
      <c r="Z189" s="44" t="str">
        <f>IF(OR('Matriz de Datos'!AK171=2,'Matriz de Datos'!AK171=3),5,"")</f>
        <v/>
      </c>
    </row>
    <row r="190" spans="6:26" ht="15" thickBot="1" x14ac:dyDescent="0.35">
      <c r="F190" s="148" t="str">
        <f>'Matriz de Datos'!A172</f>
        <v/>
      </c>
      <c r="G190" s="29" t="str">
        <f>'Matriz de Datos'!G172</f>
        <v/>
      </c>
      <c r="H190" s="29" t="str">
        <f>'Matriz de Datos'!H172</f>
        <v/>
      </c>
      <c r="I190" s="29" t="str">
        <f>'Matriz de Datos'!I172</f>
        <v/>
      </c>
      <c r="J190" s="29" t="str">
        <f>'Matriz de Datos'!J172</f>
        <v/>
      </c>
      <c r="K190" s="29" t="str">
        <f>'Matriz de Datos'!K172</f>
        <v/>
      </c>
      <c r="L190" s="29" t="str">
        <f>'Matriz de Datos'!L172</f>
        <v/>
      </c>
      <c r="M190" s="29" t="str">
        <f>'Matriz de Datos'!M172</f>
        <v/>
      </c>
      <c r="N190" s="29" t="str">
        <f>'Matriz de Datos'!N172</f>
        <v/>
      </c>
      <c r="O190" s="29" t="str">
        <f>'Matriz de Datos'!O172</f>
        <v/>
      </c>
      <c r="P190" s="29" t="str">
        <f ca="1">'Matriz de Datos'!W172</f>
        <v/>
      </c>
      <c r="Q190" s="29"/>
      <c r="R190" s="29" t="str">
        <f ca="1">'Matriz de Datos'!AA172</f>
        <v/>
      </c>
      <c r="S190" s="29" t="str">
        <f ca="1">'Matriz de Datos'!AB172</f>
        <v/>
      </c>
      <c r="T190" s="29" t="str">
        <f ca="1">'Matriz de Datos'!AC172</f>
        <v/>
      </c>
      <c r="U190" s="29" t="str">
        <f ca="1">'Matriz de Datos'!AD172</f>
        <v/>
      </c>
      <c r="V190" s="29"/>
      <c r="W190" s="29" t="str">
        <f>'Matriz de Datos'!AE172</f>
        <v/>
      </c>
      <c r="X190" s="29" t="str">
        <f ca="1">'Matriz de Datos'!AF172</f>
        <v/>
      </c>
      <c r="Y190" s="39" t="str">
        <f>IF(OR('Matriz de Datos'!AK172=1,'Matriz de Datos'!AK172=3),'Matriz de Datos'!AG172 &amp; " X " &amp; 'Matriz de Datos'!AH172,"")</f>
        <v/>
      </c>
      <c r="Z190" s="44" t="str">
        <f>IF(OR('Matriz de Datos'!AK172=2,'Matriz de Datos'!AK172=3),5,"")</f>
        <v/>
      </c>
    </row>
    <row r="191" spans="6:26" ht="15" thickBot="1" x14ac:dyDescent="0.35">
      <c r="F191" s="148" t="str">
        <f>'Matriz de Datos'!A173</f>
        <v/>
      </c>
      <c r="G191" s="29" t="str">
        <f>'Matriz de Datos'!G173</f>
        <v/>
      </c>
      <c r="H191" s="29" t="str">
        <f>'Matriz de Datos'!H173</f>
        <v/>
      </c>
      <c r="I191" s="29" t="str">
        <f>'Matriz de Datos'!I173</f>
        <v/>
      </c>
      <c r="J191" s="29" t="str">
        <f>'Matriz de Datos'!J173</f>
        <v/>
      </c>
      <c r="K191" s="29" t="str">
        <f>'Matriz de Datos'!K173</f>
        <v/>
      </c>
      <c r="L191" s="29" t="str">
        <f>'Matriz de Datos'!L173</f>
        <v/>
      </c>
      <c r="M191" s="29" t="str">
        <f>'Matriz de Datos'!M173</f>
        <v/>
      </c>
      <c r="N191" s="29" t="str">
        <f>'Matriz de Datos'!N173</f>
        <v/>
      </c>
      <c r="O191" s="29" t="str">
        <f>'Matriz de Datos'!O173</f>
        <v/>
      </c>
      <c r="P191" s="29" t="str">
        <f ca="1">'Matriz de Datos'!W173</f>
        <v/>
      </c>
      <c r="Q191" s="29"/>
      <c r="R191" s="29" t="str">
        <f ca="1">'Matriz de Datos'!AA173</f>
        <v/>
      </c>
      <c r="S191" s="29" t="str">
        <f ca="1">'Matriz de Datos'!AB173</f>
        <v/>
      </c>
      <c r="T191" s="29" t="str">
        <f ca="1">'Matriz de Datos'!AC173</f>
        <v/>
      </c>
      <c r="U191" s="29" t="str">
        <f ca="1">'Matriz de Datos'!AD173</f>
        <v/>
      </c>
      <c r="V191" s="29"/>
      <c r="W191" s="29" t="str">
        <f>'Matriz de Datos'!AE173</f>
        <v/>
      </c>
      <c r="X191" s="29" t="str">
        <f ca="1">'Matriz de Datos'!AF173</f>
        <v/>
      </c>
      <c r="Y191" s="39" t="str">
        <f>IF(OR('Matriz de Datos'!AK173=1,'Matriz de Datos'!AK173=3),'Matriz de Datos'!AG173 &amp; " X " &amp; 'Matriz de Datos'!AH173,"")</f>
        <v/>
      </c>
      <c r="Z191" s="44" t="str">
        <f>IF(OR('Matriz de Datos'!AK173=2,'Matriz de Datos'!AK173=3),5,"")</f>
        <v/>
      </c>
    </row>
    <row r="192" spans="6:26" ht="15" thickBot="1" x14ac:dyDescent="0.35">
      <c r="F192" s="148" t="str">
        <f>'Matriz de Datos'!A174</f>
        <v/>
      </c>
      <c r="G192" s="29" t="str">
        <f>'Matriz de Datos'!G174</f>
        <v/>
      </c>
      <c r="H192" s="29" t="str">
        <f>'Matriz de Datos'!H174</f>
        <v/>
      </c>
      <c r="I192" s="29" t="str">
        <f>'Matriz de Datos'!I174</f>
        <v/>
      </c>
      <c r="J192" s="29" t="str">
        <f>'Matriz de Datos'!J174</f>
        <v/>
      </c>
      <c r="K192" s="29" t="str">
        <f>'Matriz de Datos'!K174</f>
        <v/>
      </c>
      <c r="L192" s="29" t="str">
        <f>'Matriz de Datos'!L174</f>
        <v/>
      </c>
      <c r="M192" s="29" t="str">
        <f>'Matriz de Datos'!M174</f>
        <v/>
      </c>
      <c r="N192" s="29" t="str">
        <f>'Matriz de Datos'!N174</f>
        <v/>
      </c>
      <c r="O192" s="29" t="str">
        <f>'Matriz de Datos'!O174</f>
        <v/>
      </c>
      <c r="P192" s="29" t="str">
        <f ca="1">'Matriz de Datos'!W174</f>
        <v/>
      </c>
      <c r="Q192" s="29"/>
      <c r="R192" s="29" t="str">
        <f ca="1">'Matriz de Datos'!AA174</f>
        <v/>
      </c>
      <c r="S192" s="29" t="str">
        <f ca="1">'Matriz de Datos'!AB174</f>
        <v/>
      </c>
      <c r="T192" s="29" t="str">
        <f ca="1">'Matriz de Datos'!AC174</f>
        <v/>
      </c>
      <c r="U192" s="29" t="str">
        <f ca="1">'Matriz de Datos'!AD174</f>
        <v/>
      </c>
      <c r="V192" s="29"/>
      <c r="W192" s="29" t="str">
        <f>'Matriz de Datos'!AE174</f>
        <v/>
      </c>
      <c r="X192" s="29" t="str">
        <f ca="1">'Matriz de Datos'!AF174</f>
        <v/>
      </c>
      <c r="Y192" s="39" t="str">
        <f>IF(OR('Matriz de Datos'!AK174=1,'Matriz de Datos'!AK174=3),'Matriz de Datos'!AG174 &amp; " X " &amp; 'Matriz de Datos'!AH174,"")</f>
        <v/>
      </c>
      <c r="Z192" s="44" t="str">
        <f>IF(OR('Matriz de Datos'!AK174=2,'Matriz de Datos'!AK174=3),5,"")</f>
        <v/>
      </c>
    </row>
    <row r="193" spans="6:26" ht="15" thickBot="1" x14ac:dyDescent="0.35">
      <c r="F193" s="148" t="str">
        <f>'Matriz de Datos'!A175</f>
        <v/>
      </c>
      <c r="G193" s="29" t="str">
        <f>'Matriz de Datos'!G175</f>
        <v/>
      </c>
      <c r="H193" s="29" t="str">
        <f>'Matriz de Datos'!H175</f>
        <v/>
      </c>
      <c r="I193" s="29" t="str">
        <f>'Matriz de Datos'!I175</f>
        <v/>
      </c>
      <c r="J193" s="29" t="str">
        <f>'Matriz de Datos'!J175</f>
        <v/>
      </c>
      <c r="K193" s="29" t="str">
        <f>'Matriz de Datos'!K175</f>
        <v/>
      </c>
      <c r="L193" s="29" t="str">
        <f>'Matriz de Datos'!L175</f>
        <v/>
      </c>
      <c r="M193" s="29" t="str">
        <f>'Matriz de Datos'!M175</f>
        <v/>
      </c>
      <c r="N193" s="29" t="str">
        <f>'Matriz de Datos'!N175</f>
        <v/>
      </c>
      <c r="O193" s="29" t="str">
        <f>'Matriz de Datos'!O175</f>
        <v/>
      </c>
      <c r="P193" s="29" t="str">
        <f ca="1">'Matriz de Datos'!W175</f>
        <v/>
      </c>
      <c r="Q193" s="29"/>
      <c r="R193" s="29" t="str">
        <f ca="1">'Matriz de Datos'!AA175</f>
        <v/>
      </c>
      <c r="S193" s="29" t="str">
        <f ca="1">'Matriz de Datos'!AB175</f>
        <v/>
      </c>
      <c r="T193" s="29" t="str">
        <f ca="1">'Matriz de Datos'!AC175</f>
        <v/>
      </c>
      <c r="U193" s="29" t="str">
        <f ca="1">'Matriz de Datos'!AD175</f>
        <v/>
      </c>
      <c r="V193" s="29"/>
      <c r="W193" s="29" t="str">
        <f>'Matriz de Datos'!AE175</f>
        <v/>
      </c>
      <c r="X193" s="29" t="str">
        <f ca="1">'Matriz de Datos'!AF175</f>
        <v/>
      </c>
      <c r="Y193" s="39" t="str">
        <f>IF(OR('Matriz de Datos'!AK175=1,'Matriz de Datos'!AK175=3),'Matriz de Datos'!AG175 &amp; " X " &amp; 'Matriz de Datos'!AH175,"")</f>
        <v/>
      </c>
      <c r="Z193" s="44" t="str">
        <f>IF(OR('Matriz de Datos'!AK175=2,'Matriz de Datos'!AK175=3),5,"")</f>
        <v/>
      </c>
    </row>
    <row r="194" spans="6:26" ht="15" thickBot="1" x14ac:dyDescent="0.35">
      <c r="F194" s="148" t="str">
        <f>'Matriz de Datos'!A176</f>
        <v/>
      </c>
      <c r="G194" s="29" t="str">
        <f>'Matriz de Datos'!G176</f>
        <v/>
      </c>
      <c r="H194" s="29" t="str">
        <f>'Matriz de Datos'!H176</f>
        <v/>
      </c>
      <c r="I194" s="29" t="str">
        <f>'Matriz de Datos'!I176</f>
        <v/>
      </c>
      <c r="J194" s="29" t="str">
        <f>'Matriz de Datos'!J176</f>
        <v/>
      </c>
      <c r="K194" s="29" t="str">
        <f>'Matriz de Datos'!K176</f>
        <v/>
      </c>
      <c r="L194" s="29" t="str">
        <f>'Matriz de Datos'!L176</f>
        <v/>
      </c>
      <c r="M194" s="29" t="str">
        <f>'Matriz de Datos'!M176</f>
        <v/>
      </c>
      <c r="N194" s="29" t="str">
        <f>'Matriz de Datos'!N176</f>
        <v/>
      </c>
      <c r="O194" s="29" t="str">
        <f>'Matriz de Datos'!O176</f>
        <v/>
      </c>
      <c r="P194" s="29" t="str">
        <f ca="1">'Matriz de Datos'!W176</f>
        <v/>
      </c>
      <c r="Q194" s="29"/>
      <c r="R194" s="29" t="str">
        <f ca="1">'Matriz de Datos'!AA176</f>
        <v/>
      </c>
      <c r="S194" s="29" t="str">
        <f ca="1">'Matriz de Datos'!AB176</f>
        <v/>
      </c>
      <c r="T194" s="29" t="str">
        <f ca="1">'Matriz de Datos'!AC176</f>
        <v/>
      </c>
      <c r="U194" s="29" t="str">
        <f ca="1">'Matriz de Datos'!AD176</f>
        <v/>
      </c>
      <c r="V194" s="29"/>
      <c r="W194" s="29" t="str">
        <f>'Matriz de Datos'!AE176</f>
        <v/>
      </c>
      <c r="X194" s="29" t="str">
        <f ca="1">'Matriz de Datos'!AF176</f>
        <v/>
      </c>
      <c r="Y194" s="39" t="str">
        <f>IF(OR('Matriz de Datos'!AK176=1,'Matriz de Datos'!AK176=3),'Matriz de Datos'!AG176 &amp; " X " &amp; 'Matriz de Datos'!AH176,"")</f>
        <v/>
      </c>
      <c r="Z194" s="44" t="str">
        <f>IF(OR('Matriz de Datos'!AK176=2,'Matriz de Datos'!AK176=3),5,"")</f>
        <v/>
      </c>
    </row>
    <row r="195" spans="6:26" ht="15" thickBot="1" x14ac:dyDescent="0.35">
      <c r="F195" s="148" t="str">
        <f>'Matriz de Datos'!A177</f>
        <v/>
      </c>
      <c r="G195" s="29" t="str">
        <f>'Matriz de Datos'!G177</f>
        <v/>
      </c>
      <c r="H195" s="29" t="str">
        <f>'Matriz de Datos'!H177</f>
        <v/>
      </c>
      <c r="I195" s="29" t="str">
        <f>'Matriz de Datos'!I177</f>
        <v/>
      </c>
      <c r="J195" s="29" t="str">
        <f>'Matriz de Datos'!J177</f>
        <v/>
      </c>
      <c r="K195" s="29" t="str">
        <f>'Matriz de Datos'!K177</f>
        <v/>
      </c>
      <c r="L195" s="29" t="str">
        <f>'Matriz de Datos'!L177</f>
        <v/>
      </c>
      <c r="M195" s="29" t="str">
        <f>'Matriz de Datos'!M177</f>
        <v/>
      </c>
      <c r="N195" s="29" t="str">
        <f>'Matriz de Datos'!N177</f>
        <v/>
      </c>
      <c r="O195" s="29" t="str">
        <f>'Matriz de Datos'!O177</f>
        <v/>
      </c>
      <c r="P195" s="29" t="str">
        <f ca="1">'Matriz de Datos'!W177</f>
        <v/>
      </c>
      <c r="Q195" s="29"/>
      <c r="R195" s="29" t="str">
        <f ca="1">'Matriz de Datos'!AA177</f>
        <v/>
      </c>
      <c r="S195" s="29" t="str">
        <f ca="1">'Matriz de Datos'!AB177</f>
        <v/>
      </c>
      <c r="T195" s="29" t="str">
        <f ca="1">'Matriz de Datos'!AC177</f>
        <v/>
      </c>
      <c r="U195" s="29" t="str">
        <f ca="1">'Matriz de Datos'!AD177</f>
        <v/>
      </c>
      <c r="V195" s="29"/>
      <c r="W195" s="29" t="str">
        <f>'Matriz de Datos'!AE177</f>
        <v/>
      </c>
      <c r="X195" s="29" t="str">
        <f ca="1">'Matriz de Datos'!AF177</f>
        <v/>
      </c>
      <c r="Y195" s="39" t="str">
        <f>IF(OR('Matriz de Datos'!AK177=1,'Matriz de Datos'!AK177=3),'Matriz de Datos'!AG177 &amp; " X " &amp; 'Matriz de Datos'!AH177,"")</f>
        <v/>
      </c>
      <c r="Z195" s="44" t="str">
        <f>IF(OR('Matriz de Datos'!AK177=2,'Matriz de Datos'!AK177=3),5,"")</f>
        <v/>
      </c>
    </row>
    <row r="196" spans="6:26" ht="15" thickBot="1" x14ac:dyDescent="0.35">
      <c r="F196" s="148" t="str">
        <f>'Matriz de Datos'!A178</f>
        <v/>
      </c>
      <c r="G196" s="29" t="str">
        <f>'Matriz de Datos'!G178</f>
        <v/>
      </c>
      <c r="H196" s="29" t="str">
        <f>'Matriz de Datos'!H178</f>
        <v/>
      </c>
      <c r="I196" s="29" t="str">
        <f>'Matriz de Datos'!I178</f>
        <v/>
      </c>
      <c r="J196" s="29" t="str">
        <f>'Matriz de Datos'!J178</f>
        <v/>
      </c>
      <c r="K196" s="29" t="str">
        <f>'Matriz de Datos'!K178</f>
        <v/>
      </c>
      <c r="L196" s="29" t="str">
        <f>'Matriz de Datos'!L178</f>
        <v/>
      </c>
      <c r="M196" s="29" t="str">
        <f>'Matriz de Datos'!M178</f>
        <v/>
      </c>
      <c r="N196" s="29" t="str">
        <f>'Matriz de Datos'!N178</f>
        <v/>
      </c>
      <c r="O196" s="29" t="str">
        <f>'Matriz de Datos'!O178</f>
        <v/>
      </c>
      <c r="P196" s="29" t="str">
        <f ca="1">'Matriz de Datos'!W178</f>
        <v/>
      </c>
      <c r="Q196" s="29"/>
      <c r="R196" s="29" t="str">
        <f ca="1">'Matriz de Datos'!AA178</f>
        <v/>
      </c>
      <c r="S196" s="29" t="str">
        <f ca="1">'Matriz de Datos'!AB178</f>
        <v/>
      </c>
      <c r="T196" s="29" t="str">
        <f ca="1">'Matriz de Datos'!AC178</f>
        <v/>
      </c>
      <c r="U196" s="29" t="str">
        <f ca="1">'Matriz de Datos'!AD178</f>
        <v/>
      </c>
      <c r="V196" s="29"/>
      <c r="W196" s="29" t="str">
        <f>'Matriz de Datos'!AE178</f>
        <v/>
      </c>
      <c r="X196" s="29" t="str">
        <f ca="1">'Matriz de Datos'!AF178</f>
        <v/>
      </c>
      <c r="Y196" s="39" t="str">
        <f>IF(OR('Matriz de Datos'!AK178=1,'Matriz de Datos'!AK178=3),'Matriz de Datos'!AG178 &amp; " X " &amp; 'Matriz de Datos'!AH178,"")</f>
        <v/>
      </c>
      <c r="Z196" s="44" t="str">
        <f>IF(OR('Matriz de Datos'!AK178=2,'Matriz de Datos'!AK178=3),5,"")</f>
        <v/>
      </c>
    </row>
    <row r="197" spans="6:26" ht="15" thickBot="1" x14ac:dyDescent="0.35">
      <c r="F197" s="148" t="str">
        <f>'Matriz de Datos'!A179</f>
        <v/>
      </c>
      <c r="G197" s="29" t="str">
        <f>'Matriz de Datos'!G179</f>
        <v/>
      </c>
      <c r="H197" s="29" t="str">
        <f>'Matriz de Datos'!H179</f>
        <v/>
      </c>
      <c r="I197" s="29" t="str">
        <f>'Matriz de Datos'!I179</f>
        <v/>
      </c>
      <c r="J197" s="29" t="str">
        <f>'Matriz de Datos'!J179</f>
        <v/>
      </c>
      <c r="K197" s="29" t="str">
        <f>'Matriz de Datos'!K179</f>
        <v/>
      </c>
      <c r="L197" s="29" t="str">
        <f>'Matriz de Datos'!L179</f>
        <v/>
      </c>
      <c r="M197" s="29" t="str">
        <f>'Matriz de Datos'!M179</f>
        <v/>
      </c>
      <c r="N197" s="29" t="str">
        <f>'Matriz de Datos'!N179</f>
        <v/>
      </c>
      <c r="O197" s="29" t="str">
        <f>'Matriz de Datos'!O179</f>
        <v/>
      </c>
      <c r="P197" s="29" t="str">
        <f ca="1">'Matriz de Datos'!W179</f>
        <v/>
      </c>
      <c r="Q197" s="29"/>
      <c r="R197" s="29" t="str">
        <f ca="1">'Matriz de Datos'!AA179</f>
        <v/>
      </c>
      <c r="S197" s="29" t="str">
        <f ca="1">'Matriz de Datos'!AB179</f>
        <v/>
      </c>
      <c r="T197" s="29" t="str">
        <f ca="1">'Matriz de Datos'!AC179</f>
        <v/>
      </c>
      <c r="U197" s="29" t="str">
        <f ca="1">'Matriz de Datos'!AD179</f>
        <v/>
      </c>
      <c r="V197" s="29"/>
      <c r="W197" s="29" t="str">
        <f>'Matriz de Datos'!AE179</f>
        <v/>
      </c>
      <c r="X197" s="29" t="str">
        <f ca="1">'Matriz de Datos'!AF179</f>
        <v/>
      </c>
      <c r="Y197" s="39" t="str">
        <f>IF(OR('Matriz de Datos'!AK179=1,'Matriz de Datos'!AK179=3),'Matriz de Datos'!AG179 &amp; " X " &amp; 'Matriz de Datos'!AH179,"")</f>
        <v/>
      </c>
      <c r="Z197" s="44" t="str">
        <f>IF(OR('Matriz de Datos'!AK179=2,'Matriz de Datos'!AK179=3),5,"")</f>
        <v/>
      </c>
    </row>
    <row r="198" spans="6:26" ht="15" thickBot="1" x14ac:dyDescent="0.35">
      <c r="F198" s="148" t="str">
        <f>'Matriz de Datos'!A180</f>
        <v/>
      </c>
      <c r="G198" s="29" t="str">
        <f>'Matriz de Datos'!G180</f>
        <v/>
      </c>
      <c r="H198" s="29" t="str">
        <f>'Matriz de Datos'!H180</f>
        <v/>
      </c>
      <c r="I198" s="29" t="str">
        <f>'Matriz de Datos'!I180</f>
        <v/>
      </c>
      <c r="J198" s="29" t="str">
        <f>'Matriz de Datos'!J180</f>
        <v/>
      </c>
      <c r="K198" s="29" t="str">
        <f>'Matriz de Datos'!K180</f>
        <v/>
      </c>
      <c r="L198" s="29" t="str">
        <f>'Matriz de Datos'!L180</f>
        <v/>
      </c>
      <c r="M198" s="29" t="str">
        <f>'Matriz de Datos'!M180</f>
        <v/>
      </c>
      <c r="N198" s="29" t="str">
        <f>'Matriz de Datos'!N180</f>
        <v/>
      </c>
      <c r="O198" s="29" t="str">
        <f>'Matriz de Datos'!O180</f>
        <v/>
      </c>
      <c r="P198" s="29" t="str">
        <f ca="1">'Matriz de Datos'!W180</f>
        <v/>
      </c>
      <c r="Q198" s="29"/>
      <c r="R198" s="29" t="str">
        <f ca="1">'Matriz de Datos'!AA180</f>
        <v/>
      </c>
      <c r="S198" s="29" t="str">
        <f ca="1">'Matriz de Datos'!AB180</f>
        <v/>
      </c>
      <c r="T198" s="29" t="str">
        <f ca="1">'Matriz de Datos'!AC180</f>
        <v/>
      </c>
      <c r="U198" s="29" t="str">
        <f ca="1">'Matriz de Datos'!AD180</f>
        <v/>
      </c>
      <c r="V198" s="29"/>
      <c r="W198" s="29" t="str">
        <f>'Matriz de Datos'!AE180</f>
        <v/>
      </c>
      <c r="X198" s="29" t="str">
        <f ca="1">'Matriz de Datos'!AF180</f>
        <v/>
      </c>
      <c r="Y198" s="39" t="str">
        <f>IF(OR('Matriz de Datos'!AK180=1,'Matriz de Datos'!AK180=3),'Matriz de Datos'!AG180 &amp; " X " &amp; 'Matriz de Datos'!AH180,"")</f>
        <v/>
      </c>
      <c r="Z198" s="44" t="str">
        <f>IF(OR('Matriz de Datos'!AK180=2,'Matriz de Datos'!AK180=3),5,"")</f>
        <v/>
      </c>
    </row>
    <row r="199" spans="6:26" ht="15" thickBot="1" x14ac:dyDescent="0.35">
      <c r="F199" s="148" t="str">
        <f>'Matriz de Datos'!A181</f>
        <v/>
      </c>
      <c r="G199" s="29" t="str">
        <f>'Matriz de Datos'!G181</f>
        <v/>
      </c>
      <c r="H199" s="29" t="str">
        <f>'Matriz de Datos'!H181</f>
        <v/>
      </c>
      <c r="I199" s="29" t="str">
        <f>'Matriz de Datos'!I181</f>
        <v/>
      </c>
      <c r="J199" s="29" t="str">
        <f>'Matriz de Datos'!J181</f>
        <v/>
      </c>
      <c r="K199" s="29" t="str">
        <f>'Matriz de Datos'!K181</f>
        <v/>
      </c>
      <c r="L199" s="29" t="str">
        <f>'Matriz de Datos'!L181</f>
        <v/>
      </c>
      <c r="M199" s="29" t="str">
        <f>'Matriz de Datos'!M181</f>
        <v/>
      </c>
      <c r="N199" s="29" t="str">
        <f>'Matriz de Datos'!N181</f>
        <v/>
      </c>
      <c r="O199" s="29" t="str">
        <f>'Matriz de Datos'!O181</f>
        <v/>
      </c>
      <c r="P199" s="29" t="str">
        <f ca="1">'Matriz de Datos'!W181</f>
        <v/>
      </c>
      <c r="Q199" s="29"/>
      <c r="R199" s="29" t="str">
        <f ca="1">'Matriz de Datos'!AA181</f>
        <v/>
      </c>
      <c r="S199" s="29" t="str">
        <f ca="1">'Matriz de Datos'!AB181</f>
        <v/>
      </c>
      <c r="T199" s="29" t="str">
        <f ca="1">'Matriz de Datos'!AC181</f>
        <v/>
      </c>
      <c r="U199" s="29" t="str">
        <f ca="1">'Matriz de Datos'!AD181</f>
        <v/>
      </c>
      <c r="V199" s="29"/>
      <c r="W199" s="29" t="str">
        <f>'Matriz de Datos'!AE181</f>
        <v/>
      </c>
      <c r="X199" s="29" t="str">
        <f ca="1">'Matriz de Datos'!AF181</f>
        <v/>
      </c>
      <c r="Y199" s="39" t="str">
        <f>IF(OR('Matriz de Datos'!AK181=1,'Matriz de Datos'!AK181=3),'Matriz de Datos'!AG181 &amp; " X " &amp; 'Matriz de Datos'!AH181,"")</f>
        <v/>
      </c>
      <c r="Z199" s="44" t="str">
        <f>IF(OR('Matriz de Datos'!AK181=2,'Matriz de Datos'!AK181=3),5,"")</f>
        <v/>
      </c>
    </row>
    <row r="200" spans="6:26" ht="15" thickBot="1" x14ac:dyDescent="0.35">
      <c r="F200" s="148" t="str">
        <f>'Matriz de Datos'!A182</f>
        <v/>
      </c>
      <c r="G200" s="29" t="str">
        <f>'Matriz de Datos'!G182</f>
        <v/>
      </c>
      <c r="H200" s="29" t="str">
        <f>'Matriz de Datos'!H182</f>
        <v/>
      </c>
      <c r="I200" s="29" t="str">
        <f>'Matriz de Datos'!I182</f>
        <v/>
      </c>
      <c r="J200" s="29" t="str">
        <f>'Matriz de Datos'!J182</f>
        <v/>
      </c>
      <c r="K200" s="29" t="str">
        <f>'Matriz de Datos'!K182</f>
        <v/>
      </c>
      <c r="L200" s="29" t="str">
        <f>'Matriz de Datos'!L182</f>
        <v/>
      </c>
      <c r="M200" s="29" t="str">
        <f>'Matriz de Datos'!M182</f>
        <v/>
      </c>
      <c r="N200" s="29" t="str">
        <f>'Matriz de Datos'!N182</f>
        <v/>
      </c>
      <c r="O200" s="29" t="str">
        <f>'Matriz de Datos'!O182</f>
        <v/>
      </c>
      <c r="P200" s="29" t="str">
        <f ca="1">'Matriz de Datos'!W182</f>
        <v/>
      </c>
      <c r="Q200" s="29"/>
      <c r="R200" s="29" t="str">
        <f ca="1">'Matriz de Datos'!AA182</f>
        <v/>
      </c>
      <c r="S200" s="29" t="str">
        <f ca="1">'Matriz de Datos'!AB182</f>
        <v/>
      </c>
      <c r="T200" s="29" t="str">
        <f ca="1">'Matriz de Datos'!AC182</f>
        <v/>
      </c>
      <c r="U200" s="29" t="str">
        <f ca="1">'Matriz de Datos'!AD182</f>
        <v/>
      </c>
      <c r="V200" s="29"/>
      <c r="W200" s="29" t="str">
        <f>'Matriz de Datos'!AE182</f>
        <v/>
      </c>
      <c r="X200" s="29" t="str">
        <f ca="1">'Matriz de Datos'!AF182</f>
        <v/>
      </c>
      <c r="Y200" s="39" t="str">
        <f>IF(OR('Matriz de Datos'!AK182=1,'Matriz de Datos'!AK182=3),'Matriz de Datos'!AG182 &amp; " X " &amp; 'Matriz de Datos'!AH182,"")</f>
        <v/>
      </c>
      <c r="Z200" s="44" t="str">
        <f>IF(OR('Matriz de Datos'!AK182=2,'Matriz de Datos'!AK182=3),5,"")</f>
        <v/>
      </c>
    </row>
    <row r="201" spans="6:26" ht="15" thickBot="1" x14ac:dyDescent="0.35">
      <c r="F201" s="148" t="str">
        <f>'Matriz de Datos'!A183</f>
        <v/>
      </c>
      <c r="G201" s="29" t="str">
        <f>'Matriz de Datos'!G183</f>
        <v/>
      </c>
      <c r="H201" s="29" t="str">
        <f>'Matriz de Datos'!H183</f>
        <v/>
      </c>
      <c r="I201" s="29" t="str">
        <f>'Matriz de Datos'!I183</f>
        <v/>
      </c>
      <c r="J201" s="29" t="str">
        <f>'Matriz de Datos'!J183</f>
        <v/>
      </c>
      <c r="K201" s="29" t="str">
        <f>'Matriz de Datos'!K183</f>
        <v/>
      </c>
      <c r="L201" s="29" t="str">
        <f>'Matriz de Datos'!L183</f>
        <v/>
      </c>
      <c r="M201" s="29" t="str">
        <f>'Matriz de Datos'!M183</f>
        <v/>
      </c>
      <c r="N201" s="29" t="str">
        <f>'Matriz de Datos'!N183</f>
        <v/>
      </c>
      <c r="O201" s="29" t="str">
        <f>'Matriz de Datos'!O183</f>
        <v/>
      </c>
      <c r="P201" s="29" t="str">
        <f ca="1">'Matriz de Datos'!W183</f>
        <v/>
      </c>
      <c r="Q201" s="29"/>
      <c r="R201" s="29" t="str">
        <f ca="1">'Matriz de Datos'!AA183</f>
        <v/>
      </c>
      <c r="S201" s="29" t="str">
        <f ca="1">'Matriz de Datos'!AB183</f>
        <v/>
      </c>
      <c r="T201" s="29" t="str">
        <f ca="1">'Matriz de Datos'!AC183</f>
        <v/>
      </c>
      <c r="U201" s="29" t="str">
        <f ca="1">'Matriz de Datos'!AD183</f>
        <v/>
      </c>
      <c r="V201" s="29"/>
      <c r="W201" s="29" t="str">
        <f>'Matriz de Datos'!AE183</f>
        <v/>
      </c>
      <c r="X201" s="29" t="str">
        <f ca="1">'Matriz de Datos'!AF183</f>
        <v/>
      </c>
      <c r="Y201" s="39" t="str">
        <f>IF(OR('Matriz de Datos'!AK183=1,'Matriz de Datos'!AK183=3),'Matriz de Datos'!AG183 &amp; " X " &amp; 'Matriz de Datos'!AH183,"")</f>
        <v/>
      </c>
      <c r="Z201" s="44" t="str">
        <f>IF(OR('Matriz de Datos'!AK183=2,'Matriz de Datos'!AK183=3),5,"")</f>
        <v/>
      </c>
    </row>
    <row r="202" spans="6:26" ht="15" thickBot="1" x14ac:dyDescent="0.35">
      <c r="F202" s="148" t="str">
        <f>'Matriz de Datos'!A184</f>
        <v/>
      </c>
      <c r="G202" s="29" t="str">
        <f>'Matriz de Datos'!G184</f>
        <v/>
      </c>
      <c r="H202" s="29" t="str">
        <f>'Matriz de Datos'!H184</f>
        <v/>
      </c>
      <c r="I202" s="29" t="str">
        <f>'Matriz de Datos'!I184</f>
        <v/>
      </c>
      <c r="J202" s="29" t="str">
        <f>'Matriz de Datos'!J184</f>
        <v/>
      </c>
      <c r="K202" s="29" t="str">
        <f>'Matriz de Datos'!K184</f>
        <v/>
      </c>
      <c r="L202" s="29" t="str">
        <f>'Matriz de Datos'!L184</f>
        <v/>
      </c>
      <c r="M202" s="29" t="str">
        <f>'Matriz de Datos'!M184</f>
        <v/>
      </c>
      <c r="N202" s="29" t="str">
        <f>'Matriz de Datos'!N184</f>
        <v/>
      </c>
      <c r="O202" s="29" t="str">
        <f>'Matriz de Datos'!O184</f>
        <v/>
      </c>
      <c r="P202" s="29" t="str">
        <f ca="1">'Matriz de Datos'!W184</f>
        <v/>
      </c>
      <c r="Q202" s="29"/>
      <c r="R202" s="29" t="str">
        <f ca="1">'Matriz de Datos'!AA184</f>
        <v/>
      </c>
      <c r="S202" s="29" t="str">
        <f ca="1">'Matriz de Datos'!AB184</f>
        <v/>
      </c>
      <c r="T202" s="29" t="str">
        <f ca="1">'Matriz de Datos'!AC184</f>
        <v/>
      </c>
      <c r="U202" s="29" t="str">
        <f ca="1">'Matriz de Datos'!AD184</f>
        <v/>
      </c>
      <c r="V202" s="29"/>
      <c r="W202" s="29" t="str">
        <f>'Matriz de Datos'!AE184</f>
        <v/>
      </c>
      <c r="X202" s="29" t="str">
        <f ca="1">'Matriz de Datos'!AF184</f>
        <v/>
      </c>
      <c r="Y202" s="39" t="str">
        <f>IF(OR('Matriz de Datos'!AK184=1,'Matriz de Datos'!AK184=3),'Matriz de Datos'!AG184 &amp; " X " &amp; 'Matriz de Datos'!AH184,"")</f>
        <v/>
      </c>
      <c r="Z202" s="44" t="str">
        <f>IF(OR('Matriz de Datos'!AK184=2,'Matriz de Datos'!AK184=3),5,"")</f>
        <v/>
      </c>
    </row>
    <row r="203" spans="6:26" ht="15" thickBot="1" x14ac:dyDescent="0.35">
      <c r="F203" s="148" t="str">
        <f>'Matriz de Datos'!A185</f>
        <v/>
      </c>
      <c r="G203" s="29" t="str">
        <f>'Matriz de Datos'!G185</f>
        <v/>
      </c>
      <c r="H203" s="29" t="str">
        <f>'Matriz de Datos'!H185</f>
        <v/>
      </c>
      <c r="I203" s="29" t="str">
        <f>'Matriz de Datos'!I185</f>
        <v/>
      </c>
      <c r="J203" s="29" t="str">
        <f>'Matriz de Datos'!J185</f>
        <v/>
      </c>
      <c r="K203" s="29" t="str">
        <f>'Matriz de Datos'!K185</f>
        <v/>
      </c>
      <c r="L203" s="29" t="str">
        <f>'Matriz de Datos'!L185</f>
        <v/>
      </c>
      <c r="M203" s="29" t="str">
        <f>'Matriz de Datos'!M185</f>
        <v/>
      </c>
      <c r="N203" s="29" t="str">
        <f>'Matriz de Datos'!N185</f>
        <v/>
      </c>
      <c r="O203" s="29" t="str">
        <f>'Matriz de Datos'!O185</f>
        <v/>
      </c>
      <c r="P203" s="29" t="str">
        <f ca="1">'Matriz de Datos'!W185</f>
        <v/>
      </c>
      <c r="Q203" s="29"/>
      <c r="R203" s="29" t="str">
        <f ca="1">'Matriz de Datos'!AA185</f>
        <v/>
      </c>
      <c r="S203" s="29" t="str">
        <f ca="1">'Matriz de Datos'!AB185</f>
        <v/>
      </c>
      <c r="T203" s="29" t="str">
        <f ca="1">'Matriz de Datos'!AC185</f>
        <v/>
      </c>
      <c r="U203" s="29" t="str">
        <f ca="1">'Matriz de Datos'!AD185</f>
        <v/>
      </c>
      <c r="V203" s="29"/>
      <c r="W203" s="29" t="str">
        <f>'Matriz de Datos'!AE185</f>
        <v/>
      </c>
      <c r="X203" s="29" t="str">
        <f ca="1">'Matriz de Datos'!AF185</f>
        <v/>
      </c>
      <c r="Y203" s="39" t="str">
        <f>IF(OR('Matriz de Datos'!AK185=1,'Matriz de Datos'!AK185=3),'Matriz de Datos'!AG185 &amp; " X " &amp; 'Matriz de Datos'!AH185,"")</f>
        <v/>
      </c>
      <c r="Z203" s="44" t="str">
        <f>IF(OR('Matriz de Datos'!AK185=2,'Matriz de Datos'!AK185=3),5,"")</f>
        <v/>
      </c>
    </row>
    <row r="204" spans="6:26" ht="15" thickBot="1" x14ac:dyDescent="0.35">
      <c r="F204" s="148" t="str">
        <f>'Matriz de Datos'!A186</f>
        <v/>
      </c>
      <c r="G204" s="29" t="str">
        <f>'Matriz de Datos'!G186</f>
        <v/>
      </c>
      <c r="H204" s="29" t="str">
        <f>'Matriz de Datos'!H186</f>
        <v/>
      </c>
      <c r="I204" s="29" t="str">
        <f>'Matriz de Datos'!I186</f>
        <v/>
      </c>
      <c r="J204" s="29" t="str">
        <f>'Matriz de Datos'!J186</f>
        <v/>
      </c>
      <c r="K204" s="29" t="str">
        <f>'Matriz de Datos'!K186</f>
        <v/>
      </c>
      <c r="L204" s="29" t="str">
        <f>'Matriz de Datos'!L186</f>
        <v/>
      </c>
      <c r="M204" s="29" t="str">
        <f>'Matriz de Datos'!M186</f>
        <v/>
      </c>
      <c r="N204" s="29" t="str">
        <f>'Matriz de Datos'!N186</f>
        <v/>
      </c>
      <c r="O204" s="29" t="str">
        <f>'Matriz de Datos'!O186</f>
        <v/>
      </c>
      <c r="P204" s="29" t="str">
        <f ca="1">'Matriz de Datos'!W186</f>
        <v/>
      </c>
      <c r="Q204" s="29"/>
      <c r="R204" s="29" t="str">
        <f ca="1">'Matriz de Datos'!AA186</f>
        <v/>
      </c>
      <c r="S204" s="29" t="str">
        <f ca="1">'Matriz de Datos'!AB186</f>
        <v/>
      </c>
      <c r="T204" s="29" t="str">
        <f ca="1">'Matriz de Datos'!AC186</f>
        <v/>
      </c>
      <c r="U204" s="29" t="str">
        <f ca="1">'Matriz de Datos'!AD186</f>
        <v/>
      </c>
      <c r="V204" s="29"/>
      <c r="W204" s="29" t="str">
        <f>'Matriz de Datos'!AE186</f>
        <v/>
      </c>
      <c r="X204" s="29" t="str">
        <f ca="1">'Matriz de Datos'!AF186</f>
        <v/>
      </c>
      <c r="Y204" s="39" t="str">
        <f>IF(OR('Matriz de Datos'!AK186=1,'Matriz de Datos'!AK186=3),'Matriz de Datos'!AG186 &amp; " X " &amp; 'Matriz de Datos'!AH186,"")</f>
        <v/>
      </c>
      <c r="Z204" s="44" t="str">
        <f>IF(OR('Matriz de Datos'!AK186=2,'Matriz de Datos'!AK186=3),5,"")</f>
        <v/>
      </c>
    </row>
    <row r="205" spans="6:26" ht="15" thickBot="1" x14ac:dyDescent="0.35">
      <c r="F205" s="148" t="str">
        <f>'Matriz de Datos'!A187</f>
        <v/>
      </c>
      <c r="G205" s="29" t="str">
        <f>'Matriz de Datos'!G187</f>
        <v/>
      </c>
      <c r="H205" s="29" t="str">
        <f>'Matriz de Datos'!H187</f>
        <v/>
      </c>
      <c r="I205" s="29" t="str">
        <f>'Matriz de Datos'!I187</f>
        <v/>
      </c>
      <c r="J205" s="29" t="str">
        <f>'Matriz de Datos'!J187</f>
        <v/>
      </c>
      <c r="K205" s="29" t="str">
        <f>'Matriz de Datos'!K187</f>
        <v/>
      </c>
      <c r="L205" s="29" t="str">
        <f>'Matriz de Datos'!L187</f>
        <v/>
      </c>
      <c r="M205" s="29" t="str">
        <f>'Matriz de Datos'!M187</f>
        <v/>
      </c>
      <c r="N205" s="29" t="str">
        <f>'Matriz de Datos'!N187</f>
        <v/>
      </c>
      <c r="O205" s="29" t="str">
        <f>'Matriz de Datos'!O187</f>
        <v/>
      </c>
      <c r="P205" s="29" t="str">
        <f ca="1">'Matriz de Datos'!W187</f>
        <v/>
      </c>
      <c r="Q205" s="29"/>
      <c r="R205" s="29" t="str">
        <f ca="1">'Matriz de Datos'!AA187</f>
        <v/>
      </c>
      <c r="S205" s="29" t="str">
        <f ca="1">'Matriz de Datos'!AB187</f>
        <v/>
      </c>
      <c r="T205" s="29" t="str">
        <f ca="1">'Matriz de Datos'!AC187</f>
        <v/>
      </c>
      <c r="U205" s="29" t="str">
        <f ca="1">'Matriz de Datos'!AD187</f>
        <v/>
      </c>
      <c r="V205" s="29"/>
      <c r="W205" s="29" t="str">
        <f>'Matriz de Datos'!AE187</f>
        <v/>
      </c>
      <c r="X205" s="29" t="str">
        <f ca="1">'Matriz de Datos'!AF187</f>
        <v/>
      </c>
      <c r="Y205" s="39" t="str">
        <f>IF(OR('Matriz de Datos'!AK187=1,'Matriz de Datos'!AK187=3),'Matriz de Datos'!AG187 &amp; " X " &amp; 'Matriz de Datos'!AH187,"")</f>
        <v/>
      </c>
      <c r="Z205" s="44" t="str">
        <f>IF(OR('Matriz de Datos'!AK187=2,'Matriz de Datos'!AK187=3),5,"")</f>
        <v/>
      </c>
    </row>
    <row r="206" spans="6:26" ht="15" thickBot="1" x14ac:dyDescent="0.35">
      <c r="F206" s="148" t="str">
        <f>'Matriz de Datos'!A188</f>
        <v/>
      </c>
      <c r="G206" s="29" t="str">
        <f>'Matriz de Datos'!G188</f>
        <v/>
      </c>
      <c r="H206" s="29" t="str">
        <f>'Matriz de Datos'!H188</f>
        <v/>
      </c>
      <c r="I206" s="29" t="str">
        <f>'Matriz de Datos'!I188</f>
        <v/>
      </c>
      <c r="J206" s="29" t="str">
        <f>'Matriz de Datos'!J188</f>
        <v/>
      </c>
      <c r="K206" s="29" t="str">
        <f>'Matriz de Datos'!K188</f>
        <v/>
      </c>
      <c r="L206" s="29" t="str">
        <f>'Matriz de Datos'!L188</f>
        <v/>
      </c>
      <c r="M206" s="29" t="str">
        <f>'Matriz de Datos'!M188</f>
        <v/>
      </c>
      <c r="N206" s="29" t="str">
        <f>'Matriz de Datos'!N188</f>
        <v/>
      </c>
      <c r="O206" s="29" t="str">
        <f>'Matriz de Datos'!O188</f>
        <v/>
      </c>
      <c r="P206" s="29" t="str">
        <f ca="1">'Matriz de Datos'!W188</f>
        <v/>
      </c>
      <c r="Q206" s="29"/>
      <c r="R206" s="29" t="str">
        <f ca="1">'Matriz de Datos'!AA188</f>
        <v/>
      </c>
      <c r="S206" s="29" t="str">
        <f ca="1">'Matriz de Datos'!AB188</f>
        <v/>
      </c>
      <c r="T206" s="29" t="str">
        <f ca="1">'Matriz de Datos'!AC188</f>
        <v/>
      </c>
      <c r="U206" s="29" t="str">
        <f ca="1">'Matriz de Datos'!AD188</f>
        <v/>
      </c>
      <c r="V206" s="29"/>
      <c r="W206" s="29" t="str">
        <f>'Matriz de Datos'!AE188</f>
        <v/>
      </c>
      <c r="X206" s="29" t="str">
        <f ca="1">'Matriz de Datos'!AF188</f>
        <v/>
      </c>
      <c r="Y206" s="39" t="str">
        <f>IF(OR('Matriz de Datos'!AK188=1,'Matriz de Datos'!AK188=3),'Matriz de Datos'!AG188 &amp; " X " &amp; 'Matriz de Datos'!AH188,"")</f>
        <v/>
      </c>
      <c r="Z206" s="44" t="str">
        <f>IF(OR('Matriz de Datos'!AK188=2,'Matriz de Datos'!AK188=3),5,"")</f>
        <v/>
      </c>
    </row>
    <row r="207" spans="6:26" ht="15" thickBot="1" x14ac:dyDescent="0.35">
      <c r="F207" s="148" t="str">
        <f>'Matriz de Datos'!A189</f>
        <v/>
      </c>
      <c r="G207" s="29" t="str">
        <f>'Matriz de Datos'!G189</f>
        <v/>
      </c>
      <c r="H207" s="29" t="str">
        <f>'Matriz de Datos'!H189</f>
        <v/>
      </c>
      <c r="I207" s="29" t="str">
        <f>'Matriz de Datos'!I189</f>
        <v/>
      </c>
      <c r="J207" s="29" t="str">
        <f>'Matriz de Datos'!J189</f>
        <v/>
      </c>
      <c r="K207" s="29" t="str">
        <f>'Matriz de Datos'!K189</f>
        <v/>
      </c>
      <c r="L207" s="29" t="str">
        <f>'Matriz de Datos'!L189</f>
        <v/>
      </c>
      <c r="M207" s="29" t="str">
        <f>'Matriz de Datos'!M189</f>
        <v/>
      </c>
      <c r="N207" s="29" t="str">
        <f>'Matriz de Datos'!N189</f>
        <v/>
      </c>
      <c r="O207" s="29" t="str">
        <f>'Matriz de Datos'!O189</f>
        <v/>
      </c>
      <c r="P207" s="29" t="str">
        <f ca="1">'Matriz de Datos'!W189</f>
        <v/>
      </c>
      <c r="Q207" s="29"/>
      <c r="R207" s="29" t="str">
        <f ca="1">'Matriz de Datos'!AA189</f>
        <v/>
      </c>
      <c r="S207" s="29" t="str">
        <f ca="1">'Matriz de Datos'!AB189</f>
        <v/>
      </c>
      <c r="T207" s="29" t="str">
        <f ca="1">'Matriz de Datos'!AC189</f>
        <v/>
      </c>
      <c r="U207" s="29" t="str">
        <f ca="1">'Matriz de Datos'!AD189</f>
        <v/>
      </c>
      <c r="V207" s="29"/>
      <c r="W207" s="29" t="str">
        <f>'Matriz de Datos'!AE189</f>
        <v/>
      </c>
      <c r="X207" s="29" t="str">
        <f ca="1">'Matriz de Datos'!AF189</f>
        <v/>
      </c>
      <c r="Y207" s="39" t="str">
        <f>IF(OR('Matriz de Datos'!AK189=1,'Matriz de Datos'!AK189=3),'Matriz de Datos'!AG189 &amp; " X " &amp; 'Matriz de Datos'!AH189,"")</f>
        <v/>
      </c>
      <c r="Z207" s="44" t="str">
        <f>IF(OR('Matriz de Datos'!AK189=2,'Matriz de Datos'!AK189=3),5,"")</f>
        <v/>
      </c>
    </row>
    <row r="208" spans="6:26" ht="15" thickBot="1" x14ac:dyDescent="0.35">
      <c r="F208" s="148" t="str">
        <f>'Matriz de Datos'!A190</f>
        <v/>
      </c>
      <c r="G208" s="29" t="str">
        <f>'Matriz de Datos'!G190</f>
        <v/>
      </c>
      <c r="H208" s="29" t="str">
        <f>'Matriz de Datos'!H190</f>
        <v/>
      </c>
      <c r="I208" s="29" t="str">
        <f>'Matriz de Datos'!I190</f>
        <v/>
      </c>
      <c r="J208" s="29" t="str">
        <f>'Matriz de Datos'!J190</f>
        <v/>
      </c>
      <c r="K208" s="29" t="str">
        <f>'Matriz de Datos'!K190</f>
        <v/>
      </c>
      <c r="L208" s="29" t="str">
        <f>'Matriz de Datos'!L190</f>
        <v/>
      </c>
      <c r="M208" s="29" t="str">
        <f>'Matriz de Datos'!M190</f>
        <v/>
      </c>
      <c r="N208" s="29" t="str">
        <f>'Matriz de Datos'!N190</f>
        <v/>
      </c>
      <c r="O208" s="29" t="str">
        <f>'Matriz de Datos'!O190</f>
        <v/>
      </c>
      <c r="P208" s="29" t="str">
        <f ca="1">'Matriz de Datos'!W190</f>
        <v/>
      </c>
      <c r="Q208" s="29"/>
      <c r="R208" s="29" t="str">
        <f ca="1">'Matriz de Datos'!AA190</f>
        <v/>
      </c>
      <c r="S208" s="29" t="str">
        <f ca="1">'Matriz de Datos'!AB190</f>
        <v/>
      </c>
      <c r="T208" s="29" t="str">
        <f ca="1">'Matriz de Datos'!AC190</f>
        <v/>
      </c>
      <c r="U208" s="29" t="str">
        <f ca="1">'Matriz de Datos'!AD190</f>
        <v/>
      </c>
      <c r="V208" s="29"/>
      <c r="W208" s="29" t="str">
        <f>'Matriz de Datos'!AE190</f>
        <v/>
      </c>
      <c r="X208" s="29" t="str">
        <f ca="1">'Matriz de Datos'!AF190</f>
        <v/>
      </c>
      <c r="Y208" s="39" t="str">
        <f>IF(OR('Matriz de Datos'!AK190=1,'Matriz de Datos'!AK190=3),'Matriz de Datos'!AG190 &amp; " X " &amp; 'Matriz de Datos'!AH190,"")</f>
        <v/>
      </c>
      <c r="Z208" s="44" t="str">
        <f>IF(OR('Matriz de Datos'!AK190=2,'Matriz de Datos'!AK190=3),5,"")</f>
        <v/>
      </c>
    </row>
    <row r="209" spans="6:26" ht="15" thickBot="1" x14ac:dyDescent="0.35">
      <c r="F209" s="148" t="str">
        <f>'Matriz de Datos'!A191</f>
        <v/>
      </c>
      <c r="G209" s="29" t="str">
        <f>'Matriz de Datos'!G191</f>
        <v/>
      </c>
      <c r="H209" s="29" t="str">
        <f>'Matriz de Datos'!H191</f>
        <v/>
      </c>
      <c r="I209" s="29" t="str">
        <f>'Matriz de Datos'!I191</f>
        <v/>
      </c>
      <c r="J209" s="29" t="str">
        <f>'Matriz de Datos'!J191</f>
        <v/>
      </c>
      <c r="K209" s="29" t="str">
        <f>'Matriz de Datos'!K191</f>
        <v/>
      </c>
      <c r="L209" s="29" t="str">
        <f>'Matriz de Datos'!L191</f>
        <v/>
      </c>
      <c r="M209" s="29" t="str">
        <f>'Matriz de Datos'!M191</f>
        <v/>
      </c>
      <c r="N209" s="29" t="str">
        <f>'Matriz de Datos'!N191</f>
        <v/>
      </c>
      <c r="O209" s="29" t="str">
        <f>'Matriz de Datos'!O191</f>
        <v/>
      </c>
      <c r="P209" s="29" t="str">
        <f ca="1">'Matriz de Datos'!W191</f>
        <v/>
      </c>
      <c r="Q209" s="29"/>
      <c r="R209" s="29" t="str">
        <f ca="1">'Matriz de Datos'!AA191</f>
        <v/>
      </c>
      <c r="S209" s="29" t="str">
        <f ca="1">'Matriz de Datos'!AB191</f>
        <v/>
      </c>
      <c r="T209" s="29" t="str">
        <f ca="1">'Matriz de Datos'!AC191</f>
        <v/>
      </c>
      <c r="U209" s="29" t="str">
        <f ca="1">'Matriz de Datos'!AD191</f>
        <v/>
      </c>
      <c r="V209" s="29"/>
      <c r="W209" s="29" t="str">
        <f>'Matriz de Datos'!AE191</f>
        <v/>
      </c>
      <c r="X209" s="29" t="str">
        <f ca="1">'Matriz de Datos'!AF191</f>
        <v/>
      </c>
      <c r="Y209" s="39" t="str">
        <f>IF(OR('Matriz de Datos'!AK191=1,'Matriz de Datos'!AK191=3),'Matriz de Datos'!AG191 &amp; " X " &amp; 'Matriz de Datos'!AH191,"")</f>
        <v/>
      </c>
      <c r="Z209" s="44" t="str">
        <f>IF(OR('Matriz de Datos'!AK191=2,'Matriz de Datos'!AK191=3),5,"")</f>
        <v/>
      </c>
    </row>
    <row r="210" spans="6:26" ht="15" thickBot="1" x14ac:dyDescent="0.35">
      <c r="F210" s="148" t="str">
        <f>'Matriz de Datos'!A192</f>
        <v/>
      </c>
      <c r="G210" s="29" t="str">
        <f>'Matriz de Datos'!G192</f>
        <v/>
      </c>
      <c r="H210" s="29" t="str">
        <f>'Matriz de Datos'!H192</f>
        <v/>
      </c>
      <c r="I210" s="29" t="str">
        <f>'Matriz de Datos'!I192</f>
        <v/>
      </c>
      <c r="J210" s="29" t="str">
        <f>'Matriz de Datos'!J192</f>
        <v/>
      </c>
      <c r="K210" s="29" t="str">
        <f>'Matriz de Datos'!K192</f>
        <v/>
      </c>
      <c r="L210" s="29" t="str">
        <f>'Matriz de Datos'!L192</f>
        <v/>
      </c>
      <c r="M210" s="29" t="str">
        <f>'Matriz de Datos'!M192</f>
        <v/>
      </c>
      <c r="N210" s="29" t="str">
        <f>'Matriz de Datos'!N192</f>
        <v/>
      </c>
      <c r="O210" s="29" t="str">
        <f>'Matriz de Datos'!O192</f>
        <v/>
      </c>
      <c r="P210" s="29" t="str">
        <f ca="1">'Matriz de Datos'!W192</f>
        <v/>
      </c>
      <c r="Q210" s="29"/>
      <c r="R210" s="29" t="str">
        <f ca="1">'Matriz de Datos'!AA192</f>
        <v/>
      </c>
      <c r="S210" s="29" t="str">
        <f ca="1">'Matriz de Datos'!AB192</f>
        <v/>
      </c>
      <c r="T210" s="29" t="str">
        <f ca="1">'Matriz de Datos'!AC192</f>
        <v/>
      </c>
      <c r="U210" s="29" t="str">
        <f ca="1">'Matriz de Datos'!AD192</f>
        <v/>
      </c>
      <c r="V210" s="29"/>
      <c r="W210" s="29" t="str">
        <f>'Matriz de Datos'!AE192</f>
        <v/>
      </c>
      <c r="X210" s="29" t="str">
        <f ca="1">'Matriz de Datos'!AF192</f>
        <v/>
      </c>
      <c r="Y210" s="39" t="str">
        <f>IF(OR('Matriz de Datos'!AK192=1,'Matriz de Datos'!AK192=3),'Matriz de Datos'!AG192 &amp; " X " &amp; 'Matriz de Datos'!AH192,"")</f>
        <v/>
      </c>
      <c r="Z210" s="44" t="str">
        <f>IF(OR('Matriz de Datos'!AK192=2,'Matriz de Datos'!AK192=3),5,"")</f>
        <v/>
      </c>
    </row>
    <row r="211" spans="6:26" ht="15" thickBot="1" x14ac:dyDescent="0.35">
      <c r="F211" s="148" t="str">
        <f>'Matriz de Datos'!A193</f>
        <v/>
      </c>
      <c r="G211" s="29" t="str">
        <f>'Matriz de Datos'!G193</f>
        <v/>
      </c>
      <c r="H211" s="29" t="str">
        <f>'Matriz de Datos'!H193</f>
        <v/>
      </c>
      <c r="I211" s="29" t="str">
        <f>'Matriz de Datos'!I193</f>
        <v/>
      </c>
      <c r="J211" s="29" t="str">
        <f>'Matriz de Datos'!J193</f>
        <v/>
      </c>
      <c r="K211" s="29" t="str">
        <f>'Matriz de Datos'!K193</f>
        <v/>
      </c>
      <c r="L211" s="29" t="str">
        <f>'Matriz de Datos'!L193</f>
        <v/>
      </c>
      <c r="M211" s="29" t="str">
        <f>'Matriz de Datos'!M193</f>
        <v/>
      </c>
      <c r="N211" s="29" t="str">
        <f>'Matriz de Datos'!N193</f>
        <v/>
      </c>
      <c r="O211" s="29" t="str">
        <f>'Matriz de Datos'!O193</f>
        <v/>
      </c>
      <c r="P211" s="29" t="str">
        <f ca="1">'Matriz de Datos'!W193</f>
        <v/>
      </c>
      <c r="Q211" s="29"/>
      <c r="R211" s="29" t="str">
        <f ca="1">'Matriz de Datos'!AA193</f>
        <v/>
      </c>
      <c r="S211" s="29" t="str">
        <f ca="1">'Matriz de Datos'!AB193</f>
        <v/>
      </c>
      <c r="T211" s="29" t="str">
        <f ca="1">'Matriz de Datos'!AC193</f>
        <v/>
      </c>
      <c r="U211" s="29" t="str">
        <f ca="1">'Matriz de Datos'!AD193</f>
        <v/>
      </c>
      <c r="V211" s="29"/>
      <c r="W211" s="29" t="str">
        <f>'Matriz de Datos'!AE193</f>
        <v/>
      </c>
      <c r="X211" s="29" t="str">
        <f ca="1">'Matriz de Datos'!AF193</f>
        <v/>
      </c>
      <c r="Y211" s="39" t="str">
        <f>IF(OR('Matriz de Datos'!AK193=1,'Matriz de Datos'!AK193=3),'Matriz de Datos'!AG193 &amp; " X " &amp; 'Matriz de Datos'!AH193,"")</f>
        <v/>
      </c>
      <c r="Z211" s="44" t="str">
        <f>IF(OR('Matriz de Datos'!AK193=2,'Matriz de Datos'!AK193=3),5,"")</f>
        <v/>
      </c>
    </row>
    <row r="212" spans="6:26" ht="15" thickBot="1" x14ac:dyDescent="0.35">
      <c r="F212" s="148" t="str">
        <f>'Matriz de Datos'!A194</f>
        <v/>
      </c>
      <c r="G212" s="29" t="str">
        <f>'Matriz de Datos'!G194</f>
        <v/>
      </c>
      <c r="H212" s="29" t="str">
        <f>'Matriz de Datos'!H194</f>
        <v/>
      </c>
      <c r="I212" s="29" t="str">
        <f>'Matriz de Datos'!I194</f>
        <v/>
      </c>
      <c r="J212" s="29" t="str">
        <f>'Matriz de Datos'!J194</f>
        <v/>
      </c>
      <c r="K212" s="29" t="str">
        <f>'Matriz de Datos'!K194</f>
        <v/>
      </c>
      <c r="L212" s="29" t="str">
        <f>'Matriz de Datos'!L194</f>
        <v/>
      </c>
      <c r="M212" s="29" t="str">
        <f>'Matriz de Datos'!M194</f>
        <v/>
      </c>
      <c r="N212" s="29" t="str">
        <f>'Matriz de Datos'!N194</f>
        <v/>
      </c>
      <c r="O212" s="29" t="str">
        <f>'Matriz de Datos'!O194</f>
        <v/>
      </c>
      <c r="P212" s="29" t="str">
        <f ca="1">'Matriz de Datos'!W194</f>
        <v/>
      </c>
      <c r="Q212" s="29"/>
      <c r="R212" s="29" t="str">
        <f ca="1">'Matriz de Datos'!AA194</f>
        <v/>
      </c>
      <c r="S212" s="29" t="str">
        <f ca="1">'Matriz de Datos'!AB194</f>
        <v/>
      </c>
      <c r="T212" s="29" t="str">
        <f ca="1">'Matriz de Datos'!AC194</f>
        <v/>
      </c>
      <c r="U212" s="29" t="str">
        <f ca="1">'Matriz de Datos'!AD194</f>
        <v/>
      </c>
      <c r="V212" s="29"/>
      <c r="W212" s="29" t="str">
        <f>'Matriz de Datos'!AE194</f>
        <v/>
      </c>
      <c r="X212" s="29" t="str">
        <f ca="1">'Matriz de Datos'!AF194</f>
        <v/>
      </c>
      <c r="Y212" s="39" t="str">
        <f>IF(OR('Matriz de Datos'!AK194=1,'Matriz de Datos'!AK194=3),'Matriz de Datos'!AG194 &amp; " X " &amp; 'Matriz de Datos'!AH194,"")</f>
        <v/>
      </c>
      <c r="Z212" s="44" t="str">
        <f>IF(OR('Matriz de Datos'!AK194=2,'Matriz de Datos'!AK194=3),5,"")</f>
        <v/>
      </c>
    </row>
    <row r="213" spans="6:26" ht="15" thickBot="1" x14ac:dyDescent="0.35">
      <c r="F213" s="148" t="str">
        <f>'Matriz de Datos'!A195</f>
        <v/>
      </c>
      <c r="G213" s="29" t="str">
        <f>'Matriz de Datos'!G195</f>
        <v/>
      </c>
      <c r="H213" s="29" t="str">
        <f>'Matriz de Datos'!H195</f>
        <v/>
      </c>
      <c r="I213" s="29" t="str">
        <f>'Matriz de Datos'!I195</f>
        <v/>
      </c>
      <c r="J213" s="29" t="str">
        <f>'Matriz de Datos'!J195</f>
        <v/>
      </c>
      <c r="K213" s="29" t="str">
        <f>'Matriz de Datos'!K195</f>
        <v/>
      </c>
      <c r="L213" s="29" t="str">
        <f>'Matriz de Datos'!L195</f>
        <v/>
      </c>
      <c r="M213" s="29" t="str">
        <f>'Matriz de Datos'!M195</f>
        <v/>
      </c>
      <c r="N213" s="29" t="str">
        <f>'Matriz de Datos'!N195</f>
        <v/>
      </c>
      <c r="O213" s="29" t="str">
        <f>'Matriz de Datos'!O195</f>
        <v/>
      </c>
      <c r="P213" s="29" t="str">
        <f ca="1">'Matriz de Datos'!W195</f>
        <v/>
      </c>
      <c r="Q213" s="29"/>
      <c r="R213" s="29" t="str">
        <f ca="1">'Matriz de Datos'!AA195</f>
        <v/>
      </c>
      <c r="S213" s="29" t="str">
        <f ca="1">'Matriz de Datos'!AB195</f>
        <v/>
      </c>
      <c r="T213" s="29" t="str">
        <f ca="1">'Matriz de Datos'!AC195</f>
        <v/>
      </c>
      <c r="U213" s="29" t="str">
        <f ca="1">'Matriz de Datos'!AD195</f>
        <v/>
      </c>
      <c r="V213" s="29"/>
      <c r="W213" s="29" t="str">
        <f>'Matriz de Datos'!AE195</f>
        <v/>
      </c>
      <c r="X213" s="29" t="str">
        <f ca="1">'Matriz de Datos'!AF195</f>
        <v/>
      </c>
      <c r="Y213" s="39" t="str">
        <f>IF(OR('Matriz de Datos'!AK195=1,'Matriz de Datos'!AK195=3),'Matriz de Datos'!AG195 &amp; " X " &amp; 'Matriz de Datos'!AH195,"")</f>
        <v/>
      </c>
      <c r="Z213" s="44" t="str">
        <f>IF(OR('Matriz de Datos'!AK195=2,'Matriz de Datos'!AK195=3),5,"")</f>
        <v/>
      </c>
    </row>
    <row r="214" spans="6:26" ht="15" thickBot="1" x14ac:dyDescent="0.35">
      <c r="F214" s="148" t="str">
        <f>'Matriz de Datos'!A196</f>
        <v/>
      </c>
      <c r="G214" s="29" t="str">
        <f>'Matriz de Datos'!G196</f>
        <v/>
      </c>
      <c r="H214" s="29" t="str">
        <f>'Matriz de Datos'!H196</f>
        <v/>
      </c>
      <c r="I214" s="29" t="str">
        <f>'Matriz de Datos'!I196</f>
        <v/>
      </c>
      <c r="J214" s="29" t="str">
        <f>'Matriz de Datos'!J196</f>
        <v/>
      </c>
      <c r="K214" s="29" t="str">
        <f>'Matriz de Datos'!K196</f>
        <v/>
      </c>
      <c r="L214" s="29" t="str">
        <f>'Matriz de Datos'!L196</f>
        <v/>
      </c>
      <c r="M214" s="29" t="str">
        <f>'Matriz de Datos'!M196</f>
        <v/>
      </c>
      <c r="N214" s="29" t="str">
        <f>'Matriz de Datos'!N196</f>
        <v/>
      </c>
      <c r="O214" s="29" t="str">
        <f>'Matriz de Datos'!O196</f>
        <v/>
      </c>
      <c r="P214" s="29" t="str">
        <f ca="1">'Matriz de Datos'!W196</f>
        <v/>
      </c>
      <c r="Q214" s="29"/>
      <c r="R214" s="29" t="str">
        <f ca="1">'Matriz de Datos'!AA196</f>
        <v/>
      </c>
      <c r="S214" s="29" t="str">
        <f ca="1">'Matriz de Datos'!AB196</f>
        <v/>
      </c>
      <c r="T214" s="29" t="str">
        <f ca="1">'Matriz de Datos'!AC196</f>
        <v/>
      </c>
      <c r="U214" s="29" t="str">
        <f ca="1">'Matriz de Datos'!AD196</f>
        <v/>
      </c>
      <c r="V214" s="29"/>
      <c r="W214" s="29" t="str">
        <f>'Matriz de Datos'!AE196</f>
        <v/>
      </c>
      <c r="X214" s="29" t="str">
        <f ca="1">'Matriz de Datos'!AF196</f>
        <v/>
      </c>
      <c r="Y214" s="39" t="str">
        <f>IF(OR('Matriz de Datos'!AK196=1,'Matriz de Datos'!AK196=3),'Matriz de Datos'!AG196 &amp; " X " &amp; 'Matriz de Datos'!AH196,"")</f>
        <v/>
      </c>
      <c r="Z214" s="44" t="str">
        <f>IF(OR('Matriz de Datos'!AK196=2,'Matriz de Datos'!AK196=3),5,"")</f>
        <v/>
      </c>
    </row>
    <row r="215" spans="6:26" ht="15" thickBot="1" x14ac:dyDescent="0.35">
      <c r="F215" s="148" t="str">
        <f>'Matriz de Datos'!A197</f>
        <v/>
      </c>
      <c r="G215" s="29" t="str">
        <f>'Matriz de Datos'!G197</f>
        <v/>
      </c>
      <c r="H215" s="29" t="str">
        <f>'Matriz de Datos'!H197</f>
        <v/>
      </c>
      <c r="I215" s="29" t="str">
        <f>'Matriz de Datos'!I197</f>
        <v/>
      </c>
      <c r="J215" s="29" t="str">
        <f>'Matriz de Datos'!J197</f>
        <v/>
      </c>
      <c r="K215" s="29" t="str">
        <f>'Matriz de Datos'!K197</f>
        <v/>
      </c>
      <c r="L215" s="29" t="str">
        <f>'Matriz de Datos'!L197</f>
        <v/>
      </c>
      <c r="M215" s="29" t="str">
        <f>'Matriz de Datos'!M197</f>
        <v/>
      </c>
      <c r="N215" s="29" t="str">
        <f>'Matriz de Datos'!N197</f>
        <v/>
      </c>
      <c r="O215" s="29" t="str">
        <f>'Matriz de Datos'!O197</f>
        <v/>
      </c>
      <c r="P215" s="29" t="str">
        <f ca="1">'Matriz de Datos'!W197</f>
        <v/>
      </c>
      <c r="Q215" s="29"/>
      <c r="R215" s="29" t="str">
        <f ca="1">'Matriz de Datos'!AA197</f>
        <v/>
      </c>
      <c r="S215" s="29" t="str">
        <f ca="1">'Matriz de Datos'!AB197</f>
        <v/>
      </c>
      <c r="T215" s="29" t="str">
        <f ca="1">'Matriz de Datos'!AC197</f>
        <v/>
      </c>
      <c r="U215" s="29" t="str">
        <f ca="1">'Matriz de Datos'!AD197</f>
        <v/>
      </c>
      <c r="V215" s="29"/>
      <c r="W215" s="29" t="str">
        <f>'Matriz de Datos'!AE197</f>
        <v/>
      </c>
      <c r="X215" s="29" t="str">
        <f ca="1">'Matriz de Datos'!AF197</f>
        <v/>
      </c>
      <c r="Y215" s="39" t="str">
        <f>IF(OR('Matriz de Datos'!AK197=1,'Matriz de Datos'!AK197=3),'Matriz de Datos'!AG197 &amp; " X " &amp; 'Matriz de Datos'!AH197,"")</f>
        <v/>
      </c>
      <c r="Z215" s="44" t="str">
        <f>IF(OR('Matriz de Datos'!AK197=2,'Matriz de Datos'!AK197=3),5,"")</f>
        <v/>
      </c>
    </row>
    <row r="216" spans="6:26" ht="15" thickBot="1" x14ac:dyDescent="0.35">
      <c r="F216" s="148" t="str">
        <f>'Matriz de Datos'!A198</f>
        <v/>
      </c>
      <c r="G216" s="29" t="str">
        <f>'Matriz de Datos'!G198</f>
        <v/>
      </c>
      <c r="H216" s="29" t="str">
        <f>'Matriz de Datos'!H198</f>
        <v/>
      </c>
      <c r="I216" s="29" t="str">
        <f>'Matriz de Datos'!I198</f>
        <v/>
      </c>
      <c r="J216" s="29" t="str">
        <f>'Matriz de Datos'!J198</f>
        <v/>
      </c>
      <c r="K216" s="29" t="str">
        <f>'Matriz de Datos'!K198</f>
        <v/>
      </c>
      <c r="L216" s="29" t="str">
        <f>'Matriz de Datos'!L198</f>
        <v/>
      </c>
      <c r="M216" s="29" t="str">
        <f>'Matriz de Datos'!M198</f>
        <v/>
      </c>
      <c r="N216" s="29" t="str">
        <f>'Matriz de Datos'!N198</f>
        <v/>
      </c>
      <c r="O216" s="29" t="str">
        <f>'Matriz de Datos'!O198</f>
        <v/>
      </c>
      <c r="P216" s="29" t="str">
        <f ca="1">'Matriz de Datos'!W198</f>
        <v/>
      </c>
      <c r="Q216" s="29"/>
      <c r="R216" s="29" t="str">
        <f ca="1">'Matriz de Datos'!AA198</f>
        <v/>
      </c>
      <c r="S216" s="29" t="str">
        <f ca="1">'Matriz de Datos'!AB198</f>
        <v/>
      </c>
      <c r="T216" s="29" t="str">
        <f ca="1">'Matriz de Datos'!AC198</f>
        <v/>
      </c>
      <c r="U216" s="29" t="str">
        <f ca="1">'Matriz de Datos'!AD198</f>
        <v/>
      </c>
      <c r="V216" s="29"/>
      <c r="W216" s="29" t="str">
        <f>'Matriz de Datos'!AE198</f>
        <v/>
      </c>
      <c r="X216" s="29" t="str">
        <f ca="1">'Matriz de Datos'!AF198</f>
        <v/>
      </c>
      <c r="Y216" s="39" t="str">
        <f>IF(OR('Matriz de Datos'!AK198=1,'Matriz de Datos'!AK198=3),'Matriz de Datos'!AG198 &amp; " X " &amp; 'Matriz de Datos'!AH198,"")</f>
        <v/>
      </c>
      <c r="Z216" s="44" t="str">
        <f>IF(OR('Matriz de Datos'!AK198=2,'Matriz de Datos'!AK198=3),5,"")</f>
        <v/>
      </c>
    </row>
    <row r="217" spans="6:26" ht="15" thickBot="1" x14ac:dyDescent="0.35">
      <c r="F217" s="148" t="str">
        <f>'Matriz de Datos'!A199</f>
        <v/>
      </c>
      <c r="G217" s="29" t="str">
        <f>'Matriz de Datos'!G199</f>
        <v/>
      </c>
      <c r="H217" s="29" t="str">
        <f>'Matriz de Datos'!H199</f>
        <v/>
      </c>
      <c r="I217" s="29" t="str">
        <f>'Matriz de Datos'!I199</f>
        <v/>
      </c>
      <c r="J217" s="29" t="str">
        <f>'Matriz de Datos'!J199</f>
        <v/>
      </c>
      <c r="K217" s="29" t="str">
        <f>'Matriz de Datos'!K199</f>
        <v/>
      </c>
      <c r="L217" s="29" t="str">
        <f>'Matriz de Datos'!L199</f>
        <v/>
      </c>
      <c r="M217" s="29" t="str">
        <f>'Matriz de Datos'!M199</f>
        <v/>
      </c>
      <c r="N217" s="29" t="str">
        <f>'Matriz de Datos'!N199</f>
        <v/>
      </c>
      <c r="O217" s="29" t="str">
        <f>'Matriz de Datos'!O199</f>
        <v/>
      </c>
      <c r="P217" s="29" t="str">
        <f ca="1">'Matriz de Datos'!W199</f>
        <v/>
      </c>
      <c r="Q217" s="29"/>
      <c r="R217" s="29" t="str">
        <f ca="1">'Matriz de Datos'!AA199</f>
        <v/>
      </c>
      <c r="S217" s="29" t="str">
        <f ca="1">'Matriz de Datos'!AB199</f>
        <v/>
      </c>
      <c r="T217" s="29" t="str">
        <f ca="1">'Matriz de Datos'!AC199</f>
        <v/>
      </c>
      <c r="U217" s="29" t="str">
        <f ca="1">'Matriz de Datos'!AD199</f>
        <v/>
      </c>
      <c r="V217" s="29"/>
      <c r="W217" s="29" t="str">
        <f>'Matriz de Datos'!AE199</f>
        <v/>
      </c>
      <c r="X217" s="29" t="str">
        <f ca="1">'Matriz de Datos'!AF199</f>
        <v/>
      </c>
      <c r="Y217" s="39" t="str">
        <f>IF(OR('Matriz de Datos'!AK199=1,'Matriz de Datos'!AK199=3),'Matriz de Datos'!AG199 &amp; " X " &amp; 'Matriz de Datos'!AH199,"")</f>
        <v/>
      </c>
      <c r="Z217" s="44" t="str">
        <f>IF(OR('Matriz de Datos'!AK199=2,'Matriz de Datos'!AK199=3),5,"")</f>
        <v/>
      </c>
    </row>
    <row r="218" spans="6:26" ht="15" thickBot="1" x14ac:dyDescent="0.35">
      <c r="F218" s="148" t="str">
        <f>'Matriz de Datos'!A200</f>
        <v/>
      </c>
      <c r="G218" s="29" t="str">
        <f>'Matriz de Datos'!G200</f>
        <v/>
      </c>
      <c r="H218" s="29" t="str">
        <f>'Matriz de Datos'!H200</f>
        <v/>
      </c>
      <c r="I218" s="29" t="str">
        <f>'Matriz de Datos'!I200</f>
        <v/>
      </c>
      <c r="J218" s="29" t="str">
        <f>'Matriz de Datos'!J200</f>
        <v/>
      </c>
      <c r="K218" s="29" t="str">
        <f>'Matriz de Datos'!K200</f>
        <v/>
      </c>
      <c r="L218" s="29" t="str">
        <f>'Matriz de Datos'!L200</f>
        <v/>
      </c>
      <c r="M218" s="29" t="str">
        <f>'Matriz de Datos'!M200</f>
        <v/>
      </c>
      <c r="N218" s="29" t="str">
        <f>'Matriz de Datos'!N200</f>
        <v/>
      </c>
      <c r="O218" s="29" t="str">
        <f>'Matriz de Datos'!O200</f>
        <v/>
      </c>
      <c r="P218" s="29" t="str">
        <f ca="1">'Matriz de Datos'!W200</f>
        <v/>
      </c>
      <c r="Q218" s="29"/>
      <c r="R218" s="29" t="str">
        <f ca="1">'Matriz de Datos'!AA200</f>
        <v/>
      </c>
      <c r="S218" s="29" t="str">
        <f ca="1">'Matriz de Datos'!AB200</f>
        <v/>
      </c>
      <c r="T218" s="29" t="str">
        <f ca="1">'Matriz de Datos'!AC200</f>
        <v/>
      </c>
      <c r="U218" s="29" t="str">
        <f ca="1">'Matriz de Datos'!AD200</f>
        <v/>
      </c>
      <c r="V218" s="29"/>
      <c r="W218" s="29" t="str">
        <f>'Matriz de Datos'!AE200</f>
        <v/>
      </c>
      <c r="X218" s="29" t="str">
        <f ca="1">'Matriz de Datos'!AF200</f>
        <v/>
      </c>
      <c r="Y218" s="39" t="str">
        <f>IF(OR('Matriz de Datos'!AK200=1,'Matriz de Datos'!AK200=3),'Matriz de Datos'!AG200 &amp; " X " &amp; 'Matriz de Datos'!AH200,"")</f>
        <v/>
      </c>
      <c r="Z218" s="44" t="str">
        <f>IF(OR('Matriz de Datos'!AK200=2,'Matriz de Datos'!AK200=3),5,"")</f>
        <v/>
      </c>
    </row>
    <row r="219" spans="6:26" ht="15" thickBot="1" x14ac:dyDescent="0.35">
      <c r="F219" s="148" t="str">
        <f>'Matriz de Datos'!A201</f>
        <v/>
      </c>
      <c r="G219" s="29" t="str">
        <f>'Matriz de Datos'!G201</f>
        <v/>
      </c>
      <c r="H219" s="29" t="str">
        <f>'Matriz de Datos'!H201</f>
        <v/>
      </c>
      <c r="I219" s="29" t="str">
        <f>'Matriz de Datos'!I201</f>
        <v/>
      </c>
      <c r="J219" s="29" t="str">
        <f>'Matriz de Datos'!J201</f>
        <v/>
      </c>
      <c r="K219" s="29" t="str">
        <f>'Matriz de Datos'!K201</f>
        <v/>
      </c>
      <c r="L219" s="29" t="str">
        <f>'Matriz de Datos'!L201</f>
        <v/>
      </c>
      <c r="M219" s="29" t="str">
        <f>'Matriz de Datos'!M201</f>
        <v/>
      </c>
      <c r="N219" s="29" t="str">
        <f>'Matriz de Datos'!N201</f>
        <v/>
      </c>
      <c r="O219" s="29" t="str">
        <f>'Matriz de Datos'!O201</f>
        <v/>
      </c>
      <c r="P219" s="29" t="str">
        <f ca="1">'Matriz de Datos'!W201</f>
        <v/>
      </c>
      <c r="Q219" s="29"/>
      <c r="R219" s="29" t="str">
        <f ca="1">'Matriz de Datos'!AA201</f>
        <v/>
      </c>
      <c r="S219" s="29" t="str">
        <f ca="1">'Matriz de Datos'!AB201</f>
        <v/>
      </c>
      <c r="T219" s="29" t="str">
        <f ca="1">'Matriz de Datos'!AC201</f>
        <v/>
      </c>
      <c r="U219" s="29" t="str">
        <f ca="1">'Matriz de Datos'!AD201</f>
        <v/>
      </c>
      <c r="V219" s="29"/>
      <c r="W219" s="29" t="str">
        <f>'Matriz de Datos'!AE201</f>
        <v/>
      </c>
      <c r="X219" s="29" t="str">
        <f ca="1">'Matriz de Datos'!AF201</f>
        <v/>
      </c>
      <c r="Y219" s="39" t="str">
        <f>IF(OR('Matriz de Datos'!AK201=1,'Matriz de Datos'!AK201=3),'Matriz de Datos'!AG201 &amp; " X " &amp; 'Matriz de Datos'!AH201,"")</f>
        <v/>
      </c>
      <c r="Z219" s="44" t="str">
        <f>IF(OR('Matriz de Datos'!AK201=2,'Matriz de Datos'!AK201=3),5,"")</f>
        <v/>
      </c>
    </row>
    <row r="220" spans="6:26" ht="15" thickBot="1" x14ac:dyDescent="0.35">
      <c r="F220" s="148" t="str">
        <f>'Matriz de Datos'!A202</f>
        <v/>
      </c>
      <c r="G220" s="29" t="str">
        <f>'Matriz de Datos'!G202</f>
        <v/>
      </c>
      <c r="H220" s="29" t="str">
        <f>'Matriz de Datos'!H202</f>
        <v/>
      </c>
      <c r="I220" s="29" t="str">
        <f>'Matriz de Datos'!I202</f>
        <v/>
      </c>
      <c r="J220" s="29" t="str">
        <f>'Matriz de Datos'!J202</f>
        <v/>
      </c>
      <c r="K220" s="29" t="str">
        <f>'Matriz de Datos'!K202</f>
        <v/>
      </c>
      <c r="L220" s="29" t="str">
        <f>'Matriz de Datos'!L202</f>
        <v/>
      </c>
      <c r="M220" s="29" t="str">
        <f>'Matriz de Datos'!M202</f>
        <v/>
      </c>
      <c r="N220" s="29" t="str">
        <f>'Matriz de Datos'!N202</f>
        <v/>
      </c>
      <c r="O220" s="29" t="str">
        <f>'Matriz de Datos'!O202</f>
        <v/>
      </c>
      <c r="P220" s="29" t="str">
        <f ca="1">'Matriz de Datos'!W202</f>
        <v/>
      </c>
      <c r="Q220" s="29"/>
      <c r="R220" s="29" t="str">
        <f ca="1">'Matriz de Datos'!AA202</f>
        <v/>
      </c>
      <c r="S220" s="29" t="str">
        <f ca="1">'Matriz de Datos'!AB202</f>
        <v/>
      </c>
      <c r="T220" s="29" t="str">
        <f ca="1">'Matriz de Datos'!AC202</f>
        <v/>
      </c>
      <c r="U220" s="29" t="str">
        <f ca="1">'Matriz de Datos'!AD202</f>
        <v/>
      </c>
      <c r="V220" s="29"/>
      <c r="W220" s="29" t="str">
        <f>'Matriz de Datos'!AE202</f>
        <v/>
      </c>
      <c r="X220" s="29" t="str">
        <f ca="1">'Matriz de Datos'!AF202</f>
        <v/>
      </c>
      <c r="Y220" s="39" t="str">
        <f>IF(OR('Matriz de Datos'!AK202=1,'Matriz de Datos'!AK202=3),'Matriz de Datos'!AG202 &amp; " X " &amp; 'Matriz de Datos'!AH202,"")</f>
        <v/>
      </c>
      <c r="Z220" s="44" t="str">
        <f>IF(OR('Matriz de Datos'!AK202=2,'Matriz de Datos'!AK202=3),5,"")</f>
        <v/>
      </c>
    </row>
    <row r="221" spans="6:26" ht="15" thickBot="1" x14ac:dyDescent="0.35">
      <c r="F221" s="148" t="str">
        <f>'Matriz de Datos'!A203</f>
        <v/>
      </c>
      <c r="G221" s="29" t="str">
        <f>'Matriz de Datos'!G203</f>
        <v/>
      </c>
      <c r="H221" s="29" t="str">
        <f>'Matriz de Datos'!H203</f>
        <v/>
      </c>
      <c r="I221" s="29" t="str">
        <f>'Matriz de Datos'!I203</f>
        <v/>
      </c>
      <c r="J221" s="29" t="str">
        <f>'Matriz de Datos'!J203</f>
        <v/>
      </c>
      <c r="K221" s="29" t="str">
        <f>'Matriz de Datos'!K203</f>
        <v/>
      </c>
      <c r="L221" s="29" t="str">
        <f>'Matriz de Datos'!L203</f>
        <v/>
      </c>
      <c r="M221" s="29" t="str">
        <f>'Matriz de Datos'!M203</f>
        <v/>
      </c>
      <c r="N221" s="29" t="str">
        <f>'Matriz de Datos'!N203</f>
        <v/>
      </c>
      <c r="O221" s="29" t="str">
        <f>'Matriz de Datos'!O203</f>
        <v/>
      </c>
      <c r="P221" s="29" t="str">
        <f ca="1">'Matriz de Datos'!W203</f>
        <v/>
      </c>
      <c r="Q221" s="29"/>
      <c r="R221" s="29" t="str">
        <f ca="1">'Matriz de Datos'!AA203</f>
        <v/>
      </c>
      <c r="S221" s="29" t="str">
        <f ca="1">'Matriz de Datos'!AB203</f>
        <v/>
      </c>
      <c r="T221" s="29" t="str">
        <f ca="1">'Matriz de Datos'!AC203</f>
        <v/>
      </c>
      <c r="U221" s="29" t="str">
        <f ca="1">'Matriz de Datos'!AD203</f>
        <v/>
      </c>
      <c r="V221" s="29"/>
      <c r="W221" s="29" t="str">
        <f>'Matriz de Datos'!AE203</f>
        <v/>
      </c>
      <c r="X221" s="29" t="str">
        <f ca="1">'Matriz de Datos'!AF203</f>
        <v/>
      </c>
      <c r="Y221" s="39" t="str">
        <f>IF(OR('Matriz de Datos'!AK203=1,'Matriz de Datos'!AK203=3),'Matriz de Datos'!AG203 &amp; " X " &amp; 'Matriz de Datos'!AH203,"")</f>
        <v/>
      </c>
      <c r="Z221" s="44" t="str">
        <f>IF(OR('Matriz de Datos'!AK203=2,'Matriz de Datos'!AK203=3),5,"")</f>
        <v/>
      </c>
    </row>
    <row r="222" spans="6:26" ht="15" thickBot="1" x14ac:dyDescent="0.35">
      <c r="F222" s="148" t="str">
        <f>'Matriz de Datos'!A204</f>
        <v/>
      </c>
      <c r="G222" s="29" t="str">
        <f>'Matriz de Datos'!G204</f>
        <v/>
      </c>
      <c r="H222" s="29" t="str">
        <f>'Matriz de Datos'!H204</f>
        <v/>
      </c>
      <c r="I222" s="29" t="str">
        <f>'Matriz de Datos'!I204</f>
        <v/>
      </c>
      <c r="J222" s="29" t="str">
        <f>'Matriz de Datos'!J204</f>
        <v/>
      </c>
      <c r="K222" s="29" t="str">
        <f>'Matriz de Datos'!K204</f>
        <v/>
      </c>
      <c r="L222" s="29" t="str">
        <f>'Matriz de Datos'!L204</f>
        <v/>
      </c>
      <c r="M222" s="29" t="str">
        <f>'Matriz de Datos'!M204</f>
        <v/>
      </c>
      <c r="N222" s="29" t="str">
        <f>'Matriz de Datos'!N204</f>
        <v/>
      </c>
      <c r="O222" s="29" t="str">
        <f>'Matriz de Datos'!O204</f>
        <v/>
      </c>
      <c r="P222" s="29" t="str">
        <f ca="1">'Matriz de Datos'!W204</f>
        <v/>
      </c>
      <c r="Q222" s="29"/>
      <c r="R222" s="29" t="str">
        <f ca="1">'Matriz de Datos'!AA204</f>
        <v/>
      </c>
      <c r="S222" s="29" t="str">
        <f ca="1">'Matriz de Datos'!AB204</f>
        <v/>
      </c>
      <c r="T222" s="29" t="str">
        <f ca="1">'Matriz de Datos'!AC204</f>
        <v/>
      </c>
      <c r="U222" s="29" t="str">
        <f ca="1">'Matriz de Datos'!AD204</f>
        <v/>
      </c>
      <c r="V222" s="29"/>
      <c r="W222" s="29" t="str">
        <f>'Matriz de Datos'!AE204</f>
        <v/>
      </c>
      <c r="X222" s="29" t="str">
        <f ca="1">'Matriz de Datos'!AF204</f>
        <v/>
      </c>
      <c r="Y222" s="39" t="str">
        <f>IF(OR('Matriz de Datos'!AK204=1,'Matriz de Datos'!AK204=3),'Matriz de Datos'!AG204 &amp; " X " &amp; 'Matriz de Datos'!AH204,"")</f>
        <v/>
      </c>
      <c r="Z222" s="44" t="str">
        <f>IF(OR('Matriz de Datos'!AK204=2,'Matriz de Datos'!AK204=3),5,"")</f>
        <v/>
      </c>
    </row>
    <row r="223" spans="6:26" ht="15" thickBot="1" x14ac:dyDescent="0.35">
      <c r="F223" s="148" t="str">
        <f>'Matriz de Datos'!A205</f>
        <v/>
      </c>
      <c r="G223" s="29" t="str">
        <f>'Matriz de Datos'!G205</f>
        <v/>
      </c>
      <c r="H223" s="29" t="str">
        <f>'Matriz de Datos'!H205</f>
        <v/>
      </c>
      <c r="I223" s="29" t="str">
        <f>'Matriz de Datos'!I205</f>
        <v/>
      </c>
      <c r="J223" s="29" t="str">
        <f>'Matriz de Datos'!J205</f>
        <v/>
      </c>
      <c r="K223" s="29" t="str">
        <f>'Matriz de Datos'!K205</f>
        <v/>
      </c>
      <c r="L223" s="29" t="str">
        <f>'Matriz de Datos'!L205</f>
        <v/>
      </c>
      <c r="M223" s="29" t="str">
        <f>'Matriz de Datos'!M205</f>
        <v/>
      </c>
      <c r="N223" s="29" t="str">
        <f>'Matriz de Datos'!N205</f>
        <v/>
      </c>
      <c r="O223" s="29" t="str">
        <f>'Matriz de Datos'!O205</f>
        <v/>
      </c>
      <c r="P223" s="29" t="str">
        <f ca="1">'Matriz de Datos'!W205</f>
        <v/>
      </c>
      <c r="Q223" s="29"/>
      <c r="R223" s="29" t="str">
        <f ca="1">'Matriz de Datos'!AA205</f>
        <v/>
      </c>
      <c r="S223" s="29" t="str">
        <f ca="1">'Matriz de Datos'!AB205</f>
        <v/>
      </c>
      <c r="T223" s="29" t="str">
        <f ca="1">'Matriz de Datos'!AC205</f>
        <v/>
      </c>
      <c r="U223" s="29" t="str">
        <f ca="1">'Matriz de Datos'!AD205</f>
        <v/>
      </c>
      <c r="V223" s="29"/>
      <c r="W223" s="29" t="str">
        <f>'Matriz de Datos'!AE205</f>
        <v/>
      </c>
      <c r="X223" s="29" t="str">
        <f ca="1">'Matriz de Datos'!AF205</f>
        <v/>
      </c>
      <c r="Y223" s="39" t="str">
        <f>IF(OR('Matriz de Datos'!AK205=1,'Matriz de Datos'!AK205=3),'Matriz de Datos'!AG205 &amp; " X " &amp; 'Matriz de Datos'!AH205,"")</f>
        <v/>
      </c>
      <c r="Z223" s="44" t="str">
        <f>IF(OR('Matriz de Datos'!AK205=2,'Matriz de Datos'!AK205=3),5,"")</f>
        <v/>
      </c>
    </row>
    <row r="224" spans="6:26" ht="15" thickBot="1" x14ac:dyDescent="0.35">
      <c r="F224" s="148" t="str">
        <f>'Matriz de Datos'!A206</f>
        <v/>
      </c>
      <c r="G224" s="29" t="str">
        <f>'Matriz de Datos'!G206</f>
        <v/>
      </c>
      <c r="H224" s="29" t="str">
        <f>'Matriz de Datos'!H206</f>
        <v/>
      </c>
      <c r="I224" s="29" t="str">
        <f>'Matriz de Datos'!I206</f>
        <v/>
      </c>
      <c r="J224" s="29" t="str">
        <f>'Matriz de Datos'!J206</f>
        <v/>
      </c>
      <c r="K224" s="29" t="str">
        <f>'Matriz de Datos'!K206</f>
        <v/>
      </c>
      <c r="L224" s="29" t="str">
        <f>'Matriz de Datos'!L206</f>
        <v/>
      </c>
      <c r="M224" s="29" t="str">
        <f>'Matriz de Datos'!M206</f>
        <v/>
      </c>
      <c r="N224" s="29" t="str">
        <f>'Matriz de Datos'!N206</f>
        <v/>
      </c>
      <c r="O224" s="29" t="str">
        <f>'Matriz de Datos'!O206</f>
        <v/>
      </c>
      <c r="P224" s="29" t="str">
        <f ca="1">'Matriz de Datos'!W206</f>
        <v/>
      </c>
      <c r="Q224" s="29"/>
      <c r="R224" s="29" t="str">
        <f ca="1">'Matriz de Datos'!AA206</f>
        <v/>
      </c>
      <c r="S224" s="29" t="str">
        <f ca="1">'Matriz de Datos'!AB206</f>
        <v/>
      </c>
      <c r="T224" s="29" t="str">
        <f ca="1">'Matriz de Datos'!AC206</f>
        <v/>
      </c>
      <c r="U224" s="29" t="str">
        <f ca="1">'Matriz de Datos'!AD206</f>
        <v/>
      </c>
      <c r="V224" s="29"/>
      <c r="W224" s="29" t="str">
        <f>'Matriz de Datos'!AE206</f>
        <v/>
      </c>
      <c r="X224" s="29" t="str">
        <f ca="1">'Matriz de Datos'!AF206</f>
        <v/>
      </c>
      <c r="Y224" s="39" t="str">
        <f>IF(OR('Matriz de Datos'!AK206=1,'Matriz de Datos'!AK206=3),'Matriz de Datos'!AG206 &amp; " X " &amp; 'Matriz de Datos'!AH206,"")</f>
        <v/>
      </c>
      <c r="Z224" s="44" t="str">
        <f>IF(OR('Matriz de Datos'!AK206=2,'Matriz de Datos'!AK206=3),5,"")</f>
        <v/>
      </c>
    </row>
    <row r="225" spans="6:26" ht="15" thickBot="1" x14ac:dyDescent="0.35">
      <c r="F225" s="148" t="str">
        <f>'Matriz de Datos'!A207</f>
        <v/>
      </c>
      <c r="G225" s="29" t="str">
        <f>'Matriz de Datos'!G207</f>
        <v/>
      </c>
      <c r="H225" s="29" t="str">
        <f>'Matriz de Datos'!H207</f>
        <v/>
      </c>
      <c r="I225" s="29" t="str">
        <f>'Matriz de Datos'!I207</f>
        <v/>
      </c>
      <c r="J225" s="29" t="str">
        <f>'Matriz de Datos'!J207</f>
        <v/>
      </c>
      <c r="K225" s="29" t="str">
        <f>'Matriz de Datos'!K207</f>
        <v/>
      </c>
      <c r="L225" s="29" t="str">
        <f>'Matriz de Datos'!L207</f>
        <v/>
      </c>
      <c r="M225" s="29" t="str">
        <f>'Matriz de Datos'!M207</f>
        <v/>
      </c>
      <c r="N225" s="29" t="str">
        <f>'Matriz de Datos'!N207</f>
        <v/>
      </c>
      <c r="O225" s="29" t="str">
        <f>'Matriz de Datos'!O207</f>
        <v/>
      </c>
      <c r="P225" s="29" t="str">
        <f ca="1">'Matriz de Datos'!W207</f>
        <v/>
      </c>
      <c r="Q225" s="29"/>
      <c r="R225" s="29" t="str">
        <f ca="1">'Matriz de Datos'!AA207</f>
        <v/>
      </c>
      <c r="S225" s="29" t="str">
        <f ca="1">'Matriz de Datos'!AB207</f>
        <v/>
      </c>
      <c r="T225" s="29" t="str">
        <f ca="1">'Matriz de Datos'!AC207</f>
        <v/>
      </c>
      <c r="U225" s="29" t="str">
        <f ca="1">'Matriz de Datos'!AD207</f>
        <v/>
      </c>
      <c r="V225" s="29"/>
      <c r="W225" s="29" t="str">
        <f>'Matriz de Datos'!AE207</f>
        <v/>
      </c>
      <c r="X225" s="29" t="str">
        <f ca="1">'Matriz de Datos'!AF207</f>
        <v/>
      </c>
      <c r="Y225" s="39" t="str">
        <f>IF(OR('Matriz de Datos'!AK207=1,'Matriz de Datos'!AK207=3),'Matriz de Datos'!AG207 &amp; " X " &amp; 'Matriz de Datos'!AH207,"")</f>
        <v/>
      </c>
      <c r="Z225" s="44" t="str">
        <f>IF(OR('Matriz de Datos'!AK207=2,'Matriz de Datos'!AK207=3),5,"")</f>
        <v/>
      </c>
    </row>
    <row r="226" spans="6:26" ht="15" thickBot="1" x14ac:dyDescent="0.35">
      <c r="F226" s="148" t="str">
        <f>'Matriz de Datos'!A208</f>
        <v/>
      </c>
      <c r="G226" s="29" t="str">
        <f>'Matriz de Datos'!G208</f>
        <v/>
      </c>
      <c r="H226" s="29" t="str">
        <f>'Matriz de Datos'!H208</f>
        <v/>
      </c>
      <c r="I226" s="29" t="str">
        <f>'Matriz de Datos'!I208</f>
        <v/>
      </c>
      <c r="J226" s="29" t="str">
        <f>'Matriz de Datos'!J208</f>
        <v/>
      </c>
      <c r="K226" s="29" t="str">
        <f>'Matriz de Datos'!K208</f>
        <v/>
      </c>
      <c r="L226" s="29" t="str">
        <f>'Matriz de Datos'!L208</f>
        <v/>
      </c>
      <c r="M226" s="29" t="str">
        <f>'Matriz de Datos'!M208</f>
        <v/>
      </c>
      <c r="N226" s="29" t="str">
        <f>'Matriz de Datos'!N208</f>
        <v/>
      </c>
      <c r="O226" s="29" t="str">
        <f>'Matriz de Datos'!O208</f>
        <v/>
      </c>
      <c r="P226" s="29" t="str">
        <f ca="1">'Matriz de Datos'!W208</f>
        <v/>
      </c>
      <c r="Q226" s="29"/>
      <c r="R226" s="29" t="str">
        <f ca="1">'Matriz de Datos'!AA208</f>
        <v/>
      </c>
      <c r="S226" s="29" t="str">
        <f ca="1">'Matriz de Datos'!AB208</f>
        <v/>
      </c>
      <c r="T226" s="29" t="str">
        <f ca="1">'Matriz de Datos'!AC208</f>
        <v/>
      </c>
      <c r="U226" s="29" t="str">
        <f ca="1">'Matriz de Datos'!AD208</f>
        <v/>
      </c>
      <c r="V226" s="29"/>
      <c r="W226" s="29" t="str">
        <f>'Matriz de Datos'!AE208</f>
        <v/>
      </c>
      <c r="X226" s="29" t="str">
        <f ca="1">'Matriz de Datos'!AF208</f>
        <v/>
      </c>
      <c r="Y226" s="39" t="str">
        <f>IF(OR('Matriz de Datos'!AK208=1,'Matriz de Datos'!AK208=3),'Matriz de Datos'!AG208 &amp; " X " &amp; 'Matriz de Datos'!AH208,"")</f>
        <v/>
      </c>
      <c r="Z226" s="44" t="str">
        <f>IF(OR('Matriz de Datos'!AK208=2,'Matriz de Datos'!AK208=3),5,"")</f>
        <v/>
      </c>
    </row>
    <row r="227" spans="6:26" ht="15" thickBot="1" x14ac:dyDescent="0.35">
      <c r="F227" s="148" t="str">
        <f>'Matriz de Datos'!A209</f>
        <v/>
      </c>
      <c r="G227" s="29" t="str">
        <f>'Matriz de Datos'!G209</f>
        <v/>
      </c>
      <c r="H227" s="29" t="str">
        <f>'Matriz de Datos'!H209</f>
        <v/>
      </c>
      <c r="I227" s="29" t="str">
        <f>'Matriz de Datos'!I209</f>
        <v/>
      </c>
      <c r="J227" s="29" t="str">
        <f>'Matriz de Datos'!J209</f>
        <v/>
      </c>
      <c r="K227" s="29" t="str">
        <f>'Matriz de Datos'!K209</f>
        <v/>
      </c>
      <c r="L227" s="29" t="str">
        <f>'Matriz de Datos'!L209</f>
        <v/>
      </c>
      <c r="M227" s="29" t="str">
        <f>'Matriz de Datos'!M209</f>
        <v/>
      </c>
      <c r="N227" s="29" t="str">
        <f>'Matriz de Datos'!N209</f>
        <v/>
      </c>
      <c r="O227" s="29" t="str">
        <f>'Matriz de Datos'!O209</f>
        <v/>
      </c>
      <c r="P227" s="29" t="str">
        <f ca="1">'Matriz de Datos'!W209</f>
        <v/>
      </c>
      <c r="Q227" s="29"/>
      <c r="R227" s="29" t="str">
        <f ca="1">'Matriz de Datos'!AA209</f>
        <v/>
      </c>
      <c r="S227" s="29" t="str">
        <f ca="1">'Matriz de Datos'!AB209</f>
        <v/>
      </c>
      <c r="T227" s="29" t="str">
        <f ca="1">'Matriz de Datos'!AC209</f>
        <v/>
      </c>
      <c r="U227" s="29" t="str">
        <f ca="1">'Matriz de Datos'!AD209</f>
        <v/>
      </c>
      <c r="V227" s="29"/>
      <c r="W227" s="29" t="str">
        <f>'Matriz de Datos'!AE209</f>
        <v/>
      </c>
      <c r="X227" s="29" t="str">
        <f ca="1">'Matriz de Datos'!AF209</f>
        <v/>
      </c>
      <c r="Y227" s="39" t="str">
        <f>IF(OR('Matriz de Datos'!AK209=1,'Matriz de Datos'!AK209=3),'Matriz de Datos'!AG209 &amp; " X " &amp; 'Matriz de Datos'!AH209,"")</f>
        <v/>
      </c>
      <c r="Z227" s="44" t="str">
        <f>IF(OR('Matriz de Datos'!AK209=2,'Matriz de Datos'!AK209=3),5,"")</f>
        <v/>
      </c>
    </row>
    <row r="228" spans="6:26" ht="15" thickBot="1" x14ac:dyDescent="0.35">
      <c r="F228" s="148" t="str">
        <f>'Matriz de Datos'!A210</f>
        <v/>
      </c>
      <c r="G228" s="29" t="str">
        <f>'Matriz de Datos'!G210</f>
        <v/>
      </c>
      <c r="H228" s="29" t="str">
        <f>'Matriz de Datos'!H210</f>
        <v/>
      </c>
      <c r="I228" s="29" t="str">
        <f>'Matriz de Datos'!I210</f>
        <v/>
      </c>
      <c r="J228" s="29" t="str">
        <f>'Matriz de Datos'!J210</f>
        <v/>
      </c>
      <c r="K228" s="29" t="str">
        <f>'Matriz de Datos'!K210</f>
        <v/>
      </c>
      <c r="L228" s="29" t="str">
        <f>'Matriz de Datos'!L210</f>
        <v/>
      </c>
      <c r="M228" s="29" t="str">
        <f>'Matriz de Datos'!M210</f>
        <v/>
      </c>
      <c r="N228" s="29" t="str">
        <f>'Matriz de Datos'!N210</f>
        <v/>
      </c>
      <c r="O228" s="29" t="str">
        <f>'Matriz de Datos'!O210</f>
        <v/>
      </c>
      <c r="P228" s="29" t="str">
        <f ca="1">'Matriz de Datos'!W210</f>
        <v/>
      </c>
      <c r="Q228" s="29"/>
      <c r="R228" s="29" t="str">
        <f ca="1">'Matriz de Datos'!AA210</f>
        <v/>
      </c>
      <c r="S228" s="29" t="str">
        <f ca="1">'Matriz de Datos'!AB210</f>
        <v/>
      </c>
      <c r="T228" s="29" t="str">
        <f ca="1">'Matriz de Datos'!AC210</f>
        <v/>
      </c>
      <c r="U228" s="29" t="str">
        <f ca="1">'Matriz de Datos'!AD210</f>
        <v/>
      </c>
      <c r="V228" s="29"/>
      <c r="W228" s="29" t="str">
        <f>'Matriz de Datos'!AE210</f>
        <v/>
      </c>
      <c r="X228" s="29" t="str">
        <f ca="1">'Matriz de Datos'!AF210</f>
        <v/>
      </c>
      <c r="Y228" s="39" t="str">
        <f>IF(OR('Matriz de Datos'!AK210=1,'Matriz de Datos'!AK210=3),'Matriz de Datos'!AG210 &amp; " X " &amp; 'Matriz de Datos'!AH210,"")</f>
        <v/>
      </c>
      <c r="Z228" s="44" t="str">
        <f>IF(OR('Matriz de Datos'!AK210=2,'Matriz de Datos'!AK210=3),5,"")</f>
        <v/>
      </c>
    </row>
    <row r="229" spans="6:26" ht="15" thickBot="1" x14ac:dyDescent="0.35">
      <c r="F229" s="148" t="str">
        <f>'Matriz de Datos'!A211</f>
        <v/>
      </c>
      <c r="G229" s="29" t="str">
        <f>'Matriz de Datos'!G211</f>
        <v/>
      </c>
      <c r="H229" s="29" t="str">
        <f>'Matriz de Datos'!H211</f>
        <v/>
      </c>
      <c r="I229" s="29" t="str">
        <f>'Matriz de Datos'!I211</f>
        <v/>
      </c>
      <c r="J229" s="29" t="str">
        <f>'Matriz de Datos'!J211</f>
        <v/>
      </c>
      <c r="K229" s="29" t="str">
        <f>'Matriz de Datos'!K211</f>
        <v/>
      </c>
      <c r="L229" s="29" t="str">
        <f>'Matriz de Datos'!L211</f>
        <v/>
      </c>
      <c r="M229" s="29" t="str">
        <f>'Matriz de Datos'!M211</f>
        <v/>
      </c>
      <c r="N229" s="29" t="str">
        <f>'Matriz de Datos'!N211</f>
        <v/>
      </c>
      <c r="O229" s="29" t="str">
        <f>'Matriz de Datos'!O211</f>
        <v/>
      </c>
      <c r="P229" s="29" t="str">
        <f ca="1">'Matriz de Datos'!W211</f>
        <v/>
      </c>
      <c r="Q229" s="29"/>
      <c r="R229" s="29" t="str">
        <f ca="1">'Matriz de Datos'!AA211</f>
        <v/>
      </c>
      <c r="S229" s="29" t="str">
        <f ca="1">'Matriz de Datos'!AB211</f>
        <v/>
      </c>
      <c r="T229" s="29" t="str">
        <f ca="1">'Matriz de Datos'!AC211</f>
        <v/>
      </c>
      <c r="U229" s="29" t="str">
        <f ca="1">'Matriz de Datos'!AD211</f>
        <v/>
      </c>
      <c r="V229" s="29"/>
      <c r="W229" s="29" t="str">
        <f>'Matriz de Datos'!AE211</f>
        <v/>
      </c>
      <c r="X229" s="29" t="str">
        <f ca="1">'Matriz de Datos'!AF211</f>
        <v/>
      </c>
      <c r="Y229" s="39" t="str">
        <f>IF(OR('Matriz de Datos'!AK211=1,'Matriz de Datos'!AK211=3),'Matriz de Datos'!AG211 &amp; " X " &amp; 'Matriz de Datos'!AH211,"")</f>
        <v/>
      </c>
      <c r="Z229" s="44" t="str">
        <f>IF(OR('Matriz de Datos'!AK211=2,'Matriz de Datos'!AK211=3),5,"")</f>
        <v/>
      </c>
    </row>
    <row r="230" spans="6:26" ht="15" thickBot="1" x14ac:dyDescent="0.35">
      <c r="F230" s="148" t="str">
        <f>'Matriz de Datos'!A212</f>
        <v/>
      </c>
      <c r="G230" s="29" t="str">
        <f>'Matriz de Datos'!G212</f>
        <v/>
      </c>
      <c r="H230" s="29" t="str">
        <f>'Matriz de Datos'!H212</f>
        <v/>
      </c>
      <c r="I230" s="29" t="str">
        <f>'Matriz de Datos'!I212</f>
        <v/>
      </c>
      <c r="J230" s="29" t="str">
        <f>'Matriz de Datos'!J212</f>
        <v/>
      </c>
      <c r="K230" s="29" t="str">
        <f>'Matriz de Datos'!K212</f>
        <v/>
      </c>
      <c r="L230" s="29" t="str">
        <f>'Matriz de Datos'!L212</f>
        <v/>
      </c>
      <c r="M230" s="29" t="str">
        <f>'Matriz de Datos'!M212</f>
        <v/>
      </c>
      <c r="N230" s="29" t="str">
        <f>'Matriz de Datos'!N212</f>
        <v/>
      </c>
      <c r="O230" s="29" t="str">
        <f>'Matriz de Datos'!O212</f>
        <v/>
      </c>
      <c r="P230" s="29" t="str">
        <f ca="1">'Matriz de Datos'!W212</f>
        <v/>
      </c>
      <c r="Q230" s="29"/>
      <c r="R230" s="29" t="str">
        <f ca="1">'Matriz de Datos'!AA212</f>
        <v/>
      </c>
      <c r="S230" s="29" t="str">
        <f ca="1">'Matriz de Datos'!AB212</f>
        <v/>
      </c>
      <c r="T230" s="29" t="str">
        <f ca="1">'Matriz de Datos'!AC212</f>
        <v/>
      </c>
      <c r="U230" s="29" t="str">
        <f ca="1">'Matriz de Datos'!AD212</f>
        <v/>
      </c>
      <c r="V230" s="29"/>
      <c r="W230" s="29" t="str">
        <f>'Matriz de Datos'!AE212</f>
        <v/>
      </c>
      <c r="X230" s="29" t="str">
        <f ca="1">'Matriz de Datos'!AF212</f>
        <v/>
      </c>
      <c r="Y230" s="39" t="str">
        <f>IF(OR('Matriz de Datos'!AK212=1,'Matriz de Datos'!AK212=3),'Matriz de Datos'!AG212 &amp; " X " &amp; 'Matriz de Datos'!AH212,"")</f>
        <v/>
      </c>
      <c r="Z230" s="44" t="str">
        <f>IF(OR('Matriz de Datos'!AK212=2,'Matriz de Datos'!AK212=3),5,"")</f>
        <v/>
      </c>
    </row>
    <row r="231" spans="6:26" ht="15" thickBot="1" x14ac:dyDescent="0.35">
      <c r="F231" s="148" t="str">
        <f>'Matriz de Datos'!A213</f>
        <v/>
      </c>
      <c r="G231" s="29" t="str">
        <f>'Matriz de Datos'!G213</f>
        <v/>
      </c>
      <c r="H231" s="29" t="str">
        <f>'Matriz de Datos'!H213</f>
        <v/>
      </c>
      <c r="I231" s="29" t="str">
        <f>'Matriz de Datos'!I213</f>
        <v/>
      </c>
      <c r="J231" s="29" t="str">
        <f>'Matriz de Datos'!J213</f>
        <v/>
      </c>
      <c r="K231" s="29" t="str">
        <f>'Matriz de Datos'!K213</f>
        <v/>
      </c>
      <c r="L231" s="29" t="str">
        <f>'Matriz de Datos'!L213</f>
        <v/>
      </c>
      <c r="M231" s="29" t="str">
        <f>'Matriz de Datos'!M213</f>
        <v/>
      </c>
      <c r="N231" s="29" t="str">
        <f>'Matriz de Datos'!N213</f>
        <v/>
      </c>
      <c r="O231" s="29" t="str">
        <f>'Matriz de Datos'!O213</f>
        <v/>
      </c>
      <c r="P231" s="29" t="str">
        <f ca="1">'Matriz de Datos'!W213</f>
        <v/>
      </c>
      <c r="Q231" s="29"/>
      <c r="R231" s="29" t="str">
        <f ca="1">'Matriz de Datos'!AA213</f>
        <v/>
      </c>
      <c r="S231" s="29" t="str">
        <f ca="1">'Matriz de Datos'!AB213</f>
        <v/>
      </c>
      <c r="T231" s="29" t="str">
        <f ca="1">'Matriz de Datos'!AC213</f>
        <v/>
      </c>
      <c r="U231" s="29" t="str">
        <f ca="1">'Matriz de Datos'!AD213</f>
        <v/>
      </c>
      <c r="V231" s="29"/>
      <c r="W231" s="29" t="str">
        <f>'Matriz de Datos'!AE213</f>
        <v/>
      </c>
      <c r="X231" s="29" t="str">
        <f ca="1">'Matriz de Datos'!AF213</f>
        <v/>
      </c>
      <c r="Y231" s="39" t="str">
        <f>IF(OR('Matriz de Datos'!AK213=1,'Matriz de Datos'!AK213=3),'Matriz de Datos'!AG213 &amp; " X " &amp; 'Matriz de Datos'!AH213,"")</f>
        <v/>
      </c>
      <c r="Z231" s="44" t="str">
        <f>IF(OR('Matriz de Datos'!AK213=2,'Matriz de Datos'!AK213=3),5,"")</f>
        <v/>
      </c>
    </row>
    <row r="232" spans="6:26" ht="15" thickBot="1" x14ac:dyDescent="0.35">
      <c r="F232" s="148" t="str">
        <f>'Matriz de Datos'!A214</f>
        <v/>
      </c>
      <c r="G232" s="29" t="str">
        <f>'Matriz de Datos'!G214</f>
        <v/>
      </c>
      <c r="H232" s="29" t="str">
        <f>'Matriz de Datos'!H214</f>
        <v/>
      </c>
      <c r="I232" s="29" t="str">
        <f>'Matriz de Datos'!I214</f>
        <v/>
      </c>
      <c r="J232" s="29" t="str">
        <f>'Matriz de Datos'!J214</f>
        <v/>
      </c>
      <c r="K232" s="29" t="str">
        <f>'Matriz de Datos'!K214</f>
        <v/>
      </c>
      <c r="L232" s="29" t="str">
        <f>'Matriz de Datos'!L214</f>
        <v/>
      </c>
      <c r="M232" s="29" t="str">
        <f>'Matriz de Datos'!M214</f>
        <v/>
      </c>
      <c r="N232" s="29" t="str">
        <f>'Matriz de Datos'!N214</f>
        <v/>
      </c>
      <c r="O232" s="29" t="str">
        <f>'Matriz de Datos'!O214</f>
        <v/>
      </c>
      <c r="P232" s="29" t="str">
        <f ca="1">'Matriz de Datos'!W214</f>
        <v/>
      </c>
      <c r="Q232" s="29"/>
      <c r="R232" s="29" t="str">
        <f ca="1">'Matriz de Datos'!AA214</f>
        <v/>
      </c>
      <c r="S232" s="29" t="str">
        <f ca="1">'Matriz de Datos'!AB214</f>
        <v/>
      </c>
      <c r="T232" s="29" t="str">
        <f ca="1">'Matriz de Datos'!AC214</f>
        <v/>
      </c>
      <c r="U232" s="29" t="str">
        <f ca="1">'Matriz de Datos'!AD214</f>
        <v/>
      </c>
      <c r="V232" s="29"/>
      <c r="W232" s="29" t="str">
        <f>'Matriz de Datos'!AE214</f>
        <v/>
      </c>
      <c r="X232" s="29" t="str">
        <f ca="1">'Matriz de Datos'!AF214</f>
        <v/>
      </c>
      <c r="Y232" s="39" t="str">
        <f>IF(OR('Matriz de Datos'!AK214=1,'Matriz de Datos'!AK214=3),'Matriz de Datos'!AG214 &amp; " X " &amp; 'Matriz de Datos'!AH214,"")</f>
        <v/>
      </c>
      <c r="Z232" s="44" t="str">
        <f>IF(OR('Matriz de Datos'!AK214=2,'Matriz de Datos'!AK214=3),5,"")</f>
        <v/>
      </c>
    </row>
    <row r="233" spans="6:26" ht="15" thickBot="1" x14ac:dyDescent="0.35">
      <c r="F233" s="148" t="str">
        <f>'Matriz de Datos'!A215</f>
        <v/>
      </c>
      <c r="G233" s="29" t="str">
        <f>'Matriz de Datos'!G215</f>
        <v/>
      </c>
      <c r="H233" s="29" t="str">
        <f>'Matriz de Datos'!H215</f>
        <v/>
      </c>
      <c r="I233" s="29" t="str">
        <f>'Matriz de Datos'!I215</f>
        <v/>
      </c>
      <c r="J233" s="29" t="str">
        <f>'Matriz de Datos'!J215</f>
        <v/>
      </c>
      <c r="K233" s="29" t="str">
        <f>'Matriz de Datos'!K215</f>
        <v/>
      </c>
      <c r="L233" s="29" t="str">
        <f>'Matriz de Datos'!L215</f>
        <v/>
      </c>
      <c r="M233" s="29" t="str">
        <f>'Matriz de Datos'!M215</f>
        <v/>
      </c>
      <c r="N233" s="29" t="str">
        <f>'Matriz de Datos'!N215</f>
        <v/>
      </c>
      <c r="O233" s="29" t="str">
        <f>'Matriz de Datos'!O215</f>
        <v/>
      </c>
      <c r="P233" s="29" t="str">
        <f ca="1">'Matriz de Datos'!W215</f>
        <v/>
      </c>
      <c r="Q233" s="29"/>
      <c r="R233" s="29" t="str">
        <f ca="1">'Matriz de Datos'!AA215</f>
        <v/>
      </c>
      <c r="S233" s="29" t="str">
        <f ca="1">'Matriz de Datos'!AB215</f>
        <v/>
      </c>
      <c r="T233" s="29" t="str">
        <f ca="1">'Matriz de Datos'!AC215</f>
        <v/>
      </c>
      <c r="U233" s="29" t="str">
        <f ca="1">'Matriz de Datos'!AD215</f>
        <v/>
      </c>
      <c r="V233" s="29"/>
      <c r="W233" s="29" t="str">
        <f>'Matriz de Datos'!AE215</f>
        <v/>
      </c>
      <c r="X233" s="29" t="str">
        <f ca="1">'Matriz de Datos'!AF215</f>
        <v/>
      </c>
      <c r="Y233" s="39" t="str">
        <f>IF(OR('Matriz de Datos'!AK215=1,'Matriz de Datos'!AK215=3),'Matriz de Datos'!AG215 &amp; " X " &amp; 'Matriz de Datos'!AH215,"")</f>
        <v/>
      </c>
      <c r="Z233" s="44" t="str">
        <f>IF(OR('Matriz de Datos'!AK215=2,'Matriz de Datos'!AK215=3),5,"")</f>
        <v/>
      </c>
    </row>
    <row r="234" spans="6:26" ht="15" thickBot="1" x14ac:dyDescent="0.35">
      <c r="F234" s="148" t="str">
        <f>'Matriz de Datos'!A216</f>
        <v/>
      </c>
      <c r="G234" s="29" t="str">
        <f>'Matriz de Datos'!G216</f>
        <v/>
      </c>
      <c r="H234" s="29" t="str">
        <f>'Matriz de Datos'!H216</f>
        <v/>
      </c>
      <c r="I234" s="29" t="str">
        <f>'Matriz de Datos'!I216</f>
        <v/>
      </c>
      <c r="J234" s="29" t="str">
        <f>'Matriz de Datos'!J216</f>
        <v/>
      </c>
      <c r="K234" s="29" t="str">
        <f>'Matriz de Datos'!K216</f>
        <v/>
      </c>
      <c r="L234" s="29" t="str">
        <f>'Matriz de Datos'!L216</f>
        <v/>
      </c>
      <c r="M234" s="29" t="str">
        <f>'Matriz de Datos'!M216</f>
        <v/>
      </c>
      <c r="N234" s="29" t="str">
        <f>'Matriz de Datos'!N216</f>
        <v/>
      </c>
      <c r="O234" s="29" t="str">
        <f>'Matriz de Datos'!O216</f>
        <v/>
      </c>
      <c r="P234" s="29" t="str">
        <f ca="1">'Matriz de Datos'!W216</f>
        <v/>
      </c>
      <c r="Q234" s="29"/>
      <c r="R234" s="29" t="str">
        <f ca="1">'Matriz de Datos'!AA216</f>
        <v/>
      </c>
      <c r="S234" s="29" t="str">
        <f ca="1">'Matriz de Datos'!AB216</f>
        <v/>
      </c>
      <c r="T234" s="29" t="str">
        <f ca="1">'Matriz de Datos'!AC216</f>
        <v/>
      </c>
      <c r="U234" s="29" t="str">
        <f ca="1">'Matriz de Datos'!AD216</f>
        <v/>
      </c>
      <c r="V234" s="29"/>
      <c r="W234" s="29" t="str">
        <f>'Matriz de Datos'!AE216</f>
        <v/>
      </c>
      <c r="X234" s="29" t="str">
        <f ca="1">'Matriz de Datos'!AF216</f>
        <v/>
      </c>
      <c r="Y234" s="39" t="str">
        <f>IF(OR('Matriz de Datos'!AK216=1,'Matriz de Datos'!AK216=3),'Matriz de Datos'!AG216 &amp; " X " &amp; 'Matriz de Datos'!AH216,"")</f>
        <v/>
      </c>
      <c r="Z234" s="44" t="str">
        <f>IF(OR('Matriz de Datos'!AK216=2,'Matriz de Datos'!AK216=3),5,"")</f>
        <v/>
      </c>
    </row>
    <row r="235" spans="6:26" ht="15" thickBot="1" x14ac:dyDescent="0.35">
      <c r="F235" s="148" t="str">
        <f>'Matriz de Datos'!A217</f>
        <v/>
      </c>
      <c r="G235" s="29" t="str">
        <f>'Matriz de Datos'!G217</f>
        <v/>
      </c>
      <c r="H235" s="29" t="str">
        <f>'Matriz de Datos'!H217</f>
        <v/>
      </c>
      <c r="I235" s="29" t="str">
        <f>'Matriz de Datos'!I217</f>
        <v/>
      </c>
      <c r="J235" s="29" t="str">
        <f>'Matriz de Datos'!J217</f>
        <v/>
      </c>
      <c r="K235" s="29" t="str">
        <f>'Matriz de Datos'!K217</f>
        <v/>
      </c>
      <c r="L235" s="29" t="str">
        <f>'Matriz de Datos'!L217</f>
        <v/>
      </c>
      <c r="M235" s="29" t="str">
        <f>'Matriz de Datos'!M217</f>
        <v/>
      </c>
      <c r="N235" s="29" t="str">
        <f>'Matriz de Datos'!N217</f>
        <v/>
      </c>
      <c r="O235" s="29" t="str">
        <f>'Matriz de Datos'!O217</f>
        <v/>
      </c>
      <c r="P235" s="29" t="str">
        <f ca="1">'Matriz de Datos'!W217</f>
        <v/>
      </c>
      <c r="Q235" s="29"/>
      <c r="R235" s="29" t="str">
        <f ca="1">'Matriz de Datos'!AA217</f>
        <v/>
      </c>
      <c r="S235" s="29" t="str">
        <f ca="1">'Matriz de Datos'!AB217</f>
        <v/>
      </c>
      <c r="T235" s="29" t="str">
        <f ca="1">'Matriz de Datos'!AC217</f>
        <v/>
      </c>
      <c r="U235" s="29" t="str">
        <f ca="1">'Matriz de Datos'!AD217</f>
        <v/>
      </c>
      <c r="V235" s="29"/>
      <c r="W235" s="29" t="str">
        <f>'Matriz de Datos'!AE217</f>
        <v/>
      </c>
      <c r="X235" s="29" t="str">
        <f ca="1">'Matriz de Datos'!AF217</f>
        <v/>
      </c>
      <c r="Y235" s="39" t="str">
        <f>IF(OR('Matriz de Datos'!AK217=1,'Matriz de Datos'!AK217=3),'Matriz de Datos'!AG217 &amp; " X " &amp; 'Matriz de Datos'!AH217,"")</f>
        <v/>
      </c>
      <c r="Z235" s="44" t="str">
        <f>IF(OR('Matriz de Datos'!AK217=2,'Matriz de Datos'!AK217=3),5,"")</f>
        <v/>
      </c>
    </row>
    <row r="236" spans="6:26" ht="15" thickBot="1" x14ac:dyDescent="0.35">
      <c r="F236" s="148" t="str">
        <f>'Matriz de Datos'!A218</f>
        <v/>
      </c>
      <c r="G236" s="29" t="str">
        <f>'Matriz de Datos'!G218</f>
        <v/>
      </c>
      <c r="H236" s="29" t="str">
        <f>'Matriz de Datos'!H218</f>
        <v/>
      </c>
      <c r="I236" s="29" t="str">
        <f>'Matriz de Datos'!I218</f>
        <v/>
      </c>
      <c r="J236" s="29" t="str">
        <f>'Matriz de Datos'!J218</f>
        <v/>
      </c>
      <c r="K236" s="29" t="str">
        <f>'Matriz de Datos'!K218</f>
        <v/>
      </c>
      <c r="L236" s="29" t="str">
        <f>'Matriz de Datos'!L218</f>
        <v/>
      </c>
      <c r="M236" s="29" t="str">
        <f>'Matriz de Datos'!M218</f>
        <v/>
      </c>
      <c r="N236" s="29" t="str">
        <f>'Matriz de Datos'!N218</f>
        <v/>
      </c>
      <c r="O236" s="29" t="str">
        <f>'Matriz de Datos'!O218</f>
        <v/>
      </c>
      <c r="P236" s="29" t="str">
        <f ca="1">'Matriz de Datos'!W218</f>
        <v/>
      </c>
      <c r="Q236" s="29"/>
      <c r="R236" s="29" t="str">
        <f ca="1">'Matriz de Datos'!AA218</f>
        <v/>
      </c>
      <c r="S236" s="29" t="str">
        <f ca="1">'Matriz de Datos'!AB218</f>
        <v/>
      </c>
      <c r="T236" s="29" t="str">
        <f ca="1">'Matriz de Datos'!AC218</f>
        <v/>
      </c>
      <c r="U236" s="29" t="str">
        <f ca="1">'Matriz de Datos'!AD218</f>
        <v/>
      </c>
      <c r="V236" s="29"/>
      <c r="W236" s="29" t="str">
        <f>'Matriz de Datos'!AE218</f>
        <v/>
      </c>
      <c r="X236" s="29" t="str">
        <f ca="1">'Matriz de Datos'!AF218</f>
        <v/>
      </c>
      <c r="Y236" s="39" t="str">
        <f>IF(OR('Matriz de Datos'!AK218=1,'Matriz de Datos'!AK218=3),'Matriz de Datos'!AG218 &amp; " X " &amp; 'Matriz de Datos'!AH218,"")</f>
        <v/>
      </c>
      <c r="Z236" s="44" t="str">
        <f>IF(OR('Matriz de Datos'!AK218=2,'Matriz de Datos'!AK218=3),5,"")</f>
        <v/>
      </c>
    </row>
    <row r="237" spans="6:26" ht="15" thickBot="1" x14ac:dyDescent="0.35">
      <c r="F237" s="148" t="str">
        <f>'Matriz de Datos'!A219</f>
        <v/>
      </c>
      <c r="G237" s="29" t="str">
        <f>'Matriz de Datos'!G219</f>
        <v/>
      </c>
      <c r="H237" s="29" t="str">
        <f>'Matriz de Datos'!H219</f>
        <v/>
      </c>
      <c r="I237" s="29" t="str">
        <f>'Matriz de Datos'!I219</f>
        <v/>
      </c>
      <c r="J237" s="29" t="str">
        <f>'Matriz de Datos'!J219</f>
        <v/>
      </c>
      <c r="K237" s="29" t="str">
        <f>'Matriz de Datos'!K219</f>
        <v/>
      </c>
      <c r="L237" s="29" t="str">
        <f>'Matriz de Datos'!L219</f>
        <v/>
      </c>
      <c r="M237" s="29" t="str">
        <f>'Matriz de Datos'!M219</f>
        <v/>
      </c>
      <c r="N237" s="29" t="str">
        <f>'Matriz de Datos'!N219</f>
        <v/>
      </c>
      <c r="O237" s="29" t="str">
        <f>'Matriz de Datos'!O219</f>
        <v/>
      </c>
      <c r="P237" s="29" t="str">
        <f ca="1">'Matriz de Datos'!W219</f>
        <v/>
      </c>
      <c r="Q237" s="29"/>
      <c r="R237" s="29" t="str">
        <f ca="1">'Matriz de Datos'!AA219</f>
        <v/>
      </c>
      <c r="S237" s="29" t="str">
        <f ca="1">'Matriz de Datos'!AB219</f>
        <v/>
      </c>
      <c r="T237" s="29" t="str">
        <f ca="1">'Matriz de Datos'!AC219</f>
        <v/>
      </c>
      <c r="U237" s="29" t="str">
        <f ca="1">'Matriz de Datos'!AD219</f>
        <v/>
      </c>
      <c r="V237" s="29"/>
      <c r="W237" s="29" t="str">
        <f>'Matriz de Datos'!AE219</f>
        <v/>
      </c>
      <c r="X237" s="29" t="str">
        <f ca="1">'Matriz de Datos'!AF219</f>
        <v/>
      </c>
      <c r="Y237" s="39" t="str">
        <f>IF(OR('Matriz de Datos'!AK219=1,'Matriz de Datos'!AK219=3),'Matriz de Datos'!AG219 &amp; " X " &amp; 'Matriz de Datos'!AH219,"")</f>
        <v/>
      </c>
      <c r="Z237" s="44" t="str">
        <f>IF(OR('Matriz de Datos'!AK219=2,'Matriz de Datos'!AK219=3),5,"")</f>
        <v/>
      </c>
    </row>
    <row r="238" spans="6:26" ht="15" thickBot="1" x14ac:dyDescent="0.35">
      <c r="F238" s="148" t="str">
        <f>'Matriz de Datos'!A220</f>
        <v/>
      </c>
      <c r="G238" s="29" t="str">
        <f>'Matriz de Datos'!G220</f>
        <v/>
      </c>
      <c r="H238" s="29" t="str">
        <f>'Matriz de Datos'!H220</f>
        <v/>
      </c>
      <c r="I238" s="29" t="str">
        <f>'Matriz de Datos'!I220</f>
        <v/>
      </c>
      <c r="J238" s="29" t="str">
        <f>'Matriz de Datos'!J220</f>
        <v/>
      </c>
      <c r="K238" s="29" t="str">
        <f>'Matriz de Datos'!K220</f>
        <v/>
      </c>
      <c r="L238" s="29" t="str">
        <f>'Matriz de Datos'!L220</f>
        <v/>
      </c>
      <c r="M238" s="29" t="str">
        <f>'Matriz de Datos'!M220</f>
        <v/>
      </c>
      <c r="N238" s="29" t="str">
        <f>'Matriz de Datos'!N220</f>
        <v/>
      </c>
      <c r="O238" s="29" t="str">
        <f>'Matriz de Datos'!O220</f>
        <v/>
      </c>
      <c r="P238" s="29" t="str">
        <f ca="1">'Matriz de Datos'!W220</f>
        <v/>
      </c>
      <c r="Q238" s="29"/>
      <c r="R238" s="29" t="str">
        <f ca="1">'Matriz de Datos'!AA220</f>
        <v/>
      </c>
      <c r="S238" s="29" t="str">
        <f ca="1">'Matriz de Datos'!AB220</f>
        <v/>
      </c>
      <c r="T238" s="29" t="str">
        <f ca="1">'Matriz de Datos'!AC220</f>
        <v/>
      </c>
      <c r="U238" s="29" t="str">
        <f ca="1">'Matriz de Datos'!AD220</f>
        <v/>
      </c>
      <c r="V238" s="29"/>
      <c r="W238" s="29" t="str">
        <f>'Matriz de Datos'!AE220</f>
        <v/>
      </c>
      <c r="X238" s="29" t="str">
        <f ca="1">'Matriz de Datos'!AF220</f>
        <v/>
      </c>
      <c r="Y238" s="39" t="str">
        <f>IF(OR('Matriz de Datos'!AK220=1,'Matriz de Datos'!AK220=3),'Matriz de Datos'!AG220 &amp; " X " &amp; 'Matriz de Datos'!AH220,"")</f>
        <v/>
      </c>
      <c r="Z238" s="44" t="str">
        <f>IF(OR('Matriz de Datos'!AK220=2,'Matriz de Datos'!AK220=3),5,"")</f>
        <v/>
      </c>
    </row>
    <row r="239" spans="6:26" ht="15" thickBot="1" x14ac:dyDescent="0.35">
      <c r="F239" s="148" t="str">
        <f>'Matriz de Datos'!A221</f>
        <v/>
      </c>
      <c r="G239" s="29" t="str">
        <f>'Matriz de Datos'!G221</f>
        <v/>
      </c>
      <c r="H239" s="29" t="str">
        <f>'Matriz de Datos'!H221</f>
        <v/>
      </c>
      <c r="I239" s="29" t="str">
        <f>'Matriz de Datos'!I221</f>
        <v/>
      </c>
      <c r="J239" s="29" t="str">
        <f>'Matriz de Datos'!J221</f>
        <v/>
      </c>
      <c r="K239" s="29" t="str">
        <f>'Matriz de Datos'!K221</f>
        <v/>
      </c>
      <c r="L239" s="29" t="str">
        <f>'Matriz de Datos'!L221</f>
        <v/>
      </c>
      <c r="M239" s="29" t="str">
        <f>'Matriz de Datos'!M221</f>
        <v/>
      </c>
      <c r="N239" s="29" t="str">
        <f>'Matriz de Datos'!N221</f>
        <v/>
      </c>
      <c r="O239" s="29" t="str">
        <f>'Matriz de Datos'!O221</f>
        <v/>
      </c>
      <c r="P239" s="29" t="str">
        <f ca="1">'Matriz de Datos'!W221</f>
        <v/>
      </c>
      <c r="Q239" s="29"/>
      <c r="R239" s="29" t="str">
        <f ca="1">'Matriz de Datos'!AA221</f>
        <v/>
      </c>
      <c r="S239" s="29" t="str">
        <f ca="1">'Matriz de Datos'!AB221</f>
        <v/>
      </c>
      <c r="T239" s="29" t="str">
        <f ca="1">'Matriz de Datos'!AC221</f>
        <v/>
      </c>
      <c r="U239" s="29" t="str">
        <f ca="1">'Matriz de Datos'!AD221</f>
        <v/>
      </c>
      <c r="V239" s="29"/>
      <c r="W239" s="29" t="str">
        <f>'Matriz de Datos'!AE221</f>
        <v/>
      </c>
      <c r="X239" s="29" t="str">
        <f ca="1">'Matriz de Datos'!AF221</f>
        <v/>
      </c>
      <c r="Y239" s="39" t="str">
        <f>IF(OR('Matriz de Datos'!AK221=1,'Matriz de Datos'!AK221=3),'Matriz de Datos'!AG221 &amp; " X " &amp; 'Matriz de Datos'!AH221,"")</f>
        <v/>
      </c>
      <c r="Z239" s="44" t="str">
        <f>IF(OR('Matriz de Datos'!AK221=2,'Matriz de Datos'!AK221=3),5,"")</f>
        <v/>
      </c>
    </row>
    <row r="240" spans="6:26" ht="15" thickBot="1" x14ac:dyDescent="0.35">
      <c r="F240" s="148" t="str">
        <f>'Matriz de Datos'!A222</f>
        <v/>
      </c>
      <c r="G240" s="29" t="str">
        <f>'Matriz de Datos'!G222</f>
        <v/>
      </c>
      <c r="H240" s="29" t="str">
        <f>'Matriz de Datos'!H222</f>
        <v/>
      </c>
      <c r="I240" s="29" t="str">
        <f>'Matriz de Datos'!I222</f>
        <v/>
      </c>
      <c r="J240" s="29" t="str">
        <f>'Matriz de Datos'!J222</f>
        <v/>
      </c>
      <c r="K240" s="29" t="str">
        <f>'Matriz de Datos'!K222</f>
        <v/>
      </c>
      <c r="L240" s="29" t="str">
        <f>'Matriz de Datos'!L222</f>
        <v/>
      </c>
      <c r="M240" s="29" t="str">
        <f>'Matriz de Datos'!M222</f>
        <v/>
      </c>
      <c r="N240" s="29" t="str">
        <f>'Matriz de Datos'!N222</f>
        <v/>
      </c>
      <c r="O240" s="29" t="str">
        <f>'Matriz de Datos'!O222</f>
        <v/>
      </c>
      <c r="P240" s="29" t="str">
        <f ca="1">'Matriz de Datos'!W222</f>
        <v/>
      </c>
      <c r="Q240" s="29"/>
      <c r="R240" s="29" t="str">
        <f ca="1">'Matriz de Datos'!AA222</f>
        <v/>
      </c>
      <c r="S240" s="29" t="str">
        <f ca="1">'Matriz de Datos'!AB222</f>
        <v/>
      </c>
      <c r="T240" s="29" t="str">
        <f ca="1">'Matriz de Datos'!AC222</f>
        <v/>
      </c>
      <c r="U240" s="29" t="str">
        <f ca="1">'Matriz de Datos'!AD222</f>
        <v/>
      </c>
      <c r="V240" s="29"/>
      <c r="W240" s="29" t="str">
        <f>'Matriz de Datos'!AE222</f>
        <v/>
      </c>
      <c r="X240" s="29" t="str">
        <f ca="1">'Matriz de Datos'!AF222</f>
        <v/>
      </c>
      <c r="Y240" s="39" t="str">
        <f>IF(OR('Matriz de Datos'!AK222=1,'Matriz de Datos'!AK222=3),'Matriz de Datos'!AG222 &amp; " X " &amp; 'Matriz de Datos'!AH222,"")</f>
        <v/>
      </c>
      <c r="Z240" s="44" t="str">
        <f>IF(OR('Matriz de Datos'!AK222=2,'Matriz de Datos'!AK222=3),5,"")</f>
        <v/>
      </c>
    </row>
    <row r="241" spans="6:26" ht="15" thickBot="1" x14ac:dyDescent="0.35">
      <c r="F241" s="148" t="str">
        <f>'Matriz de Datos'!A223</f>
        <v/>
      </c>
      <c r="G241" s="29" t="str">
        <f>'Matriz de Datos'!G223</f>
        <v/>
      </c>
      <c r="H241" s="29" t="str">
        <f>'Matriz de Datos'!H223</f>
        <v/>
      </c>
      <c r="I241" s="29" t="str">
        <f>'Matriz de Datos'!I223</f>
        <v/>
      </c>
      <c r="J241" s="29" t="str">
        <f>'Matriz de Datos'!J223</f>
        <v/>
      </c>
      <c r="K241" s="29" t="str">
        <f>'Matriz de Datos'!K223</f>
        <v/>
      </c>
      <c r="L241" s="29" t="str">
        <f>'Matriz de Datos'!L223</f>
        <v/>
      </c>
      <c r="M241" s="29" t="str">
        <f>'Matriz de Datos'!M223</f>
        <v/>
      </c>
      <c r="N241" s="29" t="str">
        <f>'Matriz de Datos'!N223</f>
        <v/>
      </c>
      <c r="O241" s="29" t="str">
        <f>'Matriz de Datos'!O223</f>
        <v/>
      </c>
      <c r="P241" s="29" t="str">
        <f ca="1">'Matriz de Datos'!W223</f>
        <v/>
      </c>
      <c r="Q241" s="29"/>
      <c r="R241" s="29" t="str">
        <f ca="1">'Matriz de Datos'!AA223</f>
        <v/>
      </c>
      <c r="S241" s="29" t="str">
        <f ca="1">'Matriz de Datos'!AB223</f>
        <v/>
      </c>
      <c r="T241" s="29" t="str">
        <f ca="1">'Matriz de Datos'!AC223</f>
        <v/>
      </c>
      <c r="U241" s="29" t="str">
        <f ca="1">'Matriz de Datos'!AD223</f>
        <v/>
      </c>
      <c r="V241" s="29"/>
      <c r="W241" s="29" t="str">
        <f>'Matriz de Datos'!AE223</f>
        <v/>
      </c>
      <c r="X241" s="29" t="str">
        <f ca="1">'Matriz de Datos'!AF223</f>
        <v/>
      </c>
      <c r="Y241" s="39" t="str">
        <f>IF(OR('Matriz de Datos'!AK223=1,'Matriz de Datos'!AK223=3),'Matriz de Datos'!AG223 &amp; " X " &amp; 'Matriz de Datos'!AH223,"")</f>
        <v/>
      </c>
      <c r="Z241" s="44" t="str">
        <f>IF(OR('Matriz de Datos'!AK223=2,'Matriz de Datos'!AK223=3),5,"")</f>
        <v/>
      </c>
    </row>
    <row r="242" spans="6:26" ht="15" thickBot="1" x14ac:dyDescent="0.35">
      <c r="F242" s="148" t="str">
        <f>'Matriz de Datos'!A224</f>
        <v/>
      </c>
      <c r="G242" s="29" t="str">
        <f>'Matriz de Datos'!G224</f>
        <v/>
      </c>
      <c r="H242" s="29" t="str">
        <f>'Matriz de Datos'!H224</f>
        <v/>
      </c>
      <c r="I242" s="29" t="str">
        <f>'Matriz de Datos'!I224</f>
        <v/>
      </c>
      <c r="J242" s="29" t="str">
        <f>'Matriz de Datos'!J224</f>
        <v/>
      </c>
      <c r="K242" s="29" t="str">
        <f>'Matriz de Datos'!K224</f>
        <v/>
      </c>
      <c r="L242" s="29" t="str">
        <f>'Matriz de Datos'!L224</f>
        <v/>
      </c>
      <c r="M242" s="29" t="str">
        <f>'Matriz de Datos'!M224</f>
        <v/>
      </c>
      <c r="N242" s="29" t="str">
        <f>'Matriz de Datos'!N224</f>
        <v/>
      </c>
      <c r="O242" s="29" t="str">
        <f>'Matriz de Datos'!O224</f>
        <v/>
      </c>
      <c r="P242" s="29" t="str">
        <f ca="1">'Matriz de Datos'!W224</f>
        <v/>
      </c>
      <c r="Q242" s="29"/>
      <c r="R242" s="29" t="str">
        <f ca="1">'Matriz de Datos'!AA224</f>
        <v/>
      </c>
      <c r="S242" s="29" t="str">
        <f ca="1">'Matriz de Datos'!AB224</f>
        <v/>
      </c>
      <c r="T242" s="29" t="str">
        <f ca="1">'Matriz de Datos'!AC224</f>
        <v/>
      </c>
      <c r="U242" s="29" t="str">
        <f ca="1">'Matriz de Datos'!AD224</f>
        <v/>
      </c>
      <c r="V242" s="29"/>
      <c r="W242" s="29" t="str">
        <f>'Matriz de Datos'!AE224</f>
        <v/>
      </c>
      <c r="X242" s="29" t="str">
        <f ca="1">'Matriz de Datos'!AF224</f>
        <v/>
      </c>
      <c r="Y242" s="39" t="str">
        <f>IF(OR('Matriz de Datos'!AK224=1,'Matriz de Datos'!AK224=3),'Matriz de Datos'!AG224 &amp; " X " &amp; 'Matriz de Datos'!AH224,"")</f>
        <v/>
      </c>
      <c r="Z242" s="44" t="str">
        <f>IF(OR('Matriz de Datos'!AK224=2,'Matriz de Datos'!AK224=3),5,"")</f>
        <v/>
      </c>
    </row>
    <row r="243" spans="6:26" ht="15" thickBot="1" x14ac:dyDescent="0.35">
      <c r="F243" s="148" t="str">
        <f>'Matriz de Datos'!A225</f>
        <v/>
      </c>
      <c r="G243" s="29" t="str">
        <f>'Matriz de Datos'!G225</f>
        <v/>
      </c>
      <c r="H243" s="29" t="str">
        <f>'Matriz de Datos'!H225</f>
        <v/>
      </c>
      <c r="I243" s="29" t="str">
        <f>'Matriz de Datos'!I225</f>
        <v/>
      </c>
      <c r="J243" s="29" t="str">
        <f>'Matriz de Datos'!J225</f>
        <v/>
      </c>
      <c r="K243" s="29" t="str">
        <f>'Matriz de Datos'!K225</f>
        <v/>
      </c>
      <c r="L243" s="29" t="str">
        <f>'Matriz de Datos'!L225</f>
        <v/>
      </c>
      <c r="M243" s="29" t="str">
        <f>'Matriz de Datos'!M225</f>
        <v/>
      </c>
      <c r="N243" s="29" t="str">
        <f>'Matriz de Datos'!N225</f>
        <v/>
      </c>
      <c r="O243" s="29" t="str">
        <f>'Matriz de Datos'!O225</f>
        <v/>
      </c>
      <c r="P243" s="29" t="str">
        <f ca="1">'Matriz de Datos'!W225</f>
        <v/>
      </c>
      <c r="Q243" s="29"/>
      <c r="R243" s="29" t="str">
        <f ca="1">'Matriz de Datos'!AA225</f>
        <v/>
      </c>
      <c r="S243" s="29" t="str">
        <f ca="1">'Matriz de Datos'!AB225</f>
        <v/>
      </c>
      <c r="T243" s="29" t="str">
        <f ca="1">'Matriz de Datos'!AC225</f>
        <v/>
      </c>
      <c r="U243" s="29" t="str">
        <f ca="1">'Matriz de Datos'!AD225</f>
        <v/>
      </c>
      <c r="V243" s="29"/>
      <c r="W243" s="29" t="str">
        <f>'Matriz de Datos'!AE225</f>
        <v/>
      </c>
      <c r="X243" s="29" t="str">
        <f ca="1">'Matriz de Datos'!AF225</f>
        <v/>
      </c>
      <c r="Y243" s="39" t="str">
        <f>IF(OR('Matriz de Datos'!AK225=1,'Matriz de Datos'!AK225=3),'Matriz de Datos'!AG225 &amp; " X " &amp; 'Matriz de Datos'!AH225,"")</f>
        <v/>
      </c>
      <c r="Z243" s="44" t="str">
        <f>IF(OR('Matriz de Datos'!AK225=2,'Matriz de Datos'!AK225=3),5,"")</f>
        <v/>
      </c>
    </row>
    <row r="244" spans="6:26" ht="15" thickBot="1" x14ac:dyDescent="0.35">
      <c r="F244" s="148" t="str">
        <f>'Matriz de Datos'!A226</f>
        <v/>
      </c>
      <c r="G244" s="29" t="str">
        <f>'Matriz de Datos'!G226</f>
        <v/>
      </c>
      <c r="H244" s="29" t="str">
        <f>'Matriz de Datos'!H226</f>
        <v/>
      </c>
      <c r="I244" s="29" t="str">
        <f>'Matriz de Datos'!I226</f>
        <v/>
      </c>
      <c r="J244" s="29" t="str">
        <f>'Matriz de Datos'!J226</f>
        <v/>
      </c>
      <c r="K244" s="29" t="str">
        <f>'Matriz de Datos'!K226</f>
        <v/>
      </c>
      <c r="L244" s="29" t="str">
        <f>'Matriz de Datos'!L226</f>
        <v/>
      </c>
      <c r="M244" s="29" t="str">
        <f>'Matriz de Datos'!M226</f>
        <v/>
      </c>
      <c r="N244" s="29" t="str">
        <f>'Matriz de Datos'!N226</f>
        <v/>
      </c>
      <c r="O244" s="29" t="str">
        <f>'Matriz de Datos'!O226</f>
        <v/>
      </c>
      <c r="P244" s="29" t="str">
        <f ca="1">'Matriz de Datos'!W226</f>
        <v/>
      </c>
      <c r="Q244" s="29"/>
      <c r="R244" s="29" t="str">
        <f ca="1">'Matriz de Datos'!AA226</f>
        <v/>
      </c>
      <c r="S244" s="29" t="str">
        <f ca="1">'Matriz de Datos'!AB226</f>
        <v/>
      </c>
      <c r="T244" s="29" t="str">
        <f ca="1">'Matriz de Datos'!AC226</f>
        <v/>
      </c>
      <c r="U244" s="29" t="str">
        <f ca="1">'Matriz de Datos'!AD226</f>
        <v/>
      </c>
      <c r="V244" s="29"/>
      <c r="W244" s="29" t="str">
        <f>'Matriz de Datos'!AE226</f>
        <v/>
      </c>
      <c r="X244" s="29" t="str">
        <f ca="1">'Matriz de Datos'!AF226</f>
        <v/>
      </c>
      <c r="Y244" s="39" t="str">
        <f>IF(OR('Matriz de Datos'!AK226=1,'Matriz de Datos'!AK226=3),'Matriz de Datos'!AG226 &amp; " X " &amp; 'Matriz de Datos'!AH226,"")</f>
        <v/>
      </c>
      <c r="Z244" s="44" t="str">
        <f>IF(OR('Matriz de Datos'!AK226=2,'Matriz de Datos'!AK226=3),5,"")</f>
        <v/>
      </c>
    </row>
    <row r="245" spans="6:26" ht="15" thickBot="1" x14ac:dyDescent="0.35">
      <c r="F245" s="148" t="str">
        <f>'Matriz de Datos'!A227</f>
        <v/>
      </c>
      <c r="G245" s="29" t="str">
        <f>'Matriz de Datos'!G227</f>
        <v/>
      </c>
      <c r="H245" s="29" t="str">
        <f>'Matriz de Datos'!H227</f>
        <v/>
      </c>
      <c r="I245" s="29" t="str">
        <f>'Matriz de Datos'!I227</f>
        <v/>
      </c>
      <c r="J245" s="29" t="str">
        <f>'Matriz de Datos'!J227</f>
        <v/>
      </c>
      <c r="K245" s="29" t="str">
        <f>'Matriz de Datos'!K227</f>
        <v/>
      </c>
      <c r="L245" s="29" t="str">
        <f>'Matriz de Datos'!L227</f>
        <v/>
      </c>
      <c r="M245" s="29" t="str">
        <f>'Matriz de Datos'!M227</f>
        <v/>
      </c>
      <c r="N245" s="29" t="str">
        <f>'Matriz de Datos'!N227</f>
        <v/>
      </c>
      <c r="O245" s="29" t="str">
        <f>'Matriz de Datos'!O227</f>
        <v/>
      </c>
      <c r="P245" s="29" t="str">
        <f ca="1">'Matriz de Datos'!W227</f>
        <v/>
      </c>
      <c r="Q245" s="29"/>
      <c r="R245" s="29" t="str">
        <f ca="1">'Matriz de Datos'!AA227</f>
        <v/>
      </c>
      <c r="S245" s="29" t="str">
        <f ca="1">'Matriz de Datos'!AB227</f>
        <v/>
      </c>
      <c r="T245" s="29" t="str">
        <f ca="1">'Matriz de Datos'!AC227</f>
        <v/>
      </c>
      <c r="U245" s="29" t="str">
        <f ca="1">'Matriz de Datos'!AD227</f>
        <v/>
      </c>
      <c r="V245" s="29"/>
      <c r="W245" s="29" t="str">
        <f>'Matriz de Datos'!AE227</f>
        <v/>
      </c>
      <c r="X245" s="29" t="str">
        <f ca="1">'Matriz de Datos'!AF227</f>
        <v/>
      </c>
      <c r="Y245" s="39" t="str">
        <f>IF(OR('Matriz de Datos'!AK227=1,'Matriz de Datos'!AK227=3),'Matriz de Datos'!AG227 &amp; " X " &amp; 'Matriz de Datos'!AH227,"")</f>
        <v/>
      </c>
      <c r="Z245" s="44" t="str">
        <f>IF(OR('Matriz de Datos'!AK227=2,'Matriz de Datos'!AK227=3),5,"")</f>
        <v/>
      </c>
    </row>
    <row r="246" spans="6:26" ht="15" thickBot="1" x14ac:dyDescent="0.35">
      <c r="F246" s="148" t="str">
        <f>'Matriz de Datos'!A228</f>
        <v/>
      </c>
      <c r="G246" s="29" t="str">
        <f>'Matriz de Datos'!G228</f>
        <v/>
      </c>
      <c r="H246" s="29" t="str">
        <f>'Matriz de Datos'!H228</f>
        <v/>
      </c>
      <c r="I246" s="29" t="str">
        <f>'Matriz de Datos'!I228</f>
        <v/>
      </c>
      <c r="J246" s="29" t="str">
        <f>'Matriz de Datos'!J228</f>
        <v/>
      </c>
      <c r="K246" s="29" t="str">
        <f>'Matriz de Datos'!K228</f>
        <v/>
      </c>
      <c r="L246" s="29" t="str">
        <f>'Matriz de Datos'!L228</f>
        <v/>
      </c>
      <c r="M246" s="29" t="str">
        <f>'Matriz de Datos'!M228</f>
        <v/>
      </c>
      <c r="N246" s="29" t="str">
        <f>'Matriz de Datos'!N228</f>
        <v/>
      </c>
      <c r="O246" s="29" t="str">
        <f>'Matriz de Datos'!O228</f>
        <v/>
      </c>
      <c r="P246" s="29" t="str">
        <f ca="1">'Matriz de Datos'!W228</f>
        <v/>
      </c>
      <c r="Q246" s="29"/>
      <c r="R246" s="29" t="str">
        <f ca="1">'Matriz de Datos'!AA228</f>
        <v/>
      </c>
      <c r="S246" s="29" t="str">
        <f ca="1">'Matriz de Datos'!AB228</f>
        <v/>
      </c>
      <c r="T246" s="29" t="str">
        <f ca="1">'Matriz de Datos'!AC228</f>
        <v/>
      </c>
      <c r="U246" s="29" t="str">
        <f ca="1">'Matriz de Datos'!AD228</f>
        <v/>
      </c>
      <c r="V246" s="29"/>
      <c r="W246" s="29" t="str">
        <f>'Matriz de Datos'!AE228</f>
        <v/>
      </c>
      <c r="X246" s="29" t="str">
        <f ca="1">'Matriz de Datos'!AF228</f>
        <v/>
      </c>
      <c r="Y246" s="39" t="str">
        <f>IF(OR('Matriz de Datos'!AK228=1,'Matriz de Datos'!AK228=3),'Matriz de Datos'!AG228 &amp; " X " &amp; 'Matriz de Datos'!AH228,"")</f>
        <v/>
      </c>
      <c r="Z246" s="44" t="str">
        <f>IF(OR('Matriz de Datos'!AK228=2,'Matriz de Datos'!AK228=3),5,"")</f>
        <v/>
      </c>
    </row>
    <row r="247" spans="6:26" ht="15" thickBot="1" x14ac:dyDescent="0.35">
      <c r="F247" s="148" t="str">
        <f>'Matriz de Datos'!A229</f>
        <v/>
      </c>
      <c r="G247" s="29" t="str">
        <f>'Matriz de Datos'!G229</f>
        <v/>
      </c>
      <c r="H247" s="29" t="str">
        <f>'Matriz de Datos'!H229</f>
        <v/>
      </c>
      <c r="I247" s="29" t="str">
        <f>'Matriz de Datos'!I229</f>
        <v/>
      </c>
      <c r="J247" s="29" t="str">
        <f>'Matriz de Datos'!J229</f>
        <v/>
      </c>
      <c r="K247" s="29" t="str">
        <f>'Matriz de Datos'!K229</f>
        <v/>
      </c>
      <c r="L247" s="29" t="str">
        <f>'Matriz de Datos'!L229</f>
        <v/>
      </c>
      <c r="M247" s="29" t="str">
        <f>'Matriz de Datos'!M229</f>
        <v/>
      </c>
      <c r="N247" s="29" t="str">
        <f>'Matriz de Datos'!N229</f>
        <v/>
      </c>
      <c r="O247" s="29" t="str">
        <f>'Matriz de Datos'!O229</f>
        <v/>
      </c>
      <c r="P247" s="29" t="str">
        <f ca="1">'Matriz de Datos'!W229</f>
        <v/>
      </c>
      <c r="Q247" s="29"/>
      <c r="R247" s="29" t="str">
        <f ca="1">'Matriz de Datos'!AA229</f>
        <v/>
      </c>
      <c r="S247" s="29" t="str">
        <f ca="1">'Matriz de Datos'!AB229</f>
        <v/>
      </c>
      <c r="T247" s="29" t="str">
        <f ca="1">'Matriz de Datos'!AC229</f>
        <v/>
      </c>
      <c r="U247" s="29" t="str">
        <f ca="1">'Matriz de Datos'!AD229</f>
        <v/>
      </c>
      <c r="V247" s="29"/>
      <c r="W247" s="29" t="str">
        <f>'Matriz de Datos'!AE229</f>
        <v/>
      </c>
      <c r="X247" s="29" t="str">
        <f ca="1">'Matriz de Datos'!AF229</f>
        <v/>
      </c>
      <c r="Y247" s="39" t="str">
        <f>IF(OR('Matriz de Datos'!AK229=1,'Matriz de Datos'!AK229=3),'Matriz de Datos'!AG229 &amp; " X " &amp; 'Matriz de Datos'!AH229,"")</f>
        <v/>
      </c>
      <c r="Z247" s="44" t="str">
        <f>IF(OR('Matriz de Datos'!AK229=2,'Matriz de Datos'!AK229=3),5,"")</f>
        <v/>
      </c>
    </row>
    <row r="248" spans="6:26" ht="15" thickBot="1" x14ac:dyDescent="0.35">
      <c r="F248" s="148" t="str">
        <f>'Matriz de Datos'!A230</f>
        <v/>
      </c>
      <c r="G248" s="29" t="str">
        <f>'Matriz de Datos'!G230</f>
        <v/>
      </c>
      <c r="H248" s="29" t="str">
        <f>'Matriz de Datos'!H230</f>
        <v/>
      </c>
      <c r="I248" s="29" t="str">
        <f>'Matriz de Datos'!I230</f>
        <v/>
      </c>
      <c r="J248" s="29" t="str">
        <f>'Matriz de Datos'!J230</f>
        <v/>
      </c>
      <c r="K248" s="29" t="str">
        <f>'Matriz de Datos'!K230</f>
        <v/>
      </c>
      <c r="L248" s="29" t="str">
        <f>'Matriz de Datos'!L230</f>
        <v/>
      </c>
      <c r="M248" s="29" t="str">
        <f>'Matriz de Datos'!M230</f>
        <v/>
      </c>
      <c r="N248" s="29" t="str">
        <f>'Matriz de Datos'!N230</f>
        <v/>
      </c>
      <c r="O248" s="29" t="str">
        <f>'Matriz de Datos'!O230</f>
        <v/>
      </c>
      <c r="P248" s="29" t="str">
        <f ca="1">'Matriz de Datos'!W230</f>
        <v/>
      </c>
      <c r="Q248" s="29"/>
      <c r="R248" s="29" t="str">
        <f ca="1">'Matriz de Datos'!AA230</f>
        <v/>
      </c>
      <c r="S248" s="29" t="str">
        <f ca="1">'Matriz de Datos'!AB230</f>
        <v/>
      </c>
      <c r="T248" s="29" t="str">
        <f ca="1">'Matriz de Datos'!AC230</f>
        <v/>
      </c>
      <c r="U248" s="29" t="str">
        <f ca="1">'Matriz de Datos'!AD230</f>
        <v/>
      </c>
      <c r="V248" s="29"/>
      <c r="W248" s="29" t="str">
        <f>'Matriz de Datos'!AE230</f>
        <v/>
      </c>
      <c r="X248" s="29" t="str">
        <f ca="1">'Matriz de Datos'!AF230</f>
        <v/>
      </c>
      <c r="Y248" s="39" t="str">
        <f>IF(OR('Matriz de Datos'!AK230=1,'Matriz de Datos'!AK230=3),'Matriz de Datos'!AG230 &amp; " X " &amp; 'Matriz de Datos'!AH230,"")</f>
        <v/>
      </c>
      <c r="Z248" s="44" t="str">
        <f>IF(OR('Matriz de Datos'!AK230=2,'Matriz de Datos'!AK230=3),5,"")</f>
        <v/>
      </c>
    </row>
    <row r="249" spans="6:26" ht="15" thickBot="1" x14ac:dyDescent="0.35">
      <c r="F249" s="148" t="str">
        <f>'Matriz de Datos'!A231</f>
        <v/>
      </c>
      <c r="G249" s="29" t="str">
        <f>'Matriz de Datos'!G231</f>
        <v/>
      </c>
      <c r="H249" s="29" t="str">
        <f>'Matriz de Datos'!H231</f>
        <v/>
      </c>
      <c r="I249" s="29" t="str">
        <f>'Matriz de Datos'!I231</f>
        <v/>
      </c>
      <c r="J249" s="29" t="str">
        <f>'Matriz de Datos'!J231</f>
        <v/>
      </c>
      <c r="K249" s="29" t="str">
        <f>'Matriz de Datos'!K231</f>
        <v/>
      </c>
      <c r="L249" s="29" t="str">
        <f>'Matriz de Datos'!L231</f>
        <v/>
      </c>
      <c r="M249" s="29" t="str">
        <f>'Matriz de Datos'!M231</f>
        <v/>
      </c>
      <c r="N249" s="29" t="str">
        <f>'Matriz de Datos'!N231</f>
        <v/>
      </c>
      <c r="O249" s="29" t="str">
        <f>'Matriz de Datos'!O231</f>
        <v/>
      </c>
      <c r="P249" s="29" t="str">
        <f ca="1">'Matriz de Datos'!W231</f>
        <v/>
      </c>
      <c r="Q249" s="29"/>
      <c r="R249" s="29" t="str">
        <f ca="1">'Matriz de Datos'!AA231</f>
        <v/>
      </c>
      <c r="S249" s="29" t="str">
        <f ca="1">'Matriz de Datos'!AB231</f>
        <v/>
      </c>
      <c r="T249" s="29" t="str">
        <f ca="1">'Matriz de Datos'!AC231</f>
        <v/>
      </c>
      <c r="U249" s="29" t="str">
        <f ca="1">'Matriz de Datos'!AD231</f>
        <v/>
      </c>
      <c r="V249" s="29"/>
      <c r="W249" s="29" t="str">
        <f>'Matriz de Datos'!AE231</f>
        <v/>
      </c>
      <c r="X249" s="29" t="str">
        <f ca="1">'Matriz de Datos'!AF231</f>
        <v/>
      </c>
      <c r="Y249" s="39" t="str">
        <f>IF(OR('Matriz de Datos'!AK231=1,'Matriz de Datos'!AK231=3),'Matriz de Datos'!AG231 &amp; " X " &amp; 'Matriz de Datos'!AH231,"")</f>
        <v/>
      </c>
      <c r="Z249" s="44" t="str">
        <f>IF(OR('Matriz de Datos'!AK231=2,'Matriz de Datos'!AK231=3),5,"")</f>
        <v/>
      </c>
    </row>
    <row r="250" spans="6:26" ht="15" thickBot="1" x14ac:dyDescent="0.35">
      <c r="F250" s="148" t="str">
        <f>'Matriz de Datos'!A232</f>
        <v/>
      </c>
      <c r="G250" s="29" t="str">
        <f>'Matriz de Datos'!G232</f>
        <v/>
      </c>
      <c r="H250" s="29" t="str">
        <f>'Matriz de Datos'!H232</f>
        <v/>
      </c>
      <c r="I250" s="29" t="str">
        <f>'Matriz de Datos'!I232</f>
        <v/>
      </c>
      <c r="J250" s="29" t="str">
        <f>'Matriz de Datos'!J232</f>
        <v/>
      </c>
      <c r="K250" s="29" t="str">
        <f>'Matriz de Datos'!K232</f>
        <v/>
      </c>
      <c r="L250" s="29" t="str">
        <f>'Matriz de Datos'!L232</f>
        <v/>
      </c>
      <c r="M250" s="29" t="str">
        <f>'Matriz de Datos'!M232</f>
        <v/>
      </c>
      <c r="N250" s="29" t="str">
        <f>'Matriz de Datos'!N232</f>
        <v/>
      </c>
      <c r="O250" s="29" t="str">
        <f>'Matriz de Datos'!O232</f>
        <v/>
      </c>
      <c r="P250" s="29" t="str">
        <f ca="1">'Matriz de Datos'!W232</f>
        <v/>
      </c>
      <c r="Q250" s="29"/>
      <c r="R250" s="29" t="str">
        <f ca="1">'Matriz de Datos'!AA232</f>
        <v/>
      </c>
      <c r="S250" s="29" t="str">
        <f ca="1">'Matriz de Datos'!AB232</f>
        <v/>
      </c>
      <c r="T250" s="29" t="str">
        <f ca="1">'Matriz de Datos'!AC232</f>
        <v/>
      </c>
      <c r="U250" s="29" t="str">
        <f ca="1">'Matriz de Datos'!AD232</f>
        <v/>
      </c>
      <c r="V250" s="29"/>
      <c r="W250" s="29" t="str">
        <f>'Matriz de Datos'!AE232</f>
        <v/>
      </c>
      <c r="X250" s="29" t="str">
        <f ca="1">'Matriz de Datos'!AF232</f>
        <v/>
      </c>
      <c r="Y250" s="39" t="str">
        <f>IF(OR('Matriz de Datos'!AK232=1,'Matriz de Datos'!AK232=3),'Matriz de Datos'!AG232 &amp; " X " &amp; 'Matriz de Datos'!AH232,"")</f>
        <v/>
      </c>
      <c r="Z250" s="44" t="str">
        <f>IF(OR('Matriz de Datos'!AK232=2,'Matriz de Datos'!AK232=3),5,"")</f>
        <v/>
      </c>
    </row>
    <row r="251" spans="6:26" ht="15" thickBot="1" x14ac:dyDescent="0.35">
      <c r="F251" s="148" t="str">
        <f>'Matriz de Datos'!A233</f>
        <v/>
      </c>
      <c r="G251" s="29" t="str">
        <f>'Matriz de Datos'!G233</f>
        <v/>
      </c>
      <c r="H251" s="29" t="str">
        <f>'Matriz de Datos'!H233</f>
        <v/>
      </c>
      <c r="I251" s="29" t="str">
        <f>'Matriz de Datos'!I233</f>
        <v/>
      </c>
      <c r="J251" s="29" t="str">
        <f>'Matriz de Datos'!J233</f>
        <v/>
      </c>
      <c r="K251" s="29" t="str">
        <f>'Matriz de Datos'!K233</f>
        <v/>
      </c>
      <c r="L251" s="29" t="str">
        <f>'Matriz de Datos'!L233</f>
        <v/>
      </c>
      <c r="M251" s="29" t="str">
        <f>'Matriz de Datos'!M233</f>
        <v/>
      </c>
      <c r="N251" s="29" t="str">
        <f>'Matriz de Datos'!N233</f>
        <v/>
      </c>
      <c r="O251" s="29" t="str">
        <f>'Matriz de Datos'!O233</f>
        <v/>
      </c>
      <c r="P251" s="29" t="str">
        <f ca="1">'Matriz de Datos'!W233</f>
        <v/>
      </c>
      <c r="Q251" s="29"/>
      <c r="R251" s="29" t="str">
        <f ca="1">'Matriz de Datos'!AA233</f>
        <v/>
      </c>
      <c r="S251" s="29" t="str">
        <f ca="1">'Matriz de Datos'!AB233</f>
        <v/>
      </c>
      <c r="T251" s="29" t="str">
        <f ca="1">'Matriz de Datos'!AC233</f>
        <v/>
      </c>
      <c r="U251" s="29" t="str">
        <f ca="1">'Matriz de Datos'!AD233</f>
        <v/>
      </c>
      <c r="V251" s="29"/>
      <c r="W251" s="29" t="str">
        <f>'Matriz de Datos'!AE233</f>
        <v/>
      </c>
      <c r="X251" s="29" t="str">
        <f ca="1">'Matriz de Datos'!AF233</f>
        <v/>
      </c>
      <c r="Y251" s="39" t="str">
        <f>IF(OR('Matriz de Datos'!AK233=1,'Matriz de Datos'!AK233=3),'Matriz de Datos'!AG233 &amp; " X " &amp; 'Matriz de Datos'!AH233,"")</f>
        <v/>
      </c>
      <c r="Z251" s="44" t="str">
        <f>IF(OR('Matriz de Datos'!AK233=2,'Matriz de Datos'!AK233=3),5,"")</f>
        <v/>
      </c>
    </row>
    <row r="252" spans="6:26" ht="15" thickBot="1" x14ac:dyDescent="0.35">
      <c r="F252" s="148" t="str">
        <f>'Matriz de Datos'!A234</f>
        <v/>
      </c>
      <c r="G252" s="29" t="str">
        <f>'Matriz de Datos'!G234</f>
        <v/>
      </c>
      <c r="H252" s="29" t="str">
        <f>'Matriz de Datos'!H234</f>
        <v/>
      </c>
      <c r="I252" s="29" t="str">
        <f>'Matriz de Datos'!I234</f>
        <v/>
      </c>
      <c r="J252" s="29" t="str">
        <f>'Matriz de Datos'!J234</f>
        <v/>
      </c>
      <c r="K252" s="29" t="str">
        <f>'Matriz de Datos'!K234</f>
        <v/>
      </c>
      <c r="L252" s="29" t="str">
        <f>'Matriz de Datos'!L234</f>
        <v/>
      </c>
      <c r="M252" s="29" t="str">
        <f>'Matriz de Datos'!M234</f>
        <v/>
      </c>
      <c r="N252" s="29" t="str">
        <f>'Matriz de Datos'!N234</f>
        <v/>
      </c>
      <c r="O252" s="29" t="str">
        <f>'Matriz de Datos'!O234</f>
        <v/>
      </c>
      <c r="P252" s="29" t="str">
        <f ca="1">'Matriz de Datos'!W234</f>
        <v/>
      </c>
      <c r="Q252" s="29"/>
      <c r="R252" s="29" t="str">
        <f ca="1">'Matriz de Datos'!AA234</f>
        <v/>
      </c>
      <c r="S252" s="29" t="str">
        <f ca="1">'Matriz de Datos'!AB234</f>
        <v/>
      </c>
      <c r="T252" s="29" t="str">
        <f ca="1">'Matriz de Datos'!AC234</f>
        <v/>
      </c>
      <c r="U252" s="29" t="str">
        <f ca="1">'Matriz de Datos'!AD234</f>
        <v/>
      </c>
      <c r="V252" s="29"/>
      <c r="W252" s="29" t="str">
        <f>'Matriz de Datos'!AE234</f>
        <v/>
      </c>
      <c r="X252" s="29" t="str">
        <f ca="1">'Matriz de Datos'!AF234</f>
        <v/>
      </c>
      <c r="Y252" s="39" t="str">
        <f>IF(OR('Matriz de Datos'!AK234=1,'Matriz de Datos'!AK234=3),'Matriz de Datos'!AG234 &amp; " X " &amp; 'Matriz de Datos'!AH234,"")</f>
        <v/>
      </c>
      <c r="Z252" s="44" t="str">
        <f>IF(OR('Matriz de Datos'!AK234=2,'Matriz de Datos'!AK234=3),5,"")</f>
        <v/>
      </c>
    </row>
    <row r="253" spans="6:26" ht="15" thickBot="1" x14ac:dyDescent="0.35">
      <c r="F253" s="148" t="str">
        <f>'Matriz de Datos'!A235</f>
        <v/>
      </c>
      <c r="G253" s="29" t="str">
        <f>'Matriz de Datos'!G235</f>
        <v/>
      </c>
      <c r="H253" s="29" t="str">
        <f>'Matriz de Datos'!H235</f>
        <v/>
      </c>
      <c r="I253" s="29" t="str">
        <f>'Matriz de Datos'!I235</f>
        <v/>
      </c>
      <c r="J253" s="29" t="str">
        <f>'Matriz de Datos'!J235</f>
        <v/>
      </c>
      <c r="K253" s="29" t="str">
        <f>'Matriz de Datos'!K235</f>
        <v/>
      </c>
      <c r="L253" s="29" t="str">
        <f>'Matriz de Datos'!L235</f>
        <v/>
      </c>
      <c r="M253" s="29" t="str">
        <f>'Matriz de Datos'!M235</f>
        <v/>
      </c>
      <c r="N253" s="29" t="str">
        <f>'Matriz de Datos'!N235</f>
        <v/>
      </c>
      <c r="O253" s="29" t="str">
        <f>'Matriz de Datos'!O235</f>
        <v/>
      </c>
      <c r="P253" s="29" t="str">
        <f ca="1">'Matriz de Datos'!W235</f>
        <v/>
      </c>
      <c r="Q253" s="29"/>
      <c r="R253" s="29" t="str">
        <f ca="1">'Matriz de Datos'!AA235</f>
        <v/>
      </c>
      <c r="S253" s="29" t="str">
        <f ca="1">'Matriz de Datos'!AB235</f>
        <v/>
      </c>
      <c r="T253" s="29" t="str">
        <f ca="1">'Matriz de Datos'!AC235</f>
        <v/>
      </c>
      <c r="U253" s="29" t="str">
        <f ca="1">'Matriz de Datos'!AD235</f>
        <v/>
      </c>
      <c r="V253" s="29"/>
      <c r="W253" s="29" t="str">
        <f>'Matriz de Datos'!AE235</f>
        <v/>
      </c>
      <c r="X253" s="29" t="str">
        <f ca="1">'Matriz de Datos'!AF235</f>
        <v/>
      </c>
      <c r="Y253" s="39" t="str">
        <f>IF(OR('Matriz de Datos'!AK235=1,'Matriz de Datos'!AK235=3),'Matriz de Datos'!AG235 &amp; " X " &amp; 'Matriz de Datos'!AH235,"")</f>
        <v/>
      </c>
      <c r="Z253" s="44" t="str">
        <f>IF(OR('Matriz de Datos'!AK235=2,'Matriz de Datos'!AK235=3),5,"")</f>
        <v/>
      </c>
    </row>
    <row r="254" spans="6:26" ht="15" thickBot="1" x14ac:dyDescent="0.35">
      <c r="F254" s="148" t="str">
        <f>'Matriz de Datos'!A236</f>
        <v/>
      </c>
      <c r="G254" s="29" t="str">
        <f>'Matriz de Datos'!G236</f>
        <v/>
      </c>
      <c r="H254" s="29" t="str">
        <f>'Matriz de Datos'!H236</f>
        <v/>
      </c>
      <c r="I254" s="29" t="str">
        <f>'Matriz de Datos'!I236</f>
        <v/>
      </c>
      <c r="J254" s="29" t="str">
        <f>'Matriz de Datos'!J236</f>
        <v/>
      </c>
      <c r="K254" s="29" t="str">
        <f>'Matriz de Datos'!K236</f>
        <v/>
      </c>
      <c r="L254" s="29" t="str">
        <f>'Matriz de Datos'!L236</f>
        <v/>
      </c>
      <c r="M254" s="29" t="str">
        <f>'Matriz de Datos'!M236</f>
        <v/>
      </c>
      <c r="N254" s="29" t="str">
        <f>'Matriz de Datos'!N236</f>
        <v/>
      </c>
      <c r="O254" s="29" t="str">
        <f>'Matriz de Datos'!O236</f>
        <v/>
      </c>
      <c r="P254" s="29" t="str">
        <f ca="1">'Matriz de Datos'!W236</f>
        <v/>
      </c>
      <c r="Q254" s="29"/>
      <c r="R254" s="29" t="str">
        <f ca="1">'Matriz de Datos'!AA236</f>
        <v/>
      </c>
      <c r="S254" s="29" t="str">
        <f ca="1">'Matriz de Datos'!AB236</f>
        <v/>
      </c>
      <c r="T254" s="29" t="str">
        <f ca="1">'Matriz de Datos'!AC236</f>
        <v/>
      </c>
      <c r="U254" s="29" t="str">
        <f ca="1">'Matriz de Datos'!AD236</f>
        <v/>
      </c>
      <c r="V254" s="29"/>
      <c r="W254" s="29" t="str">
        <f>'Matriz de Datos'!AE236</f>
        <v/>
      </c>
      <c r="X254" s="29" t="str">
        <f ca="1">'Matriz de Datos'!AF236</f>
        <v/>
      </c>
      <c r="Y254" s="39" t="str">
        <f>IF(OR('Matriz de Datos'!AK236=1,'Matriz de Datos'!AK236=3),'Matriz de Datos'!AG236 &amp; " X " &amp; 'Matriz de Datos'!AH236,"")</f>
        <v/>
      </c>
      <c r="Z254" s="44" t="str">
        <f>IF(OR('Matriz de Datos'!AK236=2,'Matriz de Datos'!AK236=3),5,"")</f>
        <v/>
      </c>
    </row>
    <row r="255" spans="6:26" ht="15" thickBot="1" x14ac:dyDescent="0.35">
      <c r="F255" s="148" t="str">
        <f>'Matriz de Datos'!A237</f>
        <v/>
      </c>
      <c r="G255" s="29" t="str">
        <f>'Matriz de Datos'!G237</f>
        <v/>
      </c>
      <c r="H255" s="29" t="str">
        <f>'Matriz de Datos'!H237</f>
        <v/>
      </c>
      <c r="I255" s="29" t="str">
        <f>'Matriz de Datos'!I237</f>
        <v/>
      </c>
      <c r="J255" s="29" t="str">
        <f>'Matriz de Datos'!J237</f>
        <v/>
      </c>
      <c r="K255" s="29" t="str">
        <f>'Matriz de Datos'!K237</f>
        <v/>
      </c>
      <c r="L255" s="29" t="str">
        <f>'Matriz de Datos'!L237</f>
        <v/>
      </c>
      <c r="M255" s="29" t="str">
        <f>'Matriz de Datos'!M237</f>
        <v/>
      </c>
      <c r="N255" s="29" t="str">
        <f>'Matriz de Datos'!N237</f>
        <v/>
      </c>
      <c r="O255" s="29" t="str">
        <f>'Matriz de Datos'!O237</f>
        <v/>
      </c>
      <c r="P255" s="29" t="str">
        <f ca="1">'Matriz de Datos'!W237</f>
        <v/>
      </c>
      <c r="Q255" s="29"/>
      <c r="R255" s="29" t="str">
        <f ca="1">'Matriz de Datos'!AA237</f>
        <v/>
      </c>
      <c r="S255" s="29" t="str">
        <f ca="1">'Matriz de Datos'!AB237</f>
        <v/>
      </c>
      <c r="T255" s="29" t="str">
        <f ca="1">'Matriz de Datos'!AC237</f>
        <v/>
      </c>
      <c r="U255" s="29" t="str">
        <f ca="1">'Matriz de Datos'!AD237</f>
        <v/>
      </c>
      <c r="V255" s="29"/>
      <c r="W255" s="29" t="str">
        <f>'Matriz de Datos'!AE237</f>
        <v/>
      </c>
      <c r="X255" s="29" t="str">
        <f ca="1">'Matriz de Datos'!AF237</f>
        <v/>
      </c>
      <c r="Y255" s="39" t="str">
        <f>IF(OR('Matriz de Datos'!AK237=1,'Matriz de Datos'!AK237=3),'Matriz de Datos'!AG237 &amp; " X " &amp; 'Matriz de Datos'!AH237,"")</f>
        <v/>
      </c>
      <c r="Z255" s="44" t="str">
        <f>IF(OR('Matriz de Datos'!AK237=2,'Matriz de Datos'!AK237=3),5,"")</f>
        <v/>
      </c>
    </row>
    <row r="256" spans="6:26" ht="15" thickBot="1" x14ac:dyDescent="0.35">
      <c r="F256" s="148" t="str">
        <f>'Matriz de Datos'!A238</f>
        <v/>
      </c>
      <c r="G256" s="29" t="str">
        <f>'Matriz de Datos'!G238</f>
        <v/>
      </c>
      <c r="H256" s="29" t="str">
        <f>'Matriz de Datos'!H238</f>
        <v/>
      </c>
      <c r="I256" s="29" t="str">
        <f>'Matriz de Datos'!I238</f>
        <v/>
      </c>
      <c r="J256" s="29" t="str">
        <f>'Matriz de Datos'!J238</f>
        <v/>
      </c>
      <c r="K256" s="29" t="str">
        <f>'Matriz de Datos'!K238</f>
        <v/>
      </c>
      <c r="L256" s="29" t="str">
        <f>'Matriz de Datos'!L238</f>
        <v/>
      </c>
      <c r="M256" s="29" t="str">
        <f>'Matriz de Datos'!M238</f>
        <v/>
      </c>
      <c r="N256" s="29" t="str">
        <f>'Matriz de Datos'!N238</f>
        <v/>
      </c>
      <c r="O256" s="29" t="str">
        <f>'Matriz de Datos'!O238</f>
        <v/>
      </c>
      <c r="P256" s="29" t="str">
        <f ca="1">'Matriz de Datos'!W238</f>
        <v/>
      </c>
      <c r="Q256" s="29"/>
      <c r="R256" s="29" t="str">
        <f ca="1">'Matriz de Datos'!AA238</f>
        <v/>
      </c>
      <c r="S256" s="29" t="str">
        <f ca="1">'Matriz de Datos'!AB238</f>
        <v/>
      </c>
      <c r="T256" s="29" t="str">
        <f ca="1">'Matriz de Datos'!AC238</f>
        <v/>
      </c>
      <c r="U256" s="29" t="str">
        <f ca="1">'Matriz de Datos'!AD238</f>
        <v/>
      </c>
      <c r="V256" s="29"/>
      <c r="W256" s="29" t="str">
        <f>'Matriz de Datos'!AE238</f>
        <v/>
      </c>
      <c r="X256" s="29" t="str">
        <f ca="1">'Matriz de Datos'!AF238</f>
        <v/>
      </c>
      <c r="Y256" s="39" t="str">
        <f>IF(OR('Matriz de Datos'!AK238=1,'Matriz de Datos'!AK238=3),'Matriz de Datos'!AG238 &amp; " X " &amp; 'Matriz de Datos'!AH238,"")</f>
        <v/>
      </c>
      <c r="Z256" s="44" t="str">
        <f>IF(OR('Matriz de Datos'!AK238=2,'Matriz de Datos'!AK238=3),5,"")</f>
        <v/>
      </c>
    </row>
    <row r="257" spans="6:26" ht="15" thickBot="1" x14ac:dyDescent="0.35">
      <c r="F257" s="148" t="str">
        <f>'Matriz de Datos'!A239</f>
        <v/>
      </c>
      <c r="G257" s="29" t="str">
        <f>'Matriz de Datos'!G239</f>
        <v/>
      </c>
      <c r="H257" s="29" t="str">
        <f>'Matriz de Datos'!H239</f>
        <v/>
      </c>
      <c r="I257" s="29" t="str">
        <f>'Matriz de Datos'!I239</f>
        <v/>
      </c>
      <c r="J257" s="29" t="str">
        <f>'Matriz de Datos'!J239</f>
        <v/>
      </c>
      <c r="K257" s="29" t="str">
        <f>'Matriz de Datos'!K239</f>
        <v/>
      </c>
      <c r="L257" s="29" t="str">
        <f>'Matriz de Datos'!L239</f>
        <v/>
      </c>
      <c r="M257" s="29" t="str">
        <f>'Matriz de Datos'!M239</f>
        <v/>
      </c>
      <c r="N257" s="29" t="str">
        <f>'Matriz de Datos'!N239</f>
        <v/>
      </c>
      <c r="O257" s="29" t="str">
        <f>'Matriz de Datos'!O239</f>
        <v/>
      </c>
      <c r="P257" s="29" t="str">
        <f ca="1">'Matriz de Datos'!W239</f>
        <v/>
      </c>
      <c r="Q257" s="29"/>
      <c r="R257" s="29" t="str">
        <f ca="1">'Matriz de Datos'!AA239</f>
        <v/>
      </c>
      <c r="S257" s="29" t="str">
        <f ca="1">'Matriz de Datos'!AB239</f>
        <v/>
      </c>
      <c r="T257" s="29" t="str">
        <f ca="1">'Matriz de Datos'!AC239</f>
        <v/>
      </c>
      <c r="U257" s="29" t="str">
        <f ca="1">'Matriz de Datos'!AD239</f>
        <v/>
      </c>
      <c r="V257" s="29"/>
      <c r="W257" s="29" t="str">
        <f>'Matriz de Datos'!AE239</f>
        <v/>
      </c>
      <c r="X257" s="29" t="str">
        <f ca="1">'Matriz de Datos'!AF239</f>
        <v/>
      </c>
      <c r="Y257" s="39" t="str">
        <f>IF(OR('Matriz de Datos'!AK239=1,'Matriz de Datos'!AK239=3),'Matriz de Datos'!AG239 &amp; " X " &amp; 'Matriz de Datos'!AH239,"")</f>
        <v/>
      </c>
      <c r="Z257" s="44" t="str">
        <f>IF(OR('Matriz de Datos'!AK239=2,'Matriz de Datos'!AK239=3),5,"")</f>
        <v/>
      </c>
    </row>
    <row r="258" spans="6:26" ht="15" thickBot="1" x14ac:dyDescent="0.35">
      <c r="F258" s="148" t="str">
        <f>'Matriz de Datos'!A240</f>
        <v/>
      </c>
      <c r="G258" s="29" t="str">
        <f>'Matriz de Datos'!G240</f>
        <v/>
      </c>
      <c r="H258" s="29" t="str">
        <f>'Matriz de Datos'!H240</f>
        <v/>
      </c>
      <c r="I258" s="29" t="str">
        <f>'Matriz de Datos'!I240</f>
        <v/>
      </c>
      <c r="J258" s="29" t="str">
        <f>'Matriz de Datos'!J240</f>
        <v/>
      </c>
      <c r="K258" s="29" t="str">
        <f>'Matriz de Datos'!K240</f>
        <v/>
      </c>
      <c r="L258" s="29" t="str">
        <f>'Matriz de Datos'!L240</f>
        <v/>
      </c>
      <c r="M258" s="29" t="str">
        <f>'Matriz de Datos'!M240</f>
        <v/>
      </c>
      <c r="N258" s="29" t="str">
        <f>'Matriz de Datos'!N240</f>
        <v/>
      </c>
      <c r="O258" s="29" t="str">
        <f>'Matriz de Datos'!O240</f>
        <v/>
      </c>
      <c r="P258" s="29" t="str">
        <f ca="1">'Matriz de Datos'!W240</f>
        <v/>
      </c>
      <c r="Q258" s="29"/>
      <c r="R258" s="29" t="str">
        <f ca="1">'Matriz de Datos'!AA240</f>
        <v/>
      </c>
      <c r="S258" s="29" t="str">
        <f ca="1">'Matriz de Datos'!AB240</f>
        <v/>
      </c>
      <c r="T258" s="29" t="str">
        <f ca="1">'Matriz de Datos'!AC240</f>
        <v/>
      </c>
      <c r="U258" s="29" t="str">
        <f ca="1">'Matriz de Datos'!AD240</f>
        <v/>
      </c>
      <c r="V258" s="29"/>
      <c r="W258" s="29" t="str">
        <f>'Matriz de Datos'!AE240</f>
        <v/>
      </c>
      <c r="X258" s="29" t="str">
        <f ca="1">'Matriz de Datos'!AF240</f>
        <v/>
      </c>
      <c r="Y258" s="39" t="str">
        <f>IF(OR('Matriz de Datos'!AK240=1,'Matriz de Datos'!AK240=3),'Matriz de Datos'!AG240 &amp; " X " &amp; 'Matriz de Datos'!AH240,"")</f>
        <v/>
      </c>
      <c r="Z258" s="44" t="str">
        <f>IF(OR('Matriz de Datos'!AK240=2,'Matriz de Datos'!AK240=3),5,"")</f>
        <v/>
      </c>
    </row>
    <row r="259" spans="6:26" ht="15" thickBot="1" x14ac:dyDescent="0.35">
      <c r="F259" s="148" t="str">
        <f>'Matriz de Datos'!A241</f>
        <v/>
      </c>
      <c r="G259" s="29" t="str">
        <f>'Matriz de Datos'!G241</f>
        <v/>
      </c>
      <c r="H259" s="29" t="str">
        <f>'Matriz de Datos'!H241</f>
        <v/>
      </c>
      <c r="I259" s="29" t="str">
        <f>'Matriz de Datos'!I241</f>
        <v/>
      </c>
      <c r="J259" s="29" t="str">
        <f>'Matriz de Datos'!J241</f>
        <v/>
      </c>
      <c r="K259" s="29" t="str">
        <f>'Matriz de Datos'!K241</f>
        <v/>
      </c>
      <c r="L259" s="29" t="str">
        <f>'Matriz de Datos'!L241</f>
        <v/>
      </c>
      <c r="M259" s="29" t="str">
        <f>'Matriz de Datos'!M241</f>
        <v/>
      </c>
      <c r="N259" s="29" t="str">
        <f>'Matriz de Datos'!N241</f>
        <v/>
      </c>
      <c r="O259" s="29" t="str">
        <f>'Matriz de Datos'!O241</f>
        <v/>
      </c>
      <c r="P259" s="29" t="str">
        <f ca="1">'Matriz de Datos'!W241</f>
        <v/>
      </c>
      <c r="Q259" s="29"/>
      <c r="R259" s="29" t="str">
        <f ca="1">'Matriz de Datos'!AA241</f>
        <v/>
      </c>
      <c r="S259" s="29" t="str">
        <f ca="1">'Matriz de Datos'!AB241</f>
        <v/>
      </c>
      <c r="T259" s="29" t="str">
        <f ca="1">'Matriz de Datos'!AC241</f>
        <v/>
      </c>
      <c r="U259" s="29" t="str">
        <f ca="1">'Matriz de Datos'!AD241</f>
        <v/>
      </c>
      <c r="V259" s="29"/>
      <c r="W259" s="29" t="str">
        <f>'Matriz de Datos'!AE241</f>
        <v/>
      </c>
      <c r="X259" s="29" t="str">
        <f ca="1">'Matriz de Datos'!AF241</f>
        <v/>
      </c>
      <c r="Y259" s="39" t="str">
        <f>IF(OR('Matriz de Datos'!AK241=1,'Matriz de Datos'!AK241=3),'Matriz de Datos'!AG241 &amp; " X " &amp; 'Matriz de Datos'!AH241,"")</f>
        <v/>
      </c>
      <c r="Z259" s="44" t="str">
        <f>IF(OR('Matriz de Datos'!AK241=2,'Matriz de Datos'!AK241=3),5,"")</f>
        <v/>
      </c>
    </row>
    <row r="260" spans="6:26" ht="15" thickBot="1" x14ac:dyDescent="0.35">
      <c r="F260" s="148" t="str">
        <f>'Matriz de Datos'!A242</f>
        <v/>
      </c>
      <c r="G260" s="29" t="str">
        <f>'Matriz de Datos'!G242</f>
        <v/>
      </c>
      <c r="H260" s="29" t="str">
        <f>'Matriz de Datos'!H242</f>
        <v/>
      </c>
      <c r="I260" s="29" t="str">
        <f>'Matriz de Datos'!I242</f>
        <v/>
      </c>
      <c r="J260" s="29" t="str">
        <f>'Matriz de Datos'!J242</f>
        <v/>
      </c>
      <c r="K260" s="29" t="str">
        <f>'Matriz de Datos'!K242</f>
        <v/>
      </c>
      <c r="L260" s="29" t="str">
        <f>'Matriz de Datos'!L242</f>
        <v/>
      </c>
      <c r="M260" s="29" t="str">
        <f>'Matriz de Datos'!M242</f>
        <v/>
      </c>
      <c r="N260" s="29" t="str">
        <f>'Matriz de Datos'!N242</f>
        <v/>
      </c>
      <c r="O260" s="29" t="str">
        <f>'Matriz de Datos'!O242</f>
        <v/>
      </c>
      <c r="P260" s="29" t="str">
        <f ca="1">'Matriz de Datos'!W242</f>
        <v/>
      </c>
      <c r="Q260" s="29"/>
      <c r="R260" s="29" t="str">
        <f ca="1">'Matriz de Datos'!AA242</f>
        <v/>
      </c>
      <c r="S260" s="29" t="str">
        <f ca="1">'Matriz de Datos'!AB242</f>
        <v/>
      </c>
      <c r="T260" s="29" t="str">
        <f ca="1">'Matriz de Datos'!AC242</f>
        <v/>
      </c>
      <c r="U260" s="29" t="str">
        <f ca="1">'Matriz de Datos'!AD242</f>
        <v/>
      </c>
      <c r="V260" s="29"/>
      <c r="W260" s="29" t="str">
        <f>'Matriz de Datos'!AE242</f>
        <v/>
      </c>
      <c r="X260" s="29" t="str">
        <f ca="1">'Matriz de Datos'!AF242</f>
        <v/>
      </c>
      <c r="Y260" s="39" t="str">
        <f>IF(OR('Matriz de Datos'!AK242=1,'Matriz de Datos'!AK242=3),'Matriz de Datos'!AG242 &amp; " X " &amp; 'Matriz de Datos'!AH242,"")</f>
        <v/>
      </c>
      <c r="Z260" s="44" t="str">
        <f>IF(OR('Matriz de Datos'!AK242=2,'Matriz de Datos'!AK242=3),5,"")</f>
        <v/>
      </c>
    </row>
    <row r="261" spans="6:26" ht="15" thickBot="1" x14ac:dyDescent="0.35">
      <c r="F261" s="148" t="str">
        <f>'Matriz de Datos'!A243</f>
        <v/>
      </c>
      <c r="G261" s="29" t="str">
        <f>'Matriz de Datos'!G243</f>
        <v/>
      </c>
      <c r="H261" s="29" t="str">
        <f>'Matriz de Datos'!H243</f>
        <v/>
      </c>
      <c r="I261" s="29" t="str">
        <f>'Matriz de Datos'!I243</f>
        <v/>
      </c>
      <c r="J261" s="29" t="str">
        <f>'Matriz de Datos'!J243</f>
        <v/>
      </c>
      <c r="K261" s="29" t="str">
        <f>'Matriz de Datos'!K243</f>
        <v/>
      </c>
      <c r="L261" s="29" t="str">
        <f>'Matriz de Datos'!L243</f>
        <v/>
      </c>
      <c r="M261" s="29" t="str">
        <f>'Matriz de Datos'!M243</f>
        <v/>
      </c>
      <c r="N261" s="29" t="str">
        <f>'Matriz de Datos'!N243</f>
        <v/>
      </c>
      <c r="O261" s="29" t="str">
        <f>'Matriz de Datos'!O243</f>
        <v/>
      </c>
      <c r="P261" s="29" t="str">
        <f ca="1">'Matriz de Datos'!W243</f>
        <v/>
      </c>
      <c r="Q261" s="29"/>
      <c r="R261" s="29" t="str">
        <f ca="1">'Matriz de Datos'!AA243</f>
        <v/>
      </c>
      <c r="S261" s="29" t="str">
        <f ca="1">'Matriz de Datos'!AB243</f>
        <v/>
      </c>
      <c r="T261" s="29" t="str">
        <f ca="1">'Matriz de Datos'!AC243</f>
        <v/>
      </c>
      <c r="U261" s="29" t="str">
        <f ca="1">'Matriz de Datos'!AD243</f>
        <v/>
      </c>
      <c r="V261" s="29"/>
      <c r="W261" s="29" t="str">
        <f>'Matriz de Datos'!AE243</f>
        <v/>
      </c>
      <c r="X261" s="29" t="str">
        <f ca="1">'Matriz de Datos'!AF243</f>
        <v/>
      </c>
      <c r="Y261" s="39" t="str">
        <f>IF(OR('Matriz de Datos'!AK243=1,'Matriz de Datos'!AK243=3),'Matriz de Datos'!AG243 &amp; " X " &amp; 'Matriz de Datos'!AH243,"")</f>
        <v/>
      </c>
      <c r="Z261" s="44" t="str">
        <f>IF(OR('Matriz de Datos'!AK243=2,'Matriz de Datos'!AK243=3),5,"")</f>
        <v/>
      </c>
    </row>
    <row r="262" spans="6:26" ht="15" thickBot="1" x14ac:dyDescent="0.35">
      <c r="F262" s="148" t="str">
        <f>'Matriz de Datos'!A244</f>
        <v/>
      </c>
      <c r="G262" s="29" t="str">
        <f>'Matriz de Datos'!G244</f>
        <v/>
      </c>
      <c r="H262" s="29" t="str">
        <f>'Matriz de Datos'!H244</f>
        <v/>
      </c>
      <c r="I262" s="29" t="str">
        <f>'Matriz de Datos'!I244</f>
        <v/>
      </c>
      <c r="J262" s="29" t="str">
        <f>'Matriz de Datos'!J244</f>
        <v/>
      </c>
      <c r="K262" s="29" t="str">
        <f>'Matriz de Datos'!K244</f>
        <v/>
      </c>
      <c r="L262" s="29" t="str">
        <f>'Matriz de Datos'!L244</f>
        <v/>
      </c>
      <c r="M262" s="29" t="str">
        <f>'Matriz de Datos'!M244</f>
        <v/>
      </c>
      <c r="N262" s="29" t="str">
        <f>'Matriz de Datos'!N244</f>
        <v/>
      </c>
      <c r="O262" s="29" t="str">
        <f>'Matriz de Datos'!O244</f>
        <v/>
      </c>
      <c r="P262" s="29" t="str">
        <f ca="1">'Matriz de Datos'!W244</f>
        <v/>
      </c>
      <c r="Q262" s="29"/>
      <c r="R262" s="29" t="str">
        <f ca="1">'Matriz de Datos'!AA244</f>
        <v/>
      </c>
      <c r="S262" s="29" t="str">
        <f ca="1">'Matriz de Datos'!AB244</f>
        <v/>
      </c>
      <c r="T262" s="29" t="str">
        <f ca="1">'Matriz de Datos'!AC244</f>
        <v/>
      </c>
      <c r="U262" s="29" t="str">
        <f ca="1">'Matriz de Datos'!AD244</f>
        <v/>
      </c>
      <c r="V262" s="29"/>
      <c r="W262" s="29" t="str">
        <f>'Matriz de Datos'!AE244</f>
        <v/>
      </c>
      <c r="X262" s="29" t="str">
        <f ca="1">'Matriz de Datos'!AF244</f>
        <v/>
      </c>
      <c r="Y262" s="39" t="str">
        <f>IF(OR('Matriz de Datos'!AK244=1,'Matriz de Datos'!AK244=3),'Matriz de Datos'!AG244 &amp; " X " &amp; 'Matriz de Datos'!AH244,"")</f>
        <v/>
      </c>
      <c r="Z262" s="44" t="str">
        <f>IF(OR('Matriz de Datos'!AK244=2,'Matriz de Datos'!AK244=3),5,"")</f>
        <v/>
      </c>
    </row>
    <row r="263" spans="6:26" ht="15" thickBot="1" x14ac:dyDescent="0.35">
      <c r="F263" s="148" t="str">
        <f>'Matriz de Datos'!A245</f>
        <v/>
      </c>
      <c r="G263" s="29" t="str">
        <f>'Matriz de Datos'!G245</f>
        <v/>
      </c>
      <c r="H263" s="29" t="str">
        <f>'Matriz de Datos'!H245</f>
        <v/>
      </c>
      <c r="I263" s="29" t="str">
        <f>'Matriz de Datos'!I245</f>
        <v/>
      </c>
      <c r="J263" s="29" t="str">
        <f>'Matriz de Datos'!J245</f>
        <v/>
      </c>
      <c r="K263" s="29" t="str">
        <f>'Matriz de Datos'!K245</f>
        <v/>
      </c>
      <c r="L263" s="29" t="str">
        <f>'Matriz de Datos'!L245</f>
        <v/>
      </c>
      <c r="M263" s="29" t="str">
        <f>'Matriz de Datos'!M245</f>
        <v/>
      </c>
      <c r="N263" s="29" t="str">
        <f>'Matriz de Datos'!N245</f>
        <v/>
      </c>
      <c r="O263" s="29" t="str">
        <f>'Matriz de Datos'!O245</f>
        <v/>
      </c>
      <c r="P263" s="29" t="str">
        <f ca="1">'Matriz de Datos'!W245</f>
        <v/>
      </c>
      <c r="Q263" s="29"/>
      <c r="R263" s="29" t="str">
        <f ca="1">'Matriz de Datos'!AA245</f>
        <v/>
      </c>
      <c r="S263" s="29" t="str">
        <f ca="1">'Matriz de Datos'!AB245</f>
        <v/>
      </c>
      <c r="T263" s="29" t="str">
        <f ca="1">'Matriz de Datos'!AC245</f>
        <v/>
      </c>
      <c r="U263" s="29" t="str">
        <f ca="1">'Matriz de Datos'!AD245</f>
        <v/>
      </c>
      <c r="V263" s="29"/>
      <c r="W263" s="29" t="str">
        <f>'Matriz de Datos'!AE245</f>
        <v/>
      </c>
      <c r="X263" s="29" t="str">
        <f ca="1">'Matriz de Datos'!AF245</f>
        <v/>
      </c>
      <c r="Y263" s="39" t="str">
        <f>IF(OR('Matriz de Datos'!AK245=1,'Matriz de Datos'!AK245=3),'Matriz de Datos'!AG245 &amp; " X " &amp; 'Matriz de Datos'!AH245,"")</f>
        <v/>
      </c>
      <c r="Z263" s="44" t="str">
        <f>IF(OR('Matriz de Datos'!AK245=2,'Matriz de Datos'!AK245=3),5,"")</f>
        <v/>
      </c>
    </row>
    <row r="264" spans="6:26" ht="15" thickBot="1" x14ac:dyDescent="0.35">
      <c r="F264" s="148" t="str">
        <f>'Matriz de Datos'!A246</f>
        <v/>
      </c>
      <c r="G264" s="29" t="str">
        <f>'Matriz de Datos'!G246</f>
        <v/>
      </c>
      <c r="H264" s="29" t="str">
        <f>'Matriz de Datos'!H246</f>
        <v/>
      </c>
      <c r="I264" s="29" t="str">
        <f>'Matriz de Datos'!I246</f>
        <v/>
      </c>
      <c r="J264" s="29" t="str">
        <f>'Matriz de Datos'!J246</f>
        <v/>
      </c>
      <c r="K264" s="29" t="str">
        <f>'Matriz de Datos'!K246</f>
        <v/>
      </c>
      <c r="L264" s="29" t="str">
        <f>'Matriz de Datos'!L246</f>
        <v/>
      </c>
      <c r="M264" s="29" t="str">
        <f>'Matriz de Datos'!M246</f>
        <v/>
      </c>
      <c r="N264" s="29" t="str">
        <f>'Matriz de Datos'!N246</f>
        <v/>
      </c>
      <c r="O264" s="29" t="str">
        <f>'Matriz de Datos'!O246</f>
        <v/>
      </c>
      <c r="P264" s="29" t="str">
        <f ca="1">'Matriz de Datos'!W246</f>
        <v/>
      </c>
      <c r="Q264" s="29"/>
      <c r="R264" s="29" t="str">
        <f ca="1">'Matriz de Datos'!AA246</f>
        <v/>
      </c>
      <c r="S264" s="29" t="str">
        <f ca="1">'Matriz de Datos'!AB246</f>
        <v/>
      </c>
      <c r="T264" s="29" t="str">
        <f ca="1">'Matriz de Datos'!AC246</f>
        <v/>
      </c>
      <c r="U264" s="29" t="str">
        <f ca="1">'Matriz de Datos'!AD246</f>
        <v/>
      </c>
      <c r="V264" s="29"/>
      <c r="W264" s="29" t="str">
        <f>'Matriz de Datos'!AE246</f>
        <v/>
      </c>
      <c r="X264" s="29" t="str">
        <f ca="1">'Matriz de Datos'!AF246</f>
        <v/>
      </c>
      <c r="Y264" s="39" t="str">
        <f>IF(OR('Matriz de Datos'!AK246=1,'Matriz de Datos'!AK246=3),'Matriz de Datos'!AG246 &amp; " X " &amp; 'Matriz de Datos'!AH246,"")</f>
        <v/>
      </c>
      <c r="Z264" s="44" t="str">
        <f>IF(OR('Matriz de Datos'!AK246=2,'Matriz de Datos'!AK246=3),5,"")</f>
        <v/>
      </c>
    </row>
    <row r="265" spans="6:26" ht="15" thickBot="1" x14ac:dyDescent="0.35">
      <c r="F265" s="148" t="str">
        <f>'Matriz de Datos'!A247</f>
        <v/>
      </c>
      <c r="G265" s="29" t="str">
        <f>'Matriz de Datos'!G247</f>
        <v/>
      </c>
      <c r="H265" s="29" t="str">
        <f>'Matriz de Datos'!H247</f>
        <v/>
      </c>
      <c r="I265" s="29" t="str">
        <f>'Matriz de Datos'!I247</f>
        <v/>
      </c>
      <c r="J265" s="29" t="str">
        <f>'Matriz de Datos'!J247</f>
        <v/>
      </c>
      <c r="K265" s="29" t="str">
        <f>'Matriz de Datos'!K247</f>
        <v/>
      </c>
      <c r="L265" s="29" t="str">
        <f>'Matriz de Datos'!L247</f>
        <v/>
      </c>
      <c r="M265" s="29" t="str">
        <f>'Matriz de Datos'!M247</f>
        <v/>
      </c>
      <c r="N265" s="29" t="str">
        <f>'Matriz de Datos'!N247</f>
        <v/>
      </c>
      <c r="O265" s="29" t="str">
        <f>'Matriz de Datos'!O247</f>
        <v/>
      </c>
      <c r="P265" s="29" t="str">
        <f ca="1">'Matriz de Datos'!W247</f>
        <v/>
      </c>
      <c r="Q265" s="29"/>
      <c r="R265" s="29" t="str">
        <f ca="1">'Matriz de Datos'!AA247</f>
        <v/>
      </c>
      <c r="S265" s="29" t="str">
        <f ca="1">'Matriz de Datos'!AB247</f>
        <v/>
      </c>
      <c r="T265" s="29" t="str">
        <f ca="1">'Matriz de Datos'!AC247</f>
        <v/>
      </c>
      <c r="U265" s="29" t="str">
        <f ca="1">'Matriz de Datos'!AD247</f>
        <v/>
      </c>
      <c r="V265" s="29"/>
      <c r="W265" s="29" t="str">
        <f>'Matriz de Datos'!AE247</f>
        <v/>
      </c>
      <c r="X265" s="29" t="str">
        <f ca="1">'Matriz de Datos'!AF247</f>
        <v/>
      </c>
      <c r="Y265" s="39" t="str">
        <f>IF(OR('Matriz de Datos'!AK247=1,'Matriz de Datos'!AK247=3),'Matriz de Datos'!AG247 &amp; " X " &amp; 'Matriz de Datos'!AH247,"")</f>
        <v/>
      </c>
      <c r="Z265" s="44" t="str">
        <f>IF(OR('Matriz de Datos'!AK247=2,'Matriz de Datos'!AK247=3),5,"")</f>
        <v/>
      </c>
    </row>
    <row r="266" spans="6:26" ht="15" thickBot="1" x14ac:dyDescent="0.35">
      <c r="F266" s="148" t="str">
        <f>'Matriz de Datos'!A248</f>
        <v/>
      </c>
      <c r="G266" s="29" t="str">
        <f>'Matriz de Datos'!G248</f>
        <v/>
      </c>
      <c r="H266" s="29" t="str">
        <f>'Matriz de Datos'!H248</f>
        <v/>
      </c>
      <c r="I266" s="29" t="str">
        <f>'Matriz de Datos'!I248</f>
        <v/>
      </c>
      <c r="J266" s="29" t="str">
        <f>'Matriz de Datos'!J248</f>
        <v/>
      </c>
      <c r="K266" s="29" t="str">
        <f>'Matriz de Datos'!K248</f>
        <v/>
      </c>
      <c r="L266" s="29" t="str">
        <f>'Matriz de Datos'!L248</f>
        <v/>
      </c>
      <c r="M266" s="29" t="str">
        <f>'Matriz de Datos'!M248</f>
        <v/>
      </c>
      <c r="N266" s="29" t="str">
        <f>'Matriz de Datos'!N248</f>
        <v/>
      </c>
      <c r="O266" s="29" t="str">
        <f>'Matriz de Datos'!O248</f>
        <v/>
      </c>
      <c r="P266" s="29" t="str">
        <f ca="1">'Matriz de Datos'!W248</f>
        <v/>
      </c>
      <c r="Q266" s="29"/>
      <c r="R266" s="29" t="str">
        <f ca="1">'Matriz de Datos'!AA248</f>
        <v/>
      </c>
      <c r="S266" s="29" t="str">
        <f ca="1">'Matriz de Datos'!AB248</f>
        <v/>
      </c>
      <c r="T266" s="29" t="str">
        <f ca="1">'Matriz de Datos'!AC248</f>
        <v/>
      </c>
      <c r="U266" s="29" t="str">
        <f ca="1">'Matriz de Datos'!AD248</f>
        <v/>
      </c>
      <c r="V266" s="29"/>
      <c r="W266" s="29" t="str">
        <f>'Matriz de Datos'!AE248</f>
        <v/>
      </c>
      <c r="X266" s="29" t="str">
        <f ca="1">'Matriz de Datos'!AF248</f>
        <v/>
      </c>
      <c r="Y266" s="39" t="str">
        <f>IF(OR('Matriz de Datos'!AK248=1,'Matriz de Datos'!AK248=3),'Matriz de Datos'!AG248 &amp; " X " &amp; 'Matriz de Datos'!AH248,"")</f>
        <v/>
      </c>
      <c r="Z266" s="44" t="str">
        <f>IF(OR('Matriz de Datos'!AK248=2,'Matriz de Datos'!AK248=3),5,"")</f>
        <v/>
      </c>
    </row>
    <row r="267" spans="6:26" ht="15" thickBot="1" x14ac:dyDescent="0.35">
      <c r="F267" s="148" t="str">
        <f>'Matriz de Datos'!A249</f>
        <v/>
      </c>
      <c r="G267" s="29" t="str">
        <f>'Matriz de Datos'!G249</f>
        <v/>
      </c>
      <c r="H267" s="29" t="str">
        <f>'Matriz de Datos'!H249</f>
        <v/>
      </c>
      <c r="I267" s="29" t="str">
        <f>'Matriz de Datos'!I249</f>
        <v/>
      </c>
      <c r="J267" s="29" t="str">
        <f>'Matriz de Datos'!J249</f>
        <v/>
      </c>
      <c r="K267" s="29" t="str">
        <f>'Matriz de Datos'!K249</f>
        <v/>
      </c>
      <c r="L267" s="29" t="str">
        <f>'Matriz de Datos'!L249</f>
        <v/>
      </c>
      <c r="M267" s="29" t="str">
        <f>'Matriz de Datos'!M249</f>
        <v/>
      </c>
      <c r="N267" s="29" t="str">
        <f>'Matriz de Datos'!N249</f>
        <v/>
      </c>
      <c r="O267" s="29" t="str">
        <f>'Matriz de Datos'!O249</f>
        <v/>
      </c>
      <c r="P267" s="29" t="str">
        <f ca="1">'Matriz de Datos'!W249</f>
        <v/>
      </c>
      <c r="Q267" s="29"/>
      <c r="R267" s="29" t="str">
        <f ca="1">'Matriz de Datos'!AA249</f>
        <v/>
      </c>
      <c r="S267" s="29" t="str">
        <f ca="1">'Matriz de Datos'!AB249</f>
        <v/>
      </c>
      <c r="T267" s="29" t="str">
        <f ca="1">'Matriz de Datos'!AC249</f>
        <v/>
      </c>
      <c r="U267" s="29" t="str">
        <f ca="1">'Matriz de Datos'!AD249</f>
        <v/>
      </c>
      <c r="V267" s="29"/>
      <c r="W267" s="29" t="str">
        <f>'Matriz de Datos'!AE249</f>
        <v/>
      </c>
      <c r="X267" s="29" t="str">
        <f ca="1">'Matriz de Datos'!AF249</f>
        <v/>
      </c>
      <c r="Y267" s="39" t="str">
        <f>IF(OR('Matriz de Datos'!AK249=1,'Matriz de Datos'!AK249=3),'Matriz de Datos'!AG249 &amp; " X " &amp; 'Matriz de Datos'!AH249,"")</f>
        <v/>
      </c>
      <c r="Z267" s="44" t="str">
        <f>IF(OR('Matriz de Datos'!AK249=2,'Matriz de Datos'!AK249=3),5,"")</f>
        <v/>
      </c>
    </row>
    <row r="268" spans="6:26" ht="15" thickBot="1" x14ac:dyDescent="0.35">
      <c r="F268" s="148" t="str">
        <f>'Matriz de Datos'!A250</f>
        <v/>
      </c>
      <c r="G268" s="29" t="str">
        <f>'Matriz de Datos'!G250</f>
        <v/>
      </c>
      <c r="H268" s="29" t="str">
        <f>'Matriz de Datos'!H250</f>
        <v/>
      </c>
      <c r="I268" s="29" t="str">
        <f>'Matriz de Datos'!I250</f>
        <v/>
      </c>
      <c r="J268" s="29" t="str">
        <f>'Matriz de Datos'!J250</f>
        <v/>
      </c>
      <c r="K268" s="29" t="str">
        <f>'Matriz de Datos'!K250</f>
        <v/>
      </c>
      <c r="L268" s="29" t="str">
        <f>'Matriz de Datos'!L250</f>
        <v/>
      </c>
      <c r="M268" s="29" t="str">
        <f>'Matriz de Datos'!M250</f>
        <v/>
      </c>
      <c r="N268" s="29" t="str">
        <f>'Matriz de Datos'!N250</f>
        <v/>
      </c>
      <c r="O268" s="29" t="str">
        <f>'Matriz de Datos'!O250</f>
        <v/>
      </c>
      <c r="P268" s="29" t="str">
        <f ca="1">'Matriz de Datos'!W250</f>
        <v/>
      </c>
      <c r="Q268" s="29"/>
      <c r="R268" s="29" t="str">
        <f ca="1">'Matriz de Datos'!AA250</f>
        <v/>
      </c>
      <c r="S268" s="29" t="str">
        <f ca="1">'Matriz de Datos'!AB250</f>
        <v/>
      </c>
      <c r="T268" s="29" t="str">
        <f ca="1">'Matriz de Datos'!AC250</f>
        <v/>
      </c>
      <c r="U268" s="29" t="str">
        <f ca="1">'Matriz de Datos'!AD250</f>
        <v/>
      </c>
      <c r="V268" s="29"/>
      <c r="W268" s="29" t="str">
        <f>'Matriz de Datos'!AE250</f>
        <v/>
      </c>
      <c r="X268" s="29" t="str">
        <f ca="1">'Matriz de Datos'!AF250</f>
        <v/>
      </c>
      <c r="Y268" s="39" t="str">
        <f>IF(OR('Matriz de Datos'!AK250=1,'Matriz de Datos'!AK250=3),'Matriz de Datos'!AG250 &amp; " X " &amp; 'Matriz de Datos'!AH250,"")</f>
        <v/>
      </c>
      <c r="Z268" s="44" t="str">
        <f>IF(OR('Matriz de Datos'!AK250=2,'Matriz de Datos'!AK250=3),5,"")</f>
        <v/>
      </c>
    </row>
    <row r="269" spans="6:26" ht="15" thickBot="1" x14ac:dyDescent="0.35">
      <c r="F269" s="148" t="str">
        <f>'Matriz de Datos'!A251</f>
        <v/>
      </c>
      <c r="G269" s="29" t="str">
        <f>'Matriz de Datos'!G251</f>
        <v/>
      </c>
      <c r="H269" s="29" t="str">
        <f>'Matriz de Datos'!H251</f>
        <v/>
      </c>
      <c r="I269" s="29" t="str">
        <f>'Matriz de Datos'!I251</f>
        <v/>
      </c>
      <c r="J269" s="29" t="str">
        <f>'Matriz de Datos'!J251</f>
        <v/>
      </c>
      <c r="K269" s="29" t="str">
        <f>'Matriz de Datos'!K251</f>
        <v/>
      </c>
      <c r="L269" s="29" t="str">
        <f>'Matriz de Datos'!L251</f>
        <v/>
      </c>
      <c r="M269" s="29" t="str">
        <f>'Matriz de Datos'!M251</f>
        <v/>
      </c>
      <c r="N269" s="29" t="str">
        <f>'Matriz de Datos'!N251</f>
        <v/>
      </c>
      <c r="O269" s="29" t="str">
        <f>'Matriz de Datos'!O251</f>
        <v/>
      </c>
      <c r="P269" s="29" t="str">
        <f ca="1">'Matriz de Datos'!W251</f>
        <v/>
      </c>
      <c r="Q269" s="29"/>
      <c r="R269" s="29" t="str">
        <f ca="1">'Matriz de Datos'!AA251</f>
        <v/>
      </c>
      <c r="S269" s="29" t="str">
        <f ca="1">'Matriz de Datos'!AB251</f>
        <v/>
      </c>
      <c r="T269" s="29" t="str">
        <f ca="1">'Matriz de Datos'!AC251</f>
        <v/>
      </c>
      <c r="U269" s="29" t="str">
        <f ca="1">'Matriz de Datos'!AD251</f>
        <v/>
      </c>
      <c r="V269" s="29"/>
      <c r="W269" s="29" t="str">
        <f>'Matriz de Datos'!AE251</f>
        <v/>
      </c>
      <c r="X269" s="29" t="str">
        <f ca="1">'Matriz de Datos'!AF251</f>
        <v/>
      </c>
      <c r="Y269" s="39" t="str">
        <f>IF(OR('Matriz de Datos'!AK251=1,'Matriz de Datos'!AK251=3),'Matriz de Datos'!AG251 &amp; " X " &amp; 'Matriz de Datos'!AH251,"")</f>
        <v/>
      </c>
      <c r="Z269" s="44" t="str">
        <f>IF(OR('Matriz de Datos'!AK251=2,'Matriz de Datos'!AK251=3),5,"")</f>
        <v/>
      </c>
    </row>
    <row r="270" spans="6:26" ht="15" thickBot="1" x14ac:dyDescent="0.35">
      <c r="F270" s="148" t="str">
        <f>'Matriz de Datos'!A252</f>
        <v/>
      </c>
      <c r="G270" s="29" t="str">
        <f>'Matriz de Datos'!G252</f>
        <v/>
      </c>
      <c r="H270" s="29" t="str">
        <f>'Matriz de Datos'!H252</f>
        <v/>
      </c>
      <c r="I270" s="29" t="str">
        <f>'Matriz de Datos'!I252</f>
        <v/>
      </c>
      <c r="J270" s="29" t="str">
        <f>'Matriz de Datos'!J252</f>
        <v/>
      </c>
      <c r="K270" s="29" t="str">
        <f>'Matriz de Datos'!K252</f>
        <v/>
      </c>
      <c r="L270" s="29" t="str">
        <f>'Matriz de Datos'!L252</f>
        <v/>
      </c>
      <c r="M270" s="29" t="str">
        <f>'Matriz de Datos'!M252</f>
        <v/>
      </c>
      <c r="N270" s="29" t="str">
        <f>'Matriz de Datos'!N252</f>
        <v/>
      </c>
      <c r="O270" s="29" t="str">
        <f>'Matriz de Datos'!O252</f>
        <v/>
      </c>
      <c r="P270" s="29" t="str">
        <f ca="1">'Matriz de Datos'!W252</f>
        <v/>
      </c>
      <c r="Q270" s="29"/>
      <c r="R270" s="29" t="str">
        <f ca="1">'Matriz de Datos'!AA252</f>
        <v/>
      </c>
      <c r="S270" s="29" t="str">
        <f ca="1">'Matriz de Datos'!AB252</f>
        <v/>
      </c>
      <c r="T270" s="29" t="str">
        <f ca="1">'Matriz de Datos'!AC252</f>
        <v/>
      </c>
      <c r="U270" s="29" t="str">
        <f ca="1">'Matriz de Datos'!AD252</f>
        <v/>
      </c>
      <c r="V270" s="29"/>
      <c r="W270" s="29" t="str">
        <f>'Matriz de Datos'!AE252</f>
        <v/>
      </c>
      <c r="X270" s="29" t="str">
        <f ca="1">'Matriz de Datos'!AF252</f>
        <v/>
      </c>
      <c r="Y270" s="39" t="str">
        <f>IF(OR('Matriz de Datos'!AK252=1,'Matriz de Datos'!AK252=3),'Matriz de Datos'!AG252 &amp; " X " &amp; 'Matriz de Datos'!AH252,"")</f>
        <v/>
      </c>
      <c r="Z270" s="44" t="str">
        <f>IF(OR('Matriz de Datos'!AK252=2,'Matriz de Datos'!AK252=3),5,"")</f>
        <v/>
      </c>
    </row>
    <row r="271" spans="6:26" ht="15" thickBot="1" x14ac:dyDescent="0.35">
      <c r="F271" s="148" t="str">
        <f>'Matriz de Datos'!A253</f>
        <v/>
      </c>
      <c r="G271" s="29" t="str">
        <f>'Matriz de Datos'!G253</f>
        <v/>
      </c>
      <c r="H271" s="29" t="str">
        <f>'Matriz de Datos'!H253</f>
        <v/>
      </c>
      <c r="I271" s="29" t="str">
        <f>'Matriz de Datos'!I253</f>
        <v/>
      </c>
      <c r="J271" s="29" t="str">
        <f>'Matriz de Datos'!J253</f>
        <v/>
      </c>
      <c r="K271" s="29" t="str">
        <f>'Matriz de Datos'!K253</f>
        <v/>
      </c>
      <c r="L271" s="29" t="str">
        <f>'Matriz de Datos'!L253</f>
        <v/>
      </c>
      <c r="M271" s="29" t="str">
        <f>'Matriz de Datos'!M253</f>
        <v/>
      </c>
      <c r="N271" s="29" t="str">
        <f>'Matriz de Datos'!N253</f>
        <v/>
      </c>
      <c r="O271" s="29" t="str">
        <f>'Matriz de Datos'!O253</f>
        <v/>
      </c>
      <c r="P271" s="29" t="str">
        <f ca="1">'Matriz de Datos'!W253</f>
        <v/>
      </c>
      <c r="Q271" s="29"/>
      <c r="R271" s="29" t="str">
        <f ca="1">'Matriz de Datos'!AA253</f>
        <v/>
      </c>
      <c r="S271" s="29" t="str">
        <f ca="1">'Matriz de Datos'!AB253</f>
        <v/>
      </c>
      <c r="T271" s="29" t="str">
        <f ca="1">'Matriz de Datos'!AC253</f>
        <v/>
      </c>
      <c r="U271" s="29" t="str">
        <f ca="1">'Matriz de Datos'!AD253</f>
        <v/>
      </c>
      <c r="V271" s="29"/>
      <c r="W271" s="29" t="str">
        <f>'Matriz de Datos'!AE253</f>
        <v/>
      </c>
      <c r="X271" s="29" t="str">
        <f ca="1">'Matriz de Datos'!AF253</f>
        <v/>
      </c>
      <c r="Y271" s="39" t="str">
        <f>IF(OR('Matriz de Datos'!AK253=1,'Matriz de Datos'!AK253=3),'Matriz de Datos'!AG253 &amp; " X " &amp; 'Matriz de Datos'!AH253,"")</f>
        <v/>
      </c>
      <c r="Z271" s="44" t="str">
        <f>IF(OR('Matriz de Datos'!AK253=2,'Matriz de Datos'!AK253=3),5,"")</f>
        <v/>
      </c>
    </row>
    <row r="272" spans="6:26" ht="15" thickBot="1" x14ac:dyDescent="0.35">
      <c r="F272" s="148" t="str">
        <f>'Matriz de Datos'!A254</f>
        <v/>
      </c>
      <c r="G272" s="29" t="str">
        <f>'Matriz de Datos'!G254</f>
        <v/>
      </c>
      <c r="H272" s="29" t="str">
        <f>'Matriz de Datos'!H254</f>
        <v/>
      </c>
      <c r="I272" s="29" t="str">
        <f>'Matriz de Datos'!I254</f>
        <v/>
      </c>
      <c r="J272" s="29" t="str">
        <f>'Matriz de Datos'!J254</f>
        <v/>
      </c>
      <c r="K272" s="29" t="str">
        <f>'Matriz de Datos'!K254</f>
        <v/>
      </c>
      <c r="L272" s="29" t="str">
        <f>'Matriz de Datos'!L254</f>
        <v/>
      </c>
      <c r="M272" s="29" t="str">
        <f>'Matriz de Datos'!M254</f>
        <v/>
      </c>
      <c r="N272" s="29" t="str">
        <f>'Matriz de Datos'!N254</f>
        <v/>
      </c>
      <c r="O272" s="29" t="str">
        <f>'Matriz de Datos'!O254</f>
        <v/>
      </c>
      <c r="P272" s="29" t="str">
        <f ca="1">'Matriz de Datos'!W254</f>
        <v/>
      </c>
      <c r="Q272" s="29"/>
      <c r="R272" s="29" t="str">
        <f ca="1">'Matriz de Datos'!AA254</f>
        <v/>
      </c>
      <c r="S272" s="29" t="str">
        <f ca="1">'Matriz de Datos'!AB254</f>
        <v/>
      </c>
      <c r="T272" s="29" t="str">
        <f ca="1">'Matriz de Datos'!AC254</f>
        <v/>
      </c>
      <c r="U272" s="29" t="str">
        <f ca="1">'Matriz de Datos'!AD254</f>
        <v/>
      </c>
      <c r="V272" s="29"/>
      <c r="W272" s="29" t="str">
        <f>'Matriz de Datos'!AE254</f>
        <v/>
      </c>
      <c r="X272" s="29" t="str">
        <f ca="1">'Matriz de Datos'!AF254</f>
        <v/>
      </c>
      <c r="Y272" s="39" t="str">
        <f>IF(OR('Matriz de Datos'!AK254=1,'Matriz de Datos'!AK254=3),'Matriz de Datos'!AG254 &amp; " X " &amp; 'Matriz de Datos'!AH254,"")</f>
        <v/>
      </c>
      <c r="Z272" s="44" t="str">
        <f>IF(OR('Matriz de Datos'!AK254=2,'Matriz de Datos'!AK254=3),5,"")</f>
        <v/>
      </c>
    </row>
    <row r="273" spans="6:26" ht="15" thickBot="1" x14ac:dyDescent="0.35">
      <c r="F273" s="148" t="str">
        <f>'Matriz de Datos'!A255</f>
        <v/>
      </c>
      <c r="G273" s="29" t="str">
        <f>'Matriz de Datos'!G255</f>
        <v/>
      </c>
      <c r="H273" s="29" t="str">
        <f>'Matriz de Datos'!H255</f>
        <v/>
      </c>
      <c r="I273" s="29" t="str">
        <f>'Matriz de Datos'!I255</f>
        <v/>
      </c>
      <c r="J273" s="29" t="str">
        <f>'Matriz de Datos'!J255</f>
        <v/>
      </c>
      <c r="K273" s="29" t="str">
        <f>'Matriz de Datos'!K255</f>
        <v/>
      </c>
      <c r="L273" s="29" t="str">
        <f>'Matriz de Datos'!L255</f>
        <v/>
      </c>
      <c r="M273" s="29" t="str">
        <f>'Matriz de Datos'!M255</f>
        <v/>
      </c>
      <c r="N273" s="29" t="str">
        <f>'Matriz de Datos'!N255</f>
        <v/>
      </c>
      <c r="O273" s="29" t="str">
        <f>'Matriz de Datos'!O255</f>
        <v/>
      </c>
      <c r="P273" s="29" t="str">
        <f ca="1">'Matriz de Datos'!W255</f>
        <v/>
      </c>
      <c r="Q273" s="29"/>
      <c r="R273" s="29" t="str">
        <f ca="1">'Matriz de Datos'!AA255</f>
        <v/>
      </c>
      <c r="S273" s="29" t="str">
        <f ca="1">'Matriz de Datos'!AB255</f>
        <v/>
      </c>
      <c r="T273" s="29" t="str">
        <f ca="1">'Matriz de Datos'!AC255</f>
        <v/>
      </c>
      <c r="U273" s="29" t="str">
        <f ca="1">'Matriz de Datos'!AD255</f>
        <v/>
      </c>
      <c r="V273" s="29"/>
      <c r="W273" s="29" t="str">
        <f>'Matriz de Datos'!AE255</f>
        <v/>
      </c>
      <c r="X273" s="29" t="str">
        <f ca="1">'Matriz de Datos'!AF255</f>
        <v/>
      </c>
      <c r="Y273" s="39" t="str">
        <f>IF(OR('Matriz de Datos'!AK255=1,'Matriz de Datos'!AK255=3),'Matriz de Datos'!AG255 &amp; " X " &amp; 'Matriz de Datos'!AH255,"")</f>
        <v/>
      </c>
      <c r="Z273" s="44" t="str">
        <f>IF(OR('Matriz de Datos'!AK255=2,'Matriz de Datos'!AK255=3),5,"")</f>
        <v/>
      </c>
    </row>
    <row r="274" spans="6:26" ht="15" thickBot="1" x14ac:dyDescent="0.35">
      <c r="F274" s="148" t="str">
        <f>'Matriz de Datos'!A256</f>
        <v/>
      </c>
      <c r="G274" s="29" t="str">
        <f>'Matriz de Datos'!G256</f>
        <v/>
      </c>
      <c r="H274" s="29" t="str">
        <f>'Matriz de Datos'!H256</f>
        <v/>
      </c>
      <c r="I274" s="29" t="str">
        <f>'Matriz de Datos'!I256</f>
        <v/>
      </c>
      <c r="J274" s="29" t="str">
        <f>'Matriz de Datos'!J256</f>
        <v/>
      </c>
      <c r="K274" s="29" t="str">
        <f>'Matriz de Datos'!K256</f>
        <v/>
      </c>
      <c r="L274" s="29" t="str">
        <f>'Matriz de Datos'!L256</f>
        <v/>
      </c>
      <c r="M274" s="29" t="str">
        <f>'Matriz de Datos'!M256</f>
        <v/>
      </c>
      <c r="N274" s="29" t="str">
        <f>'Matriz de Datos'!N256</f>
        <v/>
      </c>
      <c r="O274" s="29" t="str">
        <f>'Matriz de Datos'!O256</f>
        <v/>
      </c>
      <c r="P274" s="29" t="str">
        <f ca="1">'Matriz de Datos'!W256</f>
        <v/>
      </c>
      <c r="Q274" s="29"/>
      <c r="R274" s="29" t="str">
        <f ca="1">'Matriz de Datos'!AA256</f>
        <v/>
      </c>
      <c r="S274" s="29" t="str">
        <f ca="1">'Matriz de Datos'!AB256</f>
        <v/>
      </c>
      <c r="T274" s="29" t="str">
        <f ca="1">'Matriz de Datos'!AC256</f>
        <v/>
      </c>
      <c r="U274" s="29" t="str">
        <f ca="1">'Matriz de Datos'!AD256</f>
        <v/>
      </c>
      <c r="V274" s="29"/>
      <c r="W274" s="29" t="str">
        <f>'Matriz de Datos'!AE256</f>
        <v/>
      </c>
      <c r="X274" s="29" t="str">
        <f ca="1">'Matriz de Datos'!AF256</f>
        <v/>
      </c>
      <c r="Y274" s="39" t="str">
        <f>IF(OR('Matriz de Datos'!AK256=1,'Matriz de Datos'!AK256=3),'Matriz de Datos'!AG256 &amp; " X " &amp; 'Matriz de Datos'!AH256,"")</f>
        <v/>
      </c>
      <c r="Z274" s="44" t="str">
        <f>IF(OR('Matriz de Datos'!AK256=2,'Matriz de Datos'!AK256=3),5,"")</f>
        <v/>
      </c>
    </row>
    <row r="275" spans="6:26" ht="15" thickBot="1" x14ac:dyDescent="0.35">
      <c r="F275" s="148" t="str">
        <f>'Matriz de Datos'!A257</f>
        <v/>
      </c>
      <c r="G275" s="29" t="str">
        <f>'Matriz de Datos'!G257</f>
        <v/>
      </c>
      <c r="H275" s="29" t="str">
        <f>'Matriz de Datos'!H257</f>
        <v/>
      </c>
      <c r="I275" s="29" t="str">
        <f>'Matriz de Datos'!I257</f>
        <v/>
      </c>
      <c r="J275" s="29" t="str">
        <f>'Matriz de Datos'!J257</f>
        <v/>
      </c>
      <c r="K275" s="29" t="str">
        <f>'Matriz de Datos'!K257</f>
        <v/>
      </c>
      <c r="L275" s="29" t="str">
        <f>'Matriz de Datos'!L257</f>
        <v/>
      </c>
      <c r="M275" s="29" t="str">
        <f>'Matriz de Datos'!M257</f>
        <v/>
      </c>
      <c r="N275" s="29" t="str">
        <f>'Matriz de Datos'!N257</f>
        <v/>
      </c>
      <c r="O275" s="29" t="str">
        <f>'Matriz de Datos'!O257</f>
        <v/>
      </c>
      <c r="P275" s="29" t="str">
        <f ca="1">'Matriz de Datos'!W257</f>
        <v/>
      </c>
      <c r="Q275" s="29"/>
      <c r="R275" s="29" t="str">
        <f ca="1">'Matriz de Datos'!AA257</f>
        <v/>
      </c>
      <c r="S275" s="29" t="str">
        <f ca="1">'Matriz de Datos'!AB257</f>
        <v/>
      </c>
      <c r="T275" s="29" t="str">
        <f ca="1">'Matriz de Datos'!AC257</f>
        <v/>
      </c>
      <c r="U275" s="29" t="str">
        <f ca="1">'Matriz de Datos'!AD257</f>
        <v/>
      </c>
      <c r="V275" s="29"/>
      <c r="W275" s="29" t="str">
        <f>'Matriz de Datos'!AE257</f>
        <v/>
      </c>
      <c r="X275" s="29" t="str">
        <f ca="1">'Matriz de Datos'!AF257</f>
        <v/>
      </c>
      <c r="Y275" s="39" t="str">
        <f>IF(OR('Matriz de Datos'!AK257=1,'Matriz de Datos'!AK257=3),'Matriz de Datos'!AG257 &amp; " X " &amp; 'Matriz de Datos'!AH257,"")</f>
        <v/>
      </c>
      <c r="Z275" s="44" t="str">
        <f>IF(OR('Matriz de Datos'!AK257=2,'Matriz de Datos'!AK257=3),5,"")</f>
        <v/>
      </c>
    </row>
    <row r="276" spans="6:26" ht="15" thickBot="1" x14ac:dyDescent="0.35">
      <c r="F276" s="148" t="str">
        <f>'Matriz de Datos'!A258</f>
        <v/>
      </c>
      <c r="G276" s="29" t="str">
        <f>'Matriz de Datos'!G258</f>
        <v/>
      </c>
      <c r="H276" s="29" t="str">
        <f>'Matriz de Datos'!H258</f>
        <v/>
      </c>
      <c r="I276" s="29" t="str">
        <f>'Matriz de Datos'!I258</f>
        <v/>
      </c>
      <c r="J276" s="29" t="str">
        <f>'Matriz de Datos'!J258</f>
        <v/>
      </c>
      <c r="K276" s="29" t="str">
        <f>'Matriz de Datos'!K258</f>
        <v/>
      </c>
      <c r="L276" s="29" t="str">
        <f>'Matriz de Datos'!L258</f>
        <v/>
      </c>
      <c r="M276" s="29" t="str">
        <f>'Matriz de Datos'!M258</f>
        <v/>
      </c>
      <c r="N276" s="29" t="str">
        <f>'Matriz de Datos'!N258</f>
        <v/>
      </c>
      <c r="O276" s="29" t="str">
        <f>'Matriz de Datos'!O258</f>
        <v/>
      </c>
      <c r="P276" s="29" t="str">
        <f ca="1">'Matriz de Datos'!W258</f>
        <v/>
      </c>
      <c r="Q276" s="29"/>
      <c r="R276" s="29" t="str">
        <f ca="1">'Matriz de Datos'!AA258</f>
        <v/>
      </c>
      <c r="S276" s="29" t="str">
        <f ca="1">'Matriz de Datos'!AB258</f>
        <v/>
      </c>
      <c r="T276" s="29" t="str">
        <f ca="1">'Matriz de Datos'!AC258</f>
        <v/>
      </c>
      <c r="U276" s="29" t="str">
        <f ca="1">'Matriz de Datos'!AD258</f>
        <v/>
      </c>
      <c r="V276" s="29"/>
      <c r="W276" s="29" t="str">
        <f>'Matriz de Datos'!AE258</f>
        <v/>
      </c>
      <c r="X276" s="29" t="str">
        <f ca="1">'Matriz de Datos'!AF258</f>
        <v/>
      </c>
      <c r="Y276" s="39" t="str">
        <f>IF(OR('Matriz de Datos'!AK258=1,'Matriz de Datos'!AK258=3),'Matriz de Datos'!AG258 &amp; " X " &amp; 'Matriz de Datos'!AH258,"")</f>
        <v/>
      </c>
      <c r="Z276" s="44" t="str">
        <f>IF(OR('Matriz de Datos'!AK258=2,'Matriz de Datos'!AK258=3),5,"")</f>
        <v/>
      </c>
    </row>
    <row r="277" spans="6:26" ht="15" thickBot="1" x14ac:dyDescent="0.35">
      <c r="F277" s="148" t="str">
        <f>'Matriz de Datos'!A259</f>
        <v/>
      </c>
      <c r="G277" s="29" t="str">
        <f>'Matriz de Datos'!G259</f>
        <v/>
      </c>
      <c r="H277" s="29" t="str">
        <f>'Matriz de Datos'!H259</f>
        <v/>
      </c>
      <c r="I277" s="29" t="str">
        <f>'Matriz de Datos'!I259</f>
        <v/>
      </c>
      <c r="J277" s="29" t="str">
        <f>'Matriz de Datos'!J259</f>
        <v/>
      </c>
      <c r="K277" s="29" t="str">
        <f>'Matriz de Datos'!K259</f>
        <v/>
      </c>
      <c r="L277" s="29" t="str">
        <f>'Matriz de Datos'!L259</f>
        <v/>
      </c>
      <c r="M277" s="29" t="str">
        <f>'Matriz de Datos'!M259</f>
        <v/>
      </c>
      <c r="N277" s="29" t="str">
        <f>'Matriz de Datos'!N259</f>
        <v/>
      </c>
      <c r="O277" s="29" t="str">
        <f>'Matriz de Datos'!O259</f>
        <v/>
      </c>
      <c r="P277" s="29" t="str">
        <f ca="1">'Matriz de Datos'!W259</f>
        <v/>
      </c>
      <c r="Q277" s="29"/>
      <c r="R277" s="29" t="str">
        <f ca="1">'Matriz de Datos'!AA259</f>
        <v/>
      </c>
      <c r="S277" s="29" t="str">
        <f ca="1">'Matriz de Datos'!AB259</f>
        <v/>
      </c>
      <c r="T277" s="29" t="str">
        <f ca="1">'Matriz de Datos'!AC259</f>
        <v/>
      </c>
      <c r="U277" s="29" t="str">
        <f ca="1">'Matriz de Datos'!AD259</f>
        <v/>
      </c>
      <c r="V277" s="29"/>
      <c r="W277" s="29" t="str">
        <f>'Matriz de Datos'!AE259</f>
        <v/>
      </c>
      <c r="X277" s="29" t="str">
        <f ca="1">'Matriz de Datos'!AF259</f>
        <v/>
      </c>
      <c r="Y277" s="39" t="str">
        <f>IF(OR('Matriz de Datos'!AK259=1,'Matriz de Datos'!AK259=3),'Matriz de Datos'!AG259 &amp; " X " &amp; 'Matriz de Datos'!AH259,"")</f>
        <v/>
      </c>
      <c r="Z277" s="44" t="str">
        <f>IF(OR('Matriz de Datos'!AK259=2,'Matriz de Datos'!AK259=3),5,"")</f>
        <v/>
      </c>
    </row>
    <row r="278" spans="6:26" ht="15" thickBot="1" x14ac:dyDescent="0.35">
      <c r="F278" s="148" t="str">
        <f>'Matriz de Datos'!A260</f>
        <v/>
      </c>
      <c r="G278" s="29" t="str">
        <f>'Matriz de Datos'!G260</f>
        <v/>
      </c>
      <c r="H278" s="29" t="str">
        <f>'Matriz de Datos'!H260</f>
        <v/>
      </c>
      <c r="I278" s="29" t="str">
        <f>'Matriz de Datos'!I260</f>
        <v/>
      </c>
      <c r="J278" s="29" t="str">
        <f>'Matriz de Datos'!J260</f>
        <v/>
      </c>
      <c r="K278" s="29" t="str">
        <f>'Matriz de Datos'!K260</f>
        <v/>
      </c>
      <c r="L278" s="29" t="str">
        <f>'Matriz de Datos'!L260</f>
        <v/>
      </c>
      <c r="M278" s="29" t="str">
        <f>'Matriz de Datos'!M260</f>
        <v/>
      </c>
      <c r="N278" s="29" t="str">
        <f>'Matriz de Datos'!N260</f>
        <v/>
      </c>
      <c r="O278" s="29" t="str">
        <f>'Matriz de Datos'!O260</f>
        <v/>
      </c>
      <c r="P278" s="29" t="str">
        <f ca="1">'Matriz de Datos'!W260</f>
        <v/>
      </c>
      <c r="Q278" s="29"/>
      <c r="R278" s="29" t="str">
        <f ca="1">'Matriz de Datos'!AA260</f>
        <v/>
      </c>
      <c r="S278" s="29" t="str">
        <f ca="1">'Matriz de Datos'!AB260</f>
        <v/>
      </c>
      <c r="T278" s="29" t="str">
        <f ca="1">'Matriz de Datos'!AC260</f>
        <v/>
      </c>
      <c r="U278" s="29" t="str">
        <f ca="1">'Matriz de Datos'!AD260</f>
        <v/>
      </c>
      <c r="V278" s="29"/>
      <c r="W278" s="29" t="str">
        <f>'Matriz de Datos'!AE260</f>
        <v/>
      </c>
      <c r="X278" s="29" t="str">
        <f ca="1">'Matriz de Datos'!AF260</f>
        <v/>
      </c>
      <c r="Y278" s="39" t="str">
        <f>IF(OR('Matriz de Datos'!AK260=1,'Matriz de Datos'!AK260=3),'Matriz de Datos'!AG260 &amp; " X " &amp; 'Matriz de Datos'!AH260,"")</f>
        <v/>
      </c>
      <c r="Z278" s="44" t="str">
        <f>IF(OR('Matriz de Datos'!AK260=2,'Matriz de Datos'!AK260=3),5,"")</f>
        <v/>
      </c>
    </row>
    <row r="279" spans="6:26" ht="15" thickBot="1" x14ac:dyDescent="0.35">
      <c r="F279" s="148" t="str">
        <f>'Matriz de Datos'!A261</f>
        <v/>
      </c>
      <c r="G279" s="29" t="str">
        <f>'Matriz de Datos'!G261</f>
        <v/>
      </c>
      <c r="H279" s="29" t="str">
        <f>'Matriz de Datos'!H261</f>
        <v/>
      </c>
      <c r="I279" s="29" t="str">
        <f>'Matriz de Datos'!I261</f>
        <v/>
      </c>
      <c r="J279" s="29" t="str">
        <f>'Matriz de Datos'!J261</f>
        <v/>
      </c>
      <c r="K279" s="29" t="str">
        <f>'Matriz de Datos'!K261</f>
        <v/>
      </c>
      <c r="L279" s="29" t="str">
        <f>'Matriz de Datos'!L261</f>
        <v/>
      </c>
      <c r="M279" s="29" t="str">
        <f>'Matriz de Datos'!M261</f>
        <v/>
      </c>
      <c r="N279" s="29" t="str">
        <f>'Matriz de Datos'!N261</f>
        <v/>
      </c>
      <c r="O279" s="29" t="str">
        <f>'Matriz de Datos'!O261</f>
        <v/>
      </c>
      <c r="P279" s="29" t="str">
        <f ca="1">'Matriz de Datos'!W261</f>
        <v/>
      </c>
      <c r="Q279" s="29"/>
      <c r="R279" s="29" t="str">
        <f ca="1">'Matriz de Datos'!AA261</f>
        <v/>
      </c>
      <c r="S279" s="29" t="str">
        <f ca="1">'Matriz de Datos'!AB261</f>
        <v/>
      </c>
      <c r="T279" s="29" t="str">
        <f ca="1">'Matriz de Datos'!AC261</f>
        <v/>
      </c>
      <c r="U279" s="29" t="str">
        <f ca="1">'Matriz de Datos'!AD261</f>
        <v/>
      </c>
      <c r="V279" s="29"/>
      <c r="W279" s="29" t="str">
        <f>'Matriz de Datos'!AE261</f>
        <v/>
      </c>
      <c r="X279" s="29" t="str">
        <f ca="1">'Matriz de Datos'!AF261</f>
        <v/>
      </c>
      <c r="Y279" s="39" t="str">
        <f>IF(OR('Matriz de Datos'!AK261=1,'Matriz de Datos'!AK261=3),'Matriz de Datos'!AG261 &amp; " X " &amp; 'Matriz de Datos'!AH261,"")</f>
        <v/>
      </c>
      <c r="Z279" s="44" t="str">
        <f>IF(OR('Matriz de Datos'!AK261=2,'Matriz de Datos'!AK261=3),5,"")</f>
        <v/>
      </c>
    </row>
    <row r="280" spans="6:26" ht="15" thickBot="1" x14ac:dyDescent="0.35">
      <c r="F280" s="148" t="str">
        <f>'Matriz de Datos'!A262</f>
        <v/>
      </c>
      <c r="G280" s="29" t="str">
        <f>'Matriz de Datos'!G262</f>
        <v/>
      </c>
      <c r="H280" s="29" t="str">
        <f>'Matriz de Datos'!H262</f>
        <v/>
      </c>
      <c r="I280" s="29" t="str">
        <f>'Matriz de Datos'!I262</f>
        <v/>
      </c>
      <c r="J280" s="29" t="str">
        <f>'Matriz de Datos'!J262</f>
        <v/>
      </c>
      <c r="K280" s="29" t="str">
        <f>'Matriz de Datos'!K262</f>
        <v/>
      </c>
      <c r="L280" s="29" t="str">
        <f>'Matriz de Datos'!L262</f>
        <v/>
      </c>
      <c r="M280" s="29" t="str">
        <f>'Matriz de Datos'!M262</f>
        <v/>
      </c>
      <c r="N280" s="29" t="str">
        <f>'Matriz de Datos'!N262</f>
        <v/>
      </c>
      <c r="O280" s="29" t="str">
        <f>'Matriz de Datos'!O262</f>
        <v/>
      </c>
      <c r="P280" s="29" t="str">
        <f ca="1">'Matriz de Datos'!W262</f>
        <v/>
      </c>
      <c r="Q280" s="29"/>
      <c r="R280" s="29" t="str">
        <f ca="1">'Matriz de Datos'!AA262</f>
        <v/>
      </c>
      <c r="S280" s="29" t="str">
        <f ca="1">'Matriz de Datos'!AB262</f>
        <v/>
      </c>
      <c r="T280" s="29" t="str">
        <f ca="1">'Matriz de Datos'!AC262</f>
        <v/>
      </c>
      <c r="U280" s="29" t="str">
        <f ca="1">'Matriz de Datos'!AD262</f>
        <v/>
      </c>
      <c r="V280" s="29"/>
      <c r="W280" s="29" t="str">
        <f>'Matriz de Datos'!AE262</f>
        <v/>
      </c>
      <c r="X280" s="29" t="str">
        <f ca="1">'Matriz de Datos'!AF262</f>
        <v/>
      </c>
      <c r="Y280" s="39" t="str">
        <f>IF(OR('Matriz de Datos'!AK262=1,'Matriz de Datos'!AK262=3),'Matriz de Datos'!AG262 &amp; " X " &amp; 'Matriz de Datos'!AH262,"")</f>
        <v/>
      </c>
      <c r="Z280" s="44" t="str">
        <f>IF(OR('Matriz de Datos'!AK262=2,'Matriz de Datos'!AK262=3),5,"")</f>
        <v/>
      </c>
    </row>
    <row r="281" spans="6:26" ht="15" thickBot="1" x14ac:dyDescent="0.35">
      <c r="F281" s="148" t="str">
        <f>'Matriz de Datos'!A263</f>
        <v/>
      </c>
      <c r="G281" s="29" t="str">
        <f>'Matriz de Datos'!G263</f>
        <v/>
      </c>
      <c r="H281" s="29" t="str">
        <f>'Matriz de Datos'!H263</f>
        <v/>
      </c>
      <c r="I281" s="29" t="str">
        <f>'Matriz de Datos'!I263</f>
        <v/>
      </c>
      <c r="J281" s="29" t="str">
        <f>'Matriz de Datos'!J263</f>
        <v/>
      </c>
      <c r="K281" s="29" t="str">
        <f>'Matriz de Datos'!K263</f>
        <v/>
      </c>
      <c r="L281" s="29" t="str">
        <f>'Matriz de Datos'!L263</f>
        <v/>
      </c>
      <c r="M281" s="29" t="str">
        <f>'Matriz de Datos'!M263</f>
        <v/>
      </c>
      <c r="N281" s="29" t="str">
        <f>'Matriz de Datos'!N263</f>
        <v/>
      </c>
      <c r="O281" s="29" t="str">
        <f>'Matriz de Datos'!O263</f>
        <v/>
      </c>
      <c r="P281" s="29" t="str">
        <f ca="1">'Matriz de Datos'!W263</f>
        <v/>
      </c>
      <c r="Q281" s="29"/>
      <c r="R281" s="29" t="str">
        <f ca="1">'Matriz de Datos'!AA263</f>
        <v/>
      </c>
      <c r="S281" s="29" t="str">
        <f ca="1">'Matriz de Datos'!AB263</f>
        <v/>
      </c>
      <c r="T281" s="29" t="str">
        <f ca="1">'Matriz de Datos'!AC263</f>
        <v/>
      </c>
      <c r="U281" s="29" t="str">
        <f ca="1">'Matriz de Datos'!AD263</f>
        <v/>
      </c>
      <c r="V281" s="29"/>
      <c r="W281" s="29" t="str">
        <f>'Matriz de Datos'!AE263</f>
        <v/>
      </c>
      <c r="X281" s="29" t="str">
        <f ca="1">'Matriz de Datos'!AF263</f>
        <v/>
      </c>
      <c r="Y281" s="39" t="str">
        <f>IF(OR('Matriz de Datos'!AK263=1,'Matriz de Datos'!AK263=3),'Matriz de Datos'!AG263 &amp; " X " &amp; 'Matriz de Datos'!AH263,"")</f>
        <v/>
      </c>
      <c r="Z281" s="44" t="str">
        <f>IF(OR('Matriz de Datos'!AK263=2,'Matriz de Datos'!AK263=3),5,"")</f>
        <v/>
      </c>
    </row>
    <row r="282" spans="6:26" ht="15" thickBot="1" x14ac:dyDescent="0.35">
      <c r="F282" s="148" t="str">
        <f>'Matriz de Datos'!A264</f>
        <v/>
      </c>
      <c r="G282" s="29" t="str">
        <f>'Matriz de Datos'!G264</f>
        <v/>
      </c>
      <c r="H282" s="29" t="str">
        <f>'Matriz de Datos'!H264</f>
        <v/>
      </c>
      <c r="I282" s="29" t="str">
        <f>'Matriz de Datos'!I264</f>
        <v/>
      </c>
      <c r="J282" s="29" t="str">
        <f>'Matriz de Datos'!J264</f>
        <v/>
      </c>
      <c r="K282" s="29" t="str">
        <f>'Matriz de Datos'!K264</f>
        <v/>
      </c>
      <c r="L282" s="29" t="str">
        <f>'Matriz de Datos'!L264</f>
        <v/>
      </c>
      <c r="M282" s="29" t="str">
        <f>'Matriz de Datos'!M264</f>
        <v/>
      </c>
      <c r="N282" s="29" t="str">
        <f>'Matriz de Datos'!N264</f>
        <v/>
      </c>
      <c r="O282" s="29" t="str">
        <f>'Matriz de Datos'!O264</f>
        <v/>
      </c>
      <c r="P282" s="29" t="str">
        <f ca="1">'Matriz de Datos'!W264</f>
        <v/>
      </c>
      <c r="Q282" s="29"/>
      <c r="R282" s="29" t="str">
        <f ca="1">'Matriz de Datos'!AA264</f>
        <v/>
      </c>
      <c r="S282" s="29" t="str">
        <f ca="1">'Matriz de Datos'!AB264</f>
        <v/>
      </c>
      <c r="T282" s="29" t="str">
        <f ca="1">'Matriz de Datos'!AC264</f>
        <v/>
      </c>
      <c r="U282" s="29" t="str">
        <f ca="1">'Matriz de Datos'!AD264</f>
        <v/>
      </c>
      <c r="V282" s="29"/>
      <c r="W282" s="29" t="str">
        <f>'Matriz de Datos'!AE264</f>
        <v/>
      </c>
      <c r="X282" s="29" t="str">
        <f ca="1">'Matriz de Datos'!AF264</f>
        <v/>
      </c>
      <c r="Y282" s="39" t="str">
        <f>IF(OR('Matriz de Datos'!AK264=1,'Matriz de Datos'!AK264=3),'Matriz de Datos'!AG264 &amp; " X " &amp; 'Matriz de Datos'!AH264,"")</f>
        <v/>
      </c>
      <c r="Z282" s="44" t="str">
        <f>IF(OR('Matriz de Datos'!AK264=2,'Matriz de Datos'!AK264=3),5,"")</f>
        <v/>
      </c>
    </row>
    <row r="283" spans="6:26" ht="15" thickBot="1" x14ac:dyDescent="0.35">
      <c r="F283" s="148" t="str">
        <f>'Matriz de Datos'!A265</f>
        <v/>
      </c>
      <c r="G283" s="29" t="str">
        <f>'Matriz de Datos'!G265</f>
        <v/>
      </c>
      <c r="H283" s="29" t="str">
        <f>'Matriz de Datos'!H265</f>
        <v/>
      </c>
      <c r="I283" s="29" t="str">
        <f>'Matriz de Datos'!I265</f>
        <v/>
      </c>
      <c r="J283" s="29" t="str">
        <f>'Matriz de Datos'!J265</f>
        <v/>
      </c>
      <c r="K283" s="29" t="str">
        <f>'Matriz de Datos'!K265</f>
        <v/>
      </c>
      <c r="L283" s="29" t="str">
        <f>'Matriz de Datos'!L265</f>
        <v/>
      </c>
      <c r="M283" s="29" t="str">
        <f>'Matriz de Datos'!M265</f>
        <v/>
      </c>
      <c r="N283" s="29" t="str">
        <f>'Matriz de Datos'!N265</f>
        <v/>
      </c>
      <c r="O283" s="29" t="str">
        <f>'Matriz de Datos'!O265</f>
        <v/>
      </c>
      <c r="P283" s="29" t="str">
        <f ca="1">'Matriz de Datos'!W265</f>
        <v/>
      </c>
      <c r="Q283" s="29"/>
      <c r="R283" s="29" t="str">
        <f ca="1">'Matriz de Datos'!AA265</f>
        <v/>
      </c>
      <c r="S283" s="29" t="str">
        <f ca="1">'Matriz de Datos'!AB265</f>
        <v/>
      </c>
      <c r="T283" s="29" t="str">
        <f ca="1">'Matriz de Datos'!AC265</f>
        <v/>
      </c>
      <c r="U283" s="29" t="str">
        <f ca="1">'Matriz de Datos'!AD265</f>
        <v/>
      </c>
      <c r="V283" s="29"/>
      <c r="W283" s="29" t="str">
        <f>'Matriz de Datos'!AE265</f>
        <v/>
      </c>
      <c r="X283" s="29" t="str">
        <f ca="1">'Matriz de Datos'!AF265</f>
        <v/>
      </c>
      <c r="Y283" s="39" t="str">
        <f>IF(OR('Matriz de Datos'!AK265=1,'Matriz de Datos'!AK265=3),'Matriz de Datos'!AG265 &amp; " X " &amp; 'Matriz de Datos'!AH265,"")</f>
        <v/>
      </c>
      <c r="Z283" s="44" t="str">
        <f>IF(OR('Matriz de Datos'!AK265=2,'Matriz de Datos'!AK265=3),5,"")</f>
        <v/>
      </c>
    </row>
    <row r="284" spans="6:26" ht="15" thickBot="1" x14ac:dyDescent="0.35">
      <c r="F284" s="148" t="str">
        <f>'Matriz de Datos'!A266</f>
        <v/>
      </c>
      <c r="G284" s="29" t="str">
        <f>'Matriz de Datos'!G266</f>
        <v/>
      </c>
      <c r="H284" s="29" t="str">
        <f>'Matriz de Datos'!H266</f>
        <v/>
      </c>
      <c r="I284" s="29" t="str">
        <f>'Matriz de Datos'!I266</f>
        <v/>
      </c>
      <c r="J284" s="29" t="str">
        <f>'Matriz de Datos'!J266</f>
        <v/>
      </c>
      <c r="K284" s="29" t="str">
        <f>'Matriz de Datos'!K266</f>
        <v/>
      </c>
      <c r="L284" s="29" t="str">
        <f>'Matriz de Datos'!L266</f>
        <v/>
      </c>
      <c r="M284" s="29" t="str">
        <f>'Matriz de Datos'!M266</f>
        <v/>
      </c>
      <c r="N284" s="29" t="str">
        <f>'Matriz de Datos'!N266</f>
        <v/>
      </c>
      <c r="O284" s="29" t="str">
        <f>'Matriz de Datos'!O266</f>
        <v/>
      </c>
      <c r="P284" s="29" t="str">
        <f ca="1">'Matriz de Datos'!W266</f>
        <v/>
      </c>
      <c r="Q284" s="29"/>
      <c r="R284" s="29" t="str">
        <f ca="1">'Matriz de Datos'!AA266</f>
        <v/>
      </c>
      <c r="S284" s="29" t="str">
        <f ca="1">'Matriz de Datos'!AB266</f>
        <v/>
      </c>
      <c r="T284" s="29" t="str">
        <f ca="1">'Matriz de Datos'!AC266</f>
        <v/>
      </c>
      <c r="U284" s="29" t="str">
        <f ca="1">'Matriz de Datos'!AD266</f>
        <v/>
      </c>
      <c r="V284" s="29"/>
      <c r="W284" s="29" t="str">
        <f>'Matriz de Datos'!AE266</f>
        <v/>
      </c>
      <c r="X284" s="29" t="str">
        <f ca="1">'Matriz de Datos'!AF266</f>
        <v/>
      </c>
      <c r="Y284" s="39" t="str">
        <f>IF(OR('Matriz de Datos'!AK266=1,'Matriz de Datos'!AK266=3),'Matriz de Datos'!AG266 &amp; " X " &amp; 'Matriz de Datos'!AH266,"")</f>
        <v/>
      </c>
      <c r="Z284" s="44" t="str">
        <f>IF(OR('Matriz de Datos'!AK266=2,'Matriz de Datos'!AK266=3),5,"")</f>
        <v/>
      </c>
    </row>
    <row r="285" spans="6:26" ht="15" thickBot="1" x14ac:dyDescent="0.35">
      <c r="F285" s="148" t="str">
        <f>'Matriz de Datos'!A267</f>
        <v/>
      </c>
      <c r="G285" s="29" t="str">
        <f>'Matriz de Datos'!G267</f>
        <v/>
      </c>
      <c r="H285" s="29" t="str">
        <f>'Matriz de Datos'!H267</f>
        <v/>
      </c>
      <c r="I285" s="29" t="str">
        <f>'Matriz de Datos'!I267</f>
        <v/>
      </c>
      <c r="J285" s="29" t="str">
        <f>'Matriz de Datos'!J267</f>
        <v/>
      </c>
      <c r="K285" s="29" t="str">
        <f>'Matriz de Datos'!K267</f>
        <v/>
      </c>
      <c r="L285" s="29" t="str">
        <f>'Matriz de Datos'!L267</f>
        <v/>
      </c>
      <c r="M285" s="29" t="str">
        <f>'Matriz de Datos'!M267</f>
        <v/>
      </c>
      <c r="N285" s="29" t="str">
        <f>'Matriz de Datos'!N267</f>
        <v/>
      </c>
      <c r="O285" s="29" t="str">
        <f>'Matriz de Datos'!O267</f>
        <v/>
      </c>
      <c r="P285" s="29" t="str">
        <f ca="1">'Matriz de Datos'!W267</f>
        <v/>
      </c>
      <c r="Q285" s="29"/>
      <c r="R285" s="29" t="str">
        <f ca="1">'Matriz de Datos'!AA267</f>
        <v/>
      </c>
      <c r="S285" s="29" t="str">
        <f ca="1">'Matriz de Datos'!AB267</f>
        <v/>
      </c>
      <c r="T285" s="29" t="str">
        <f ca="1">'Matriz de Datos'!AC267</f>
        <v/>
      </c>
      <c r="U285" s="29" t="str">
        <f ca="1">'Matriz de Datos'!AD267</f>
        <v/>
      </c>
      <c r="V285" s="29"/>
      <c r="W285" s="29" t="str">
        <f>'Matriz de Datos'!AE267</f>
        <v/>
      </c>
      <c r="X285" s="29" t="str">
        <f ca="1">'Matriz de Datos'!AF267</f>
        <v/>
      </c>
      <c r="Y285" s="39" t="str">
        <f>IF(OR('Matriz de Datos'!AK267=1,'Matriz de Datos'!AK267=3),'Matriz de Datos'!AG267 &amp; " X " &amp; 'Matriz de Datos'!AH267,"")</f>
        <v/>
      </c>
      <c r="Z285" s="44" t="str">
        <f>IF(OR('Matriz de Datos'!AK267=2,'Matriz de Datos'!AK267=3),5,"")</f>
        <v/>
      </c>
    </row>
    <row r="286" spans="6:26" ht="15" thickBot="1" x14ac:dyDescent="0.35">
      <c r="F286" s="148" t="str">
        <f>'Matriz de Datos'!A268</f>
        <v/>
      </c>
      <c r="G286" s="29" t="str">
        <f>'Matriz de Datos'!G268</f>
        <v/>
      </c>
      <c r="H286" s="29" t="str">
        <f>'Matriz de Datos'!H268</f>
        <v/>
      </c>
      <c r="I286" s="29" t="str">
        <f>'Matriz de Datos'!I268</f>
        <v/>
      </c>
      <c r="J286" s="29" t="str">
        <f>'Matriz de Datos'!J268</f>
        <v/>
      </c>
      <c r="K286" s="29" t="str">
        <f>'Matriz de Datos'!K268</f>
        <v/>
      </c>
      <c r="L286" s="29" t="str">
        <f>'Matriz de Datos'!L268</f>
        <v/>
      </c>
      <c r="M286" s="29" t="str">
        <f>'Matriz de Datos'!M268</f>
        <v/>
      </c>
      <c r="N286" s="29" t="str">
        <f>'Matriz de Datos'!N268</f>
        <v/>
      </c>
      <c r="O286" s="29" t="str">
        <f>'Matriz de Datos'!O268</f>
        <v/>
      </c>
      <c r="P286" s="29" t="str">
        <f ca="1">'Matriz de Datos'!W268</f>
        <v/>
      </c>
      <c r="Q286" s="29"/>
      <c r="R286" s="29" t="str">
        <f ca="1">'Matriz de Datos'!AA268</f>
        <v/>
      </c>
      <c r="S286" s="29" t="str">
        <f ca="1">'Matriz de Datos'!AB268</f>
        <v/>
      </c>
      <c r="T286" s="29" t="str">
        <f ca="1">'Matriz de Datos'!AC268</f>
        <v/>
      </c>
      <c r="U286" s="29" t="str">
        <f ca="1">'Matriz de Datos'!AD268</f>
        <v/>
      </c>
      <c r="V286" s="29"/>
      <c r="W286" s="29" t="str">
        <f>'Matriz de Datos'!AE268</f>
        <v/>
      </c>
      <c r="X286" s="29" t="str">
        <f ca="1">'Matriz de Datos'!AF268</f>
        <v/>
      </c>
      <c r="Y286" s="39" t="str">
        <f>IF(OR('Matriz de Datos'!AK268=1,'Matriz de Datos'!AK268=3),'Matriz de Datos'!AG268 &amp; " X " &amp; 'Matriz de Datos'!AH268,"")</f>
        <v/>
      </c>
      <c r="Z286" s="44" t="str">
        <f>IF(OR('Matriz de Datos'!AK268=2,'Matriz de Datos'!AK268=3),5,"")</f>
        <v/>
      </c>
    </row>
    <row r="287" spans="6:26" ht="15" thickBot="1" x14ac:dyDescent="0.35">
      <c r="F287" s="148" t="str">
        <f>'Matriz de Datos'!A269</f>
        <v/>
      </c>
      <c r="G287" s="29" t="str">
        <f>'Matriz de Datos'!G269</f>
        <v/>
      </c>
      <c r="H287" s="29" t="str">
        <f>'Matriz de Datos'!H269</f>
        <v/>
      </c>
      <c r="I287" s="29" t="str">
        <f>'Matriz de Datos'!I269</f>
        <v/>
      </c>
      <c r="J287" s="29" t="str">
        <f>'Matriz de Datos'!J269</f>
        <v/>
      </c>
      <c r="K287" s="29" t="str">
        <f>'Matriz de Datos'!K269</f>
        <v/>
      </c>
      <c r="L287" s="29" t="str">
        <f>'Matriz de Datos'!L269</f>
        <v/>
      </c>
      <c r="M287" s="29" t="str">
        <f>'Matriz de Datos'!M269</f>
        <v/>
      </c>
      <c r="N287" s="29" t="str">
        <f>'Matriz de Datos'!N269</f>
        <v/>
      </c>
      <c r="O287" s="29" t="str">
        <f>'Matriz de Datos'!O269</f>
        <v/>
      </c>
      <c r="P287" s="29" t="str">
        <f ca="1">'Matriz de Datos'!W269</f>
        <v/>
      </c>
      <c r="Q287" s="29"/>
      <c r="R287" s="29" t="str">
        <f ca="1">'Matriz de Datos'!AA269</f>
        <v/>
      </c>
      <c r="S287" s="29" t="str">
        <f ca="1">'Matriz de Datos'!AB269</f>
        <v/>
      </c>
      <c r="T287" s="29" t="str">
        <f ca="1">'Matriz de Datos'!AC269</f>
        <v/>
      </c>
      <c r="U287" s="29" t="str">
        <f ca="1">'Matriz de Datos'!AD269</f>
        <v/>
      </c>
      <c r="V287" s="29"/>
      <c r="W287" s="29" t="str">
        <f>'Matriz de Datos'!AE269</f>
        <v/>
      </c>
      <c r="X287" s="29" t="str">
        <f ca="1">'Matriz de Datos'!AF269</f>
        <v/>
      </c>
      <c r="Y287" s="39" t="str">
        <f>IF(OR('Matriz de Datos'!AK269=1,'Matriz de Datos'!AK269=3),'Matriz de Datos'!AG269 &amp; " X " &amp; 'Matriz de Datos'!AH269,"")</f>
        <v/>
      </c>
      <c r="Z287" s="44" t="str">
        <f>IF(OR('Matriz de Datos'!AK269=2,'Matriz de Datos'!AK269=3),5,"")</f>
        <v/>
      </c>
    </row>
    <row r="288" spans="6:26" ht="15" thickBot="1" x14ac:dyDescent="0.35">
      <c r="F288" s="148" t="str">
        <f>'Matriz de Datos'!A270</f>
        <v/>
      </c>
      <c r="G288" s="29" t="str">
        <f>'Matriz de Datos'!G270</f>
        <v/>
      </c>
      <c r="H288" s="29" t="str">
        <f>'Matriz de Datos'!H270</f>
        <v/>
      </c>
      <c r="I288" s="29" t="str">
        <f>'Matriz de Datos'!I270</f>
        <v/>
      </c>
      <c r="J288" s="29" t="str">
        <f>'Matriz de Datos'!J270</f>
        <v/>
      </c>
      <c r="K288" s="29" t="str">
        <f>'Matriz de Datos'!K270</f>
        <v/>
      </c>
      <c r="L288" s="29" t="str">
        <f>'Matriz de Datos'!L270</f>
        <v/>
      </c>
      <c r="M288" s="29" t="str">
        <f>'Matriz de Datos'!M270</f>
        <v/>
      </c>
      <c r="N288" s="29" t="str">
        <f>'Matriz de Datos'!N270</f>
        <v/>
      </c>
      <c r="O288" s="29" t="str">
        <f>'Matriz de Datos'!O270</f>
        <v/>
      </c>
      <c r="P288" s="29" t="str">
        <f ca="1">'Matriz de Datos'!W270</f>
        <v/>
      </c>
      <c r="Q288" s="29"/>
      <c r="R288" s="29" t="str">
        <f ca="1">'Matriz de Datos'!AA270</f>
        <v/>
      </c>
      <c r="S288" s="29" t="str">
        <f ca="1">'Matriz de Datos'!AB270</f>
        <v/>
      </c>
      <c r="T288" s="29" t="str">
        <f ca="1">'Matriz de Datos'!AC270</f>
        <v/>
      </c>
      <c r="U288" s="29" t="str">
        <f ca="1">'Matriz de Datos'!AD270</f>
        <v/>
      </c>
      <c r="V288" s="29"/>
      <c r="W288" s="29" t="str">
        <f>'Matriz de Datos'!AE270</f>
        <v/>
      </c>
      <c r="X288" s="29" t="str">
        <f ca="1">'Matriz de Datos'!AF270</f>
        <v/>
      </c>
      <c r="Y288" s="39" t="str">
        <f>IF(OR('Matriz de Datos'!AK270=1,'Matriz de Datos'!AK270=3),'Matriz de Datos'!AG270 &amp; " X " &amp; 'Matriz de Datos'!AH270,"")</f>
        <v/>
      </c>
      <c r="Z288" s="44" t="str">
        <f>IF(OR('Matriz de Datos'!AK270=2,'Matriz de Datos'!AK270=3),5,"")</f>
        <v/>
      </c>
    </row>
    <row r="289" spans="6:26" ht="15" thickBot="1" x14ac:dyDescent="0.35">
      <c r="F289" s="148" t="str">
        <f>'Matriz de Datos'!A271</f>
        <v/>
      </c>
      <c r="G289" s="29" t="str">
        <f>'Matriz de Datos'!G271</f>
        <v/>
      </c>
      <c r="H289" s="29" t="str">
        <f>'Matriz de Datos'!H271</f>
        <v/>
      </c>
      <c r="I289" s="29" t="str">
        <f>'Matriz de Datos'!I271</f>
        <v/>
      </c>
      <c r="J289" s="29" t="str">
        <f>'Matriz de Datos'!J271</f>
        <v/>
      </c>
      <c r="K289" s="29" t="str">
        <f>'Matriz de Datos'!K271</f>
        <v/>
      </c>
      <c r="L289" s="29" t="str">
        <f>'Matriz de Datos'!L271</f>
        <v/>
      </c>
      <c r="M289" s="29" t="str">
        <f>'Matriz de Datos'!M271</f>
        <v/>
      </c>
      <c r="N289" s="29" t="str">
        <f>'Matriz de Datos'!N271</f>
        <v/>
      </c>
      <c r="O289" s="29" t="str">
        <f>'Matriz de Datos'!O271</f>
        <v/>
      </c>
      <c r="P289" s="29" t="str">
        <f ca="1">'Matriz de Datos'!W271</f>
        <v/>
      </c>
      <c r="Q289" s="29"/>
      <c r="R289" s="29" t="str">
        <f ca="1">'Matriz de Datos'!AA271</f>
        <v/>
      </c>
      <c r="S289" s="29" t="str">
        <f ca="1">'Matriz de Datos'!AB271</f>
        <v/>
      </c>
      <c r="T289" s="29" t="str">
        <f ca="1">'Matriz de Datos'!AC271</f>
        <v/>
      </c>
      <c r="U289" s="29" t="str">
        <f ca="1">'Matriz de Datos'!AD271</f>
        <v/>
      </c>
      <c r="V289" s="29"/>
      <c r="W289" s="29" t="str">
        <f>'Matriz de Datos'!AE271</f>
        <v/>
      </c>
      <c r="X289" s="29" t="str">
        <f ca="1">'Matriz de Datos'!AF271</f>
        <v/>
      </c>
      <c r="Y289" s="39" t="str">
        <f>IF(OR('Matriz de Datos'!AK271=1,'Matriz de Datos'!AK271=3),'Matriz de Datos'!AG271 &amp; " X " &amp; 'Matriz de Datos'!AH271,"")</f>
        <v/>
      </c>
      <c r="Z289" s="44" t="str">
        <f>IF(OR('Matriz de Datos'!AK271=2,'Matriz de Datos'!AK271=3),5,"")</f>
        <v/>
      </c>
    </row>
    <row r="290" spans="6:26" ht="15" thickBot="1" x14ac:dyDescent="0.35">
      <c r="F290" s="148" t="str">
        <f>'Matriz de Datos'!A272</f>
        <v/>
      </c>
      <c r="G290" s="29" t="str">
        <f>'Matriz de Datos'!G272</f>
        <v/>
      </c>
      <c r="H290" s="29" t="str">
        <f>'Matriz de Datos'!H272</f>
        <v/>
      </c>
      <c r="I290" s="29" t="str">
        <f>'Matriz de Datos'!I272</f>
        <v/>
      </c>
      <c r="J290" s="29" t="str">
        <f>'Matriz de Datos'!J272</f>
        <v/>
      </c>
      <c r="K290" s="29" t="str">
        <f>'Matriz de Datos'!K272</f>
        <v/>
      </c>
      <c r="L290" s="29" t="str">
        <f>'Matriz de Datos'!L272</f>
        <v/>
      </c>
      <c r="M290" s="29" t="str">
        <f>'Matriz de Datos'!M272</f>
        <v/>
      </c>
      <c r="N290" s="29" t="str">
        <f>'Matriz de Datos'!N272</f>
        <v/>
      </c>
      <c r="O290" s="29" t="str">
        <f>'Matriz de Datos'!O272</f>
        <v/>
      </c>
      <c r="P290" s="29" t="str">
        <f ca="1">'Matriz de Datos'!W272</f>
        <v/>
      </c>
      <c r="Q290" s="29"/>
      <c r="R290" s="29" t="str">
        <f ca="1">'Matriz de Datos'!AA272</f>
        <v/>
      </c>
      <c r="S290" s="29" t="str">
        <f ca="1">'Matriz de Datos'!AB272</f>
        <v/>
      </c>
      <c r="T290" s="29" t="str">
        <f ca="1">'Matriz de Datos'!AC272</f>
        <v/>
      </c>
      <c r="U290" s="29" t="str">
        <f ca="1">'Matriz de Datos'!AD272</f>
        <v/>
      </c>
      <c r="V290" s="29"/>
      <c r="W290" s="29" t="str">
        <f>'Matriz de Datos'!AE272</f>
        <v/>
      </c>
      <c r="X290" s="29" t="str">
        <f ca="1">'Matriz de Datos'!AF272</f>
        <v/>
      </c>
      <c r="Y290" s="39" t="str">
        <f>IF(OR('Matriz de Datos'!AK272=1,'Matriz de Datos'!AK272=3),'Matriz de Datos'!AG272 &amp; " X " &amp; 'Matriz de Datos'!AH272,"")</f>
        <v/>
      </c>
      <c r="Z290" s="44" t="str">
        <f>IF(OR('Matriz de Datos'!AK272=2,'Matriz de Datos'!AK272=3),5,"")</f>
        <v/>
      </c>
    </row>
    <row r="291" spans="6:26" ht="15" thickBot="1" x14ac:dyDescent="0.35">
      <c r="F291" s="148" t="str">
        <f>'Matriz de Datos'!A273</f>
        <v/>
      </c>
      <c r="G291" s="29" t="str">
        <f>'Matriz de Datos'!G273</f>
        <v/>
      </c>
      <c r="H291" s="29" t="str">
        <f>'Matriz de Datos'!H273</f>
        <v/>
      </c>
      <c r="I291" s="29" t="str">
        <f>'Matriz de Datos'!I273</f>
        <v/>
      </c>
      <c r="J291" s="29" t="str">
        <f>'Matriz de Datos'!J273</f>
        <v/>
      </c>
      <c r="K291" s="29" t="str">
        <f>'Matriz de Datos'!K273</f>
        <v/>
      </c>
      <c r="L291" s="29" t="str">
        <f>'Matriz de Datos'!L273</f>
        <v/>
      </c>
      <c r="M291" s="29" t="str">
        <f>'Matriz de Datos'!M273</f>
        <v/>
      </c>
      <c r="N291" s="29" t="str">
        <f>'Matriz de Datos'!N273</f>
        <v/>
      </c>
      <c r="O291" s="29" t="str">
        <f>'Matriz de Datos'!O273</f>
        <v/>
      </c>
      <c r="P291" s="29" t="str">
        <f ca="1">'Matriz de Datos'!W273</f>
        <v/>
      </c>
      <c r="Q291" s="29"/>
      <c r="R291" s="29" t="str">
        <f ca="1">'Matriz de Datos'!AA273</f>
        <v/>
      </c>
      <c r="S291" s="29" t="str">
        <f ca="1">'Matriz de Datos'!AB273</f>
        <v/>
      </c>
      <c r="T291" s="29" t="str">
        <f ca="1">'Matriz de Datos'!AC273</f>
        <v/>
      </c>
      <c r="U291" s="29" t="str">
        <f ca="1">'Matriz de Datos'!AD273</f>
        <v/>
      </c>
      <c r="V291" s="29"/>
      <c r="W291" s="29" t="str">
        <f>'Matriz de Datos'!AE273</f>
        <v/>
      </c>
      <c r="X291" s="29" t="str">
        <f ca="1">'Matriz de Datos'!AF273</f>
        <v/>
      </c>
      <c r="Y291" s="39" t="str">
        <f>IF(OR('Matriz de Datos'!AK273=1,'Matriz de Datos'!AK273=3),'Matriz de Datos'!AG273 &amp; " X " &amp; 'Matriz de Datos'!AH273,"")</f>
        <v/>
      </c>
      <c r="Z291" s="44" t="str">
        <f>IF(OR('Matriz de Datos'!AK273=2,'Matriz de Datos'!AK273=3),5,"")</f>
        <v/>
      </c>
    </row>
    <row r="292" spans="6:26" ht="15" thickBot="1" x14ac:dyDescent="0.35">
      <c r="F292" s="148" t="str">
        <f>'Matriz de Datos'!A274</f>
        <v/>
      </c>
      <c r="G292" s="29" t="str">
        <f>'Matriz de Datos'!G274</f>
        <v/>
      </c>
      <c r="H292" s="29" t="str">
        <f>'Matriz de Datos'!H274</f>
        <v/>
      </c>
      <c r="I292" s="29" t="str">
        <f>'Matriz de Datos'!I274</f>
        <v/>
      </c>
      <c r="J292" s="29" t="str">
        <f>'Matriz de Datos'!J274</f>
        <v/>
      </c>
      <c r="K292" s="29" t="str">
        <f>'Matriz de Datos'!K274</f>
        <v/>
      </c>
      <c r="L292" s="29" t="str">
        <f>'Matriz de Datos'!L274</f>
        <v/>
      </c>
      <c r="M292" s="29" t="str">
        <f>'Matriz de Datos'!M274</f>
        <v/>
      </c>
      <c r="N292" s="29" t="str">
        <f>'Matriz de Datos'!N274</f>
        <v/>
      </c>
      <c r="O292" s="29" t="str">
        <f>'Matriz de Datos'!O274</f>
        <v/>
      </c>
      <c r="P292" s="29" t="str">
        <f ca="1">'Matriz de Datos'!W274</f>
        <v/>
      </c>
      <c r="Q292" s="29"/>
      <c r="R292" s="29" t="str">
        <f ca="1">'Matriz de Datos'!AA274</f>
        <v/>
      </c>
      <c r="S292" s="29" t="str">
        <f ca="1">'Matriz de Datos'!AB274</f>
        <v/>
      </c>
      <c r="T292" s="29" t="str">
        <f ca="1">'Matriz de Datos'!AC274</f>
        <v/>
      </c>
      <c r="U292" s="29" t="str">
        <f ca="1">'Matriz de Datos'!AD274</f>
        <v/>
      </c>
      <c r="V292" s="29"/>
      <c r="W292" s="29" t="str">
        <f>'Matriz de Datos'!AE274</f>
        <v/>
      </c>
      <c r="X292" s="29" t="str">
        <f ca="1">'Matriz de Datos'!AF274</f>
        <v/>
      </c>
      <c r="Y292" s="39" t="str">
        <f>IF(OR('Matriz de Datos'!AK274=1,'Matriz de Datos'!AK274=3),'Matriz de Datos'!AG274 &amp; " X " &amp; 'Matriz de Datos'!AH274,"")</f>
        <v/>
      </c>
      <c r="Z292" s="44" t="str">
        <f>IF(OR('Matriz de Datos'!AK274=2,'Matriz de Datos'!AK274=3),5,"")</f>
        <v/>
      </c>
    </row>
    <row r="293" spans="6:26" ht="15" thickBot="1" x14ac:dyDescent="0.35">
      <c r="F293" s="148" t="str">
        <f>'Matriz de Datos'!A275</f>
        <v/>
      </c>
      <c r="G293" s="29" t="str">
        <f>'Matriz de Datos'!G275</f>
        <v/>
      </c>
      <c r="H293" s="29" t="str">
        <f>'Matriz de Datos'!H275</f>
        <v/>
      </c>
      <c r="I293" s="29" t="str">
        <f>'Matriz de Datos'!I275</f>
        <v/>
      </c>
      <c r="J293" s="29" t="str">
        <f>'Matriz de Datos'!J275</f>
        <v/>
      </c>
      <c r="K293" s="29" t="str">
        <f>'Matriz de Datos'!K275</f>
        <v/>
      </c>
      <c r="L293" s="29" t="str">
        <f>'Matriz de Datos'!L275</f>
        <v/>
      </c>
      <c r="M293" s="29" t="str">
        <f>'Matriz de Datos'!M275</f>
        <v/>
      </c>
      <c r="N293" s="29" t="str">
        <f>'Matriz de Datos'!N275</f>
        <v/>
      </c>
      <c r="O293" s="29" t="str">
        <f>'Matriz de Datos'!O275</f>
        <v/>
      </c>
      <c r="P293" s="29" t="str">
        <f ca="1">'Matriz de Datos'!W275</f>
        <v/>
      </c>
      <c r="Q293" s="29"/>
      <c r="R293" s="29" t="str">
        <f ca="1">'Matriz de Datos'!AA275</f>
        <v/>
      </c>
      <c r="S293" s="29" t="str">
        <f ca="1">'Matriz de Datos'!AB275</f>
        <v/>
      </c>
      <c r="T293" s="29" t="str">
        <f ca="1">'Matriz de Datos'!AC275</f>
        <v/>
      </c>
      <c r="U293" s="29" t="str">
        <f ca="1">'Matriz de Datos'!AD275</f>
        <v/>
      </c>
      <c r="V293" s="29"/>
      <c r="W293" s="29" t="str">
        <f>'Matriz de Datos'!AE275</f>
        <v/>
      </c>
      <c r="X293" s="29" t="str">
        <f ca="1">'Matriz de Datos'!AF275</f>
        <v/>
      </c>
      <c r="Y293" s="39" t="str">
        <f>IF(OR('Matriz de Datos'!AK275=1,'Matriz de Datos'!AK275=3),'Matriz de Datos'!AG275 &amp; " X " &amp; 'Matriz de Datos'!AH275,"")</f>
        <v/>
      </c>
      <c r="Z293" s="44" t="str">
        <f>IF(OR('Matriz de Datos'!AK275=2,'Matriz de Datos'!AK275=3),5,"")</f>
        <v/>
      </c>
    </row>
    <row r="294" spans="6:26" ht="15" thickBot="1" x14ac:dyDescent="0.35">
      <c r="F294" s="148" t="str">
        <f>'Matriz de Datos'!A276</f>
        <v/>
      </c>
      <c r="G294" s="29" t="str">
        <f>'Matriz de Datos'!G276</f>
        <v/>
      </c>
      <c r="H294" s="29" t="str">
        <f>'Matriz de Datos'!H276</f>
        <v/>
      </c>
      <c r="I294" s="29" t="str">
        <f>'Matriz de Datos'!I276</f>
        <v/>
      </c>
      <c r="J294" s="29" t="str">
        <f>'Matriz de Datos'!J276</f>
        <v/>
      </c>
      <c r="K294" s="29" t="str">
        <f>'Matriz de Datos'!K276</f>
        <v/>
      </c>
      <c r="L294" s="29" t="str">
        <f>'Matriz de Datos'!L276</f>
        <v/>
      </c>
      <c r="M294" s="29" t="str">
        <f>'Matriz de Datos'!M276</f>
        <v/>
      </c>
      <c r="N294" s="29" t="str">
        <f>'Matriz de Datos'!N276</f>
        <v/>
      </c>
      <c r="O294" s="29" t="str">
        <f>'Matriz de Datos'!O276</f>
        <v/>
      </c>
      <c r="P294" s="29" t="str">
        <f ca="1">'Matriz de Datos'!W276</f>
        <v/>
      </c>
      <c r="Q294" s="29"/>
      <c r="R294" s="29" t="str">
        <f ca="1">'Matriz de Datos'!AA276</f>
        <v/>
      </c>
      <c r="S294" s="29" t="str">
        <f ca="1">'Matriz de Datos'!AB276</f>
        <v/>
      </c>
      <c r="T294" s="29" t="str">
        <f ca="1">'Matriz de Datos'!AC276</f>
        <v/>
      </c>
      <c r="U294" s="29" t="str">
        <f ca="1">'Matriz de Datos'!AD276</f>
        <v/>
      </c>
      <c r="V294" s="29"/>
      <c r="W294" s="29" t="str">
        <f>'Matriz de Datos'!AE276</f>
        <v/>
      </c>
      <c r="X294" s="29" t="str">
        <f ca="1">'Matriz de Datos'!AF276</f>
        <v/>
      </c>
      <c r="Y294" s="39" t="str">
        <f>IF(OR('Matriz de Datos'!AK276=1,'Matriz de Datos'!AK276=3),'Matriz de Datos'!AG276 &amp; " X " &amp; 'Matriz de Datos'!AH276,"")</f>
        <v/>
      </c>
      <c r="Z294" s="44" t="str">
        <f>IF(OR('Matriz de Datos'!AK276=2,'Matriz de Datos'!AK276=3),5,"")</f>
        <v/>
      </c>
    </row>
    <row r="295" spans="6:26" ht="15" thickBot="1" x14ac:dyDescent="0.35">
      <c r="F295" s="148" t="str">
        <f>'Matriz de Datos'!A277</f>
        <v/>
      </c>
      <c r="G295" s="29" t="str">
        <f>'Matriz de Datos'!G277</f>
        <v/>
      </c>
      <c r="H295" s="29" t="str">
        <f>'Matriz de Datos'!H277</f>
        <v/>
      </c>
      <c r="I295" s="29" t="str">
        <f>'Matriz de Datos'!I277</f>
        <v/>
      </c>
      <c r="J295" s="29" t="str">
        <f>'Matriz de Datos'!J277</f>
        <v/>
      </c>
      <c r="K295" s="29" t="str">
        <f>'Matriz de Datos'!K277</f>
        <v/>
      </c>
      <c r="L295" s="29" t="str">
        <f>'Matriz de Datos'!L277</f>
        <v/>
      </c>
      <c r="M295" s="29" t="str">
        <f>'Matriz de Datos'!M277</f>
        <v/>
      </c>
      <c r="N295" s="29" t="str">
        <f>'Matriz de Datos'!N277</f>
        <v/>
      </c>
      <c r="O295" s="29" t="str">
        <f>'Matriz de Datos'!O277</f>
        <v/>
      </c>
      <c r="P295" s="29" t="str">
        <f ca="1">'Matriz de Datos'!W277</f>
        <v/>
      </c>
      <c r="Q295" s="29"/>
      <c r="R295" s="29" t="str">
        <f ca="1">'Matriz de Datos'!AA277</f>
        <v/>
      </c>
      <c r="S295" s="29" t="str">
        <f ca="1">'Matriz de Datos'!AB277</f>
        <v/>
      </c>
      <c r="T295" s="29" t="str">
        <f ca="1">'Matriz de Datos'!AC277</f>
        <v/>
      </c>
      <c r="U295" s="29" t="str">
        <f ca="1">'Matriz de Datos'!AD277</f>
        <v/>
      </c>
      <c r="V295" s="29"/>
      <c r="W295" s="29" t="str">
        <f>'Matriz de Datos'!AE277</f>
        <v/>
      </c>
      <c r="X295" s="29" t="str">
        <f ca="1">'Matriz de Datos'!AF277</f>
        <v/>
      </c>
      <c r="Y295" s="39" t="str">
        <f>IF(OR('Matriz de Datos'!AK277=1,'Matriz de Datos'!AK277=3),'Matriz de Datos'!AG277 &amp; " X " &amp; 'Matriz de Datos'!AH277,"")</f>
        <v/>
      </c>
      <c r="Z295" s="44" t="str">
        <f>IF(OR('Matriz de Datos'!AK277=2,'Matriz de Datos'!AK277=3),5,"")</f>
        <v/>
      </c>
    </row>
    <row r="296" spans="6:26" ht="15" thickBot="1" x14ac:dyDescent="0.35">
      <c r="F296" s="148" t="str">
        <f>'Matriz de Datos'!A278</f>
        <v/>
      </c>
      <c r="G296" s="29" t="str">
        <f>'Matriz de Datos'!G278</f>
        <v/>
      </c>
      <c r="H296" s="29" t="str">
        <f>'Matriz de Datos'!H278</f>
        <v/>
      </c>
      <c r="I296" s="29" t="str">
        <f>'Matriz de Datos'!I278</f>
        <v/>
      </c>
      <c r="J296" s="29" t="str">
        <f>'Matriz de Datos'!J278</f>
        <v/>
      </c>
      <c r="K296" s="29" t="str">
        <f>'Matriz de Datos'!K278</f>
        <v/>
      </c>
      <c r="L296" s="29" t="str">
        <f>'Matriz de Datos'!L278</f>
        <v/>
      </c>
      <c r="M296" s="29" t="str">
        <f>'Matriz de Datos'!M278</f>
        <v/>
      </c>
      <c r="N296" s="29" t="str">
        <f>'Matriz de Datos'!N278</f>
        <v/>
      </c>
      <c r="O296" s="29" t="str">
        <f>'Matriz de Datos'!O278</f>
        <v/>
      </c>
      <c r="P296" s="29" t="str">
        <f ca="1">'Matriz de Datos'!W278</f>
        <v/>
      </c>
      <c r="Q296" s="29"/>
      <c r="R296" s="29" t="str">
        <f ca="1">'Matriz de Datos'!AA278</f>
        <v/>
      </c>
      <c r="S296" s="29" t="str">
        <f ca="1">'Matriz de Datos'!AB278</f>
        <v/>
      </c>
      <c r="T296" s="29" t="str">
        <f ca="1">'Matriz de Datos'!AC278</f>
        <v/>
      </c>
      <c r="U296" s="29" t="str">
        <f ca="1">'Matriz de Datos'!AD278</f>
        <v/>
      </c>
      <c r="V296" s="29"/>
      <c r="W296" s="29" t="str">
        <f>'Matriz de Datos'!AE278</f>
        <v/>
      </c>
      <c r="X296" s="29" t="str">
        <f ca="1">'Matriz de Datos'!AF278</f>
        <v/>
      </c>
      <c r="Y296" s="39" t="str">
        <f>IF(OR('Matriz de Datos'!AK278=1,'Matriz de Datos'!AK278=3),'Matriz de Datos'!AG278 &amp; " X " &amp; 'Matriz de Datos'!AH278,"")</f>
        <v/>
      </c>
      <c r="Z296" s="44" t="str">
        <f>IF(OR('Matriz de Datos'!AK278=2,'Matriz de Datos'!AK278=3),5,"")</f>
        <v/>
      </c>
    </row>
    <row r="297" spans="6:26" ht="15" thickBot="1" x14ac:dyDescent="0.35">
      <c r="F297" s="148" t="str">
        <f>'Matriz de Datos'!A279</f>
        <v/>
      </c>
      <c r="G297" s="29" t="str">
        <f>'Matriz de Datos'!G279</f>
        <v/>
      </c>
      <c r="H297" s="29" t="str">
        <f>'Matriz de Datos'!H279</f>
        <v/>
      </c>
      <c r="I297" s="29" t="str">
        <f>'Matriz de Datos'!I279</f>
        <v/>
      </c>
      <c r="J297" s="29" t="str">
        <f>'Matriz de Datos'!J279</f>
        <v/>
      </c>
      <c r="K297" s="29" t="str">
        <f>'Matriz de Datos'!K279</f>
        <v/>
      </c>
      <c r="L297" s="29" t="str">
        <f>'Matriz de Datos'!L279</f>
        <v/>
      </c>
      <c r="M297" s="29" t="str">
        <f>'Matriz de Datos'!M279</f>
        <v/>
      </c>
      <c r="N297" s="29" t="str">
        <f>'Matriz de Datos'!N279</f>
        <v/>
      </c>
      <c r="O297" s="29" t="str">
        <f>'Matriz de Datos'!O279</f>
        <v/>
      </c>
      <c r="P297" s="29" t="str">
        <f ca="1">'Matriz de Datos'!W279</f>
        <v/>
      </c>
      <c r="Q297" s="29"/>
      <c r="R297" s="29" t="str">
        <f ca="1">'Matriz de Datos'!AA279</f>
        <v/>
      </c>
      <c r="S297" s="29" t="str">
        <f ca="1">'Matriz de Datos'!AB279</f>
        <v/>
      </c>
      <c r="T297" s="29" t="str">
        <f ca="1">'Matriz de Datos'!AC279</f>
        <v/>
      </c>
      <c r="U297" s="29" t="str">
        <f ca="1">'Matriz de Datos'!AD279</f>
        <v/>
      </c>
      <c r="V297" s="29"/>
      <c r="W297" s="29" t="str">
        <f>'Matriz de Datos'!AE279</f>
        <v/>
      </c>
      <c r="X297" s="29" t="str">
        <f ca="1">'Matriz de Datos'!AF279</f>
        <v/>
      </c>
      <c r="Y297" s="39" t="str">
        <f>IF(OR('Matriz de Datos'!AK279=1,'Matriz de Datos'!AK279=3),'Matriz de Datos'!AG279 &amp; " X " &amp; 'Matriz de Datos'!AH279,"")</f>
        <v/>
      </c>
      <c r="Z297" s="44" t="str">
        <f>IF(OR('Matriz de Datos'!AK279=2,'Matriz de Datos'!AK279=3),5,"")</f>
        <v/>
      </c>
    </row>
    <row r="298" spans="6:26" ht="15" thickBot="1" x14ac:dyDescent="0.35">
      <c r="F298" s="148" t="str">
        <f>'Matriz de Datos'!A280</f>
        <v/>
      </c>
      <c r="G298" s="29" t="str">
        <f>'Matriz de Datos'!G280</f>
        <v/>
      </c>
      <c r="H298" s="29" t="str">
        <f>'Matriz de Datos'!H280</f>
        <v/>
      </c>
      <c r="I298" s="29" t="str">
        <f>'Matriz de Datos'!I280</f>
        <v/>
      </c>
      <c r="J298" s="29" t="str">
        <f>'Matriz de Datos'!J280</f>
        <v/>
      </c>
      <c r="K298" s="29" t="str">
        <f>'Matriz de Datos'!K280</f>
        <v/>
      </c>
      <c r="L298" s="29" t="str">
        <f>'Matriz de Datos'!L280</f>
        <v/>
      </c>
      <c r="M298" s="29" t="str">
        <f>'Matriz de Datos'!M280</f>
        <v/>
      </c>
      <c r="N298" s="29" t="str">
        <f>'Matriz de Datos'!N280</f>
        <v/>
      </c>
      <c r="O298" s="29" t="str">
        <f>'Matriz de Datos'!O280</f>
        <v/>
      </c>
      <c r="P298" s="29" t="str">
        <f ca="1">'Matriz de Datos'!W280</f>
        <v/>
      </c>
      <c r="Q298" s="29"/>
      <c r="R298" s="29" t="str">
        <f ca="1">'Matriz de Datos'!AA280</f>
        <v/>
      </c>
      <c r="S298" s="29" t="str">
        <f ca="1">'Matriz de Datos'!AB280</f>
        <v/>
      </c>
      <c r="T298" s="29" t="str">
        <f ca="1">'Matriz de Datos'!AC280</f>
        <v/>
      </c>
      <c r="U298" s="29" t="str">
        <f ca="1">'Matriz de Datos'!AD280</f>
        <v/>
      </c>
      <c r="V298" s="29"/>
      <c r="W298" s="29" t="str">
        <f>'Matriz de Datos'!AE280</f>
        <v/>
      </c>
      <c r="X298" s="29" t="str">
        <f ca="1">'Matriz de Datos'!AF280</f>
        <v/>
      </c>
      <c r="Y298" s="39" t="str">
        <f>IF(OR('Matriz de Datos'!AK280=1,'Matriz de Datos'!AK280=3),'Matriz de Datos'!AG280 &amp; " X " &amp; 'Matriz de Datos'!AH280,"")</f>
        <v/>
      </c>
      <c r="Z298" s="44" t="str">
        <f>IF(OR('Matriz de Datos'!AK280=2,'Matriz de Datos'!AK280=3),5,"")</f>
        <v/>
      </c>
    </row>
    <row r="299" spans="6:26" ht="15" thickBot="1" x14ac:dyDescent="0.35">
      <c r="F299" s="148" t="str">
        <f>'Matriz de Datos'!A281</f>
        <v/>
      </c>
      <c r="G299" s="29" t="str">
        <f>'Matriz de Datos'!G281</f>
        <v/>
      </c>
      <c r="H299" s="29" t="str">
        <f>'Matriz de Datos'!H281</f>
        <v/>
      </c>
      <c r="I299" s="29" t="str">
        <f>'Matriz de Datos'!I281</f>
        <v/>
      </c>
      <c r="J299" s="29" t="str">
        <f>'Matriz de Datos'!J281</f>
        <v/>
      </c>
      <c r="K299" s="29" t="str">
        <f>'Matriz de Datos'!K281</f>
        <v/>
      </c>
      <c r="L299" s="29" t="str">
        <f>'Matriz de Datos'!L281</f>
        <v/>
      </c>
      <c r="M299" s="29" t="str">
        <f>'Matriz de Datos'!M281</f>
        <v/>
      </c>
      <c r="N299" s="29" t="str">
        <f>'Matriz de Datos'!N281</f>
        <v/>
      </c>
      <c r="O299" s="29" t="str">
        <f>'Matriz de Datos'!O281</f>
        <v/>
      </c>
      <c r="P299" s="29" t="str">
        <f ca="1">'Matriz de Datos'!W281</f>
        <v/>
      </c>
      <c r="Q299" s="29"/>
      <c r="R299" s="29" t="str">
        <f ca="1">'Matriz de Datos'!AA281</f>
        <v/>
      </c>
      <c r="S299" s="29" t="str">
        <f ca="1">'Matriz de Datos'!AB281</f>
        <v/>
      </c>
      <c r="T299" s="29" t="str">
        <f ca="1">'Matriz de Datos'!AC281</f>
        <v/>
      </c>
      <c r="U299" s="29" t="str">
        <f ca="1">'Matriz de Datos'!AD281</f>
        <v/>
      </c>
      <c r="V299" s="29"/>
      <c r="W299" s="29" t="str">
        <f>'Matriz de Datos'!AE281</f>
        <v/>
      </c>
      <c r="X299" s="29" t="str">
        <f ca="1">'Matriz de Datos'!AF281</f>
        <v/>
      </c>
      <c r="Y299" s="39" t="str">
        <f>IF(OR('Matriz de Datos'!AK281=1,'Matriz de Datos'!AK281=3),'Matriz de Datos'!AG281 &amp; " X " &amp; 'Matriz de Datos'!AH281,"")</f>
        <v/>
      </c>
      <c r="Z299" s="44" t="str">
        <f>IF(OR('Matriz de Datos'!AK281=2,'Matriz de Datos'!AK281=3),5,"")</f>
        <v/>
      </c>
    </row>
    <row r="300" spans="6:26" ht="15" thickBot="1" x14ac:dyDescent="0.35">
      <c r="F300" s="148" t="str">
        <f>'Matriz de Datos'!A282</f>
        <v/>
      </c>
      <c r="G300" s="29" t="str">
        <f>'Matriz de Datos'!G282</f>
        <v/>
      </c>
      <c r="H300" s="29" t="str">
        <f>'Matriz de Datos'!H282</f>
        <v/>
      </c>
      <c r="I300" s="29" t="str">
        <f>'Matriz de Datos'!I282</f>
        <v/>
      </c>
      <c r="J300" s="29" t="str">
        <f>'Matriz de Datos'!J282</f>
        <v/>
      </c>
      <c r="K300" s="29" t="str">
        <f>'Matriz de Datos'!K282</f>
        <v/>
      </c>
      <c r="L300" s="29" t="str">
        <f>'Matriz de Datos'!L282</f>
        <v/>
      </c>
      <c r="M300" s="29" t="str">
        <f>'Matriz de Datos'!M282</f>
        <v/>
      </c>
      <c r="N300" s="29" t="str">
        <f>'Matriz de Datos'!N282</f>
        <v/>
      </c>
      <c r="O300" s="29" t="str">
        <f>'Matriz de Datos'!O282</f>
        <v/>
      </c>
      <c r="P300" s="29" t="str">
        <f ca="1">'Matriz de Datos'!W282</f>
        <v/>
      </c>
      <c r="Q300" s="29"/>
      <c r="R300" s="29" t="str">
        <f ca="1">'Matriz de Datos'!AA282</f>
        <v/>
      </c>
      <c r="S300" s="29" t="str">
        <f ca="1">'Matriz de Datos'!AB282</f>
        <v/>
      </c>
      <c r="T300" s="29" t="str">
        <f ca="1">'Matriz de Datos'!AC282</f>
        <v/>
      </c>
      <c r="U300" s="29" t="str">
        <f ca="1">'Matriz de Datos'!AD282</f>
        <v/>
      </c>
      <c r="V300" s="29"/>
      <c r="W300" s="29" t="str">
        <f>'Matriz de Datos'!AE282</f>
        <v/>
      </c>
      <c r="X300" s="29" t="str">
        <f ca="1">'Matriz de Datos'!AF282</f>
        <v/>
      </c>
      <c r="Y300" s="39" t="str">
        <f>IF(OR('Matriz de Datos'!AK282=1,'Matriz de Datos'!AK282=3),'Matriz de Datos'!AG282 &amp; " X " &amp; 'Matriz de Datos'!AH282,"")</f>
        <v/>
      </c>
      <c r="Z300" s="44" t="str">
        <f>IF(OR('Matriz de Datos'!AK282=2,'Matriz de Datos'!AK282=3),5,"")</f>
        <v/>
      </c>
    </row>
    <row r="301" spans="6:26" ht="15" thickBot="1" x14ac:dyDescent="0.35">
      <c r="F301" s="148" t="str">
        <f>'Matriz de Datos'!A283</f>
        <v/>
      </c>
      <c r="G301" s="29" t="str">
        <f>'Matriz de Datos'!G283</f>
        <v/>
      </c>
      <c r="H301" s="29" t="str">
        <f>'Matriz de Datos'!H283</f>
        <v/>
      </c>
      <c r="I301" s="29" t="str">
        <f>'Matriz de Datos'!I283</f>
        <v/>
      </c>
      <c r="J301" s="29" t="str">
        <f>'Matriz de Datos'!J283</f>
        <v/>
      </c>
      <c r="K301" s="29" t="str">
        <f>'Matriz de Datos'!K283</f>
        <v/>
      </c>
      <c r="L301" s="29" t="str">
        <f>'Matriz de Datos'!L283</f>
        <v/>
      </c>
      <c r="M301" s="29" t="str">
        <f>'Matriz de Datos'!M283</f>
        <v/>
      </c>
      <c r="N301" s="29" t="str">
        <f>'Matriz de Datos'!N283</f>
        <v/>
      </c>
      <c r="O301" s="29" t="str">
        <f>'Matriz de Datos'!O283</f>
        <v/>
      </c>
      <c r="P301" s="29" t="str">
        <f ca="1">'Matriz de Datos'!W283</f>
        <v/>
      </c>
      <c r="Q301" s="29"/>
      <c r="R301" s="29" t="str">
        <f ca="1">'Matriz de Datos'!AA283</f>
        <v/>
      </c>
      <c r="S301" s="29" t="str">
        <f ca="1">'Matriz de Datos'!AB283</f>
        <v/>
      </c>
      <c r="T301" s="29" t="str">
        <f ca="1">'Matriz de Datos'!AC283</f>
        <v/>
      </c>
      <c r="U301" s="29" t="str">
        <f ca="1">'Matriz de Datos'!AD283</f>
        <v/>
      </c>
      <c r="V301" s="29"/>
      <c r="W301" s="29" t="str">
        <f>'Matriz de Datos'!AE283</f>
        <v/>
      </c>
      <c r="X301" s="29" t="str">
        <f ca="1">'Matriz de Datos'!AF283</f>
        <v/>
      </c>
      <c r="Y301" s="39" t="str">
        <f>IF(OR('Matriz de Datos'!AK283=1,'Matriz de Datos'!AK283=3),'Matriz de Datos'!AG283 &amp; " X " &amp; 'Matriz de Datos'!AH283,"")</f>
        <v/>
      </c>
      <c r="Z301" s="44" t="str">
        <f>IF(OR('Matriz de Datos'!AK283=2,'Matriz de Datos'!AK283=3),5,"")</f>
        <v/>
      </c>
    </row>
    <row r="302" spans="6:26" ht="15" thickBot="1" x14ac:dyDescent="0.35">
      <c r="F302" s="148" t="str">
        <f>'Matriz de Datos'!A284</f>
        <v/>
      </c>
      <c r="G302" s="29" t="str">
        <f>'Matriz de Datos'!G284</f>
        <v/>
      </c>
      <c r="H302" s="29" t="str">
        <f>'Matriz de Datos'!H284</f>
        <v/>
      </c>
      <c r="I302" s="29" t="str">
        <f>'Matriz de Datos'!I284</f>
        <v/>
      </c>
      <c r="J302" s="29" t="str">
        <f>'Matriz de Datos'!J284</f>
        <v/>
      </c>
      <c r="K302" s="29" t="str">
        <f>'Matriz de Datos'!K284</f>
        <v/>
      </c>
      <c r="L302" s="29" t="str">
        <f>'Matriz de Datos'!L284</f>
        <v/>
      </c>
      <c r="M302" s="29" t="str">
        <f>'Matriz de Datos'!M284</f>
        <v/>
      </c>
      <c r="N302" s="29" t="str">
        <f>'Matriz de Datos'!N284</f>
        <v/>
      </c>
      <c r="O302" s="29" t="str">
        <f>'Matriz de Datos'!O284</f>
        <v/>
      </c>
      <c r="P302" s="29" t="str">
        <f ca="1">'Matriz de Datos'!W284</f>
        <v/>
      </c>
      <c r="Q302" s="29"/>
      <c r="R302" s="29" t="str">
        <f ca="1">'Matriz de Datos'!AA284</f>
        <v/>
      </c>
      <c r="S302" s="29" t="str">
        <f ca="1">'Matriz de Datos'!AB284</f>
        <v/>
      </c>
      <c r="T302" s="29" t="str">
        <f ca="1">'Matriz de Datos'!AC284</f>
        <v/>
      </c>
      <c r="U302" s="29" t="str">
        <f ca="1">'Matriz de Datos'!AD284</f>
        <v/>
      </c>
      <c r="V302" s="29"/>
      <c r="W302" s="29" t="str">
        <f>'Matriz de Datos'!AE284</f>
        <v/>
      </c>
      <c r="X302" s="29" t="str">
        <f ca="1">'Matriz de Datos'!AF284</f>
        <v/>
      </c>
      <c r="Y302" s="39" t="str">
        <f>IF(OR('Matriz de Datos'!AK284=1,'Matriz de Datos'!AK284=3),'Matriz de Datos'!AG284 &amp; " X " &amp; 'Matriz de Datos'!AH284,"")</f>
        <v/>
      </c>
      <c r="Z302" s="44" t="str">
        <f>IF(OR('Matriz de Datos'!AK284=2,'Matriz de Datos'!AK284=3),5,"")</f>
        <v/>
      </c>
    </row>
    <row r="303" spans="6:26" ht="15" thickBot="1" x14ac:dyDescent="0.35">
      <c r="F303" s="148" t="str">
        <f>'Matriz de Datos'!A285</f>
        <v/>
      </c>
      <c r="G303" s="29" t="str">
        <f>'Matriz de Datos'!G285</f>
        <v/>
      </c>
      <c r="H303" s="29" t="str">
        <f>'Matriz de Datos'!H285</f>
        <v/>
      </c>
      <c r="I303" s="29" t="str">
        <f>'Matriz de Datos'!I285</f>
        <v/>
      </c>
      <c r="J303" s="29" t="str">
        <f>'Matriz de Datos'!J285</f>
        <v/>
      </c>
      <c r="K303" s="29" t="str">
        <f>'Matriz de Datos'!K285</f>
        <v/>
      </c>
      <c r="L303" s="29" t="str">
        <f>'Matriz de Datos'!L285</f>
        <v/>
      </c>
      <c r="M303" s="29" t="str">
        <f>'Matriz de Datos'!M285</f>
        <v/>
      </c>
      <c r="N303" s="29" t="str">
        <f>'Matriz de Datos'!N285</f>
        <v/>
      </c>
      <c r="O303" s="29" t="str">
        <f>'Matriz de Datos'!O285</f>
        <v/>
      </c>
      <c r="P303" s="29" t="str">
        <f ca="1">'Matriz de Datos'!W285</f>
        <v/>
      </c>
      <c r="Q303" s="29"/>
      <c r="R303" s="29" t="str">
        <f ca="1">'Matriz de Datos'!AA285</f>
        <v/>
      </c>
      <c r="S303" s="29" t="str">
        <f ca="1">'Matriz de Datos'!AB285</f>
        <v/>
      </c>
      <c r="T303" s="29" t="str">
        <f ca="1">'Matriz de Datos'!AC285</f>
        <v/>
      </c>
      <c r="U303" s="29" t="str">
        <f ca="1">'Matriz de Datos'!AD285</f>
        <v/>
      </c>
      <c r="V303" s="29"/>
      <c r="W303" s="29" t="str">
        <f>'Matriz de Datos'!AE285</f>
        <v/>
      </c>
      <c r="X303" s="29" t="str">
        <f ca="1">'Matriz de Datos'!AF285</f>
        <v/>
      </c>
      <c r="Y303" s="39" t="str">
        <f>IF(OR('Matriz de Datos'!AK285=1,'Matriz de Datos'!AK285=3),'Matriz de Datos'!AG285 &amp; " X " &amp; 'Matriz de Datos'!AH285,"")</f>
        <v/>
      </c>
      <c r="Z303" s="44" t="str">
        <f>IF(OR('Matriz de Datos'!AK285=2,'Matriz de Datos'!AK285=3),5,"")</f>
        <v/>
      </c>
    </row>
    <row r="304" spans="6:26" ht="15" thickBot="1" x14ac:dyDescent="0.35">
      <c r="F304" s="148" t="str">
        <f>'Matriz de Datos'!A286</f>
        <v/>
      </c>
      <c r="G304" s="29" t="str">
        <f>'Matriz de Datos'!G286</f>
        <v/>
      </c>
      <c r="H304" s="29" t="str">
        <f>'Matriz de Datos'!H286</f>
        <v/>
      </c>
      <c r="I304" s="29" t="str">
        <f>'Matriz de Datos'!I286</f>
        <v/>
      </c>
      <c r="J304" s="29" t="str">
        <f>'Matriz de Datos'!J286</f>
        <v/>
      </c>
      <c r="K304" s="29" t="str">
        <f>'Matriz de Datos'!K286</f>
        <v/>
      </c>
      <c r="L304" s="29" t="str">
        <f>'Matriz de Datos'!L286</f>
        <v/>
      </c>
      <c r="M304" s="29" t="str">
        <f>'Matriz de Datos'!M286</f>
        <v/>
      </c>
      <c r="N304" s="29" t="str">
        <f>'Matriz de Datos'!N286</f>
        <v/>
      </c>
      <c r="O304" s="29" t="str">
        <f>'Matriz de Datos'!O286</f>
        <v/>
      </c>
      <c r="P304" s="29" t="str">
        <f ca="1">'Matriz de Datos'!W286</f>
        <v/>
      </c>
      <c r="Q304" s="29"/>
      <c r="R304" s="29" t="str">
        <f ca="1">'Matriz de Datos'!AA286</f>
        <v/>
      </c>
      <c r="S304" s="29" t="str">
        <f ca="1">'Matriz de Datos'!AB286</f>
        <v/>
      </c>
      <c r="T304" s="29" t="str">
        <f ca="1">'Matriz de Datos'!AC286</f>
        <v/>
      </c>
      <c r="U304" s="29" t="str">
        <f ca="1">'Matriz de Datos'!AD286</f>
        <v/>
      </c>
      <c r="V304" s="29"/>
      <c r="W304" s="29" t="str">
        <f>'Matriz de Datos'!AE286</f>
        <v/>
      </c>
      <c r="X304" s="29" t="str">
        <f ca="1">'Matriz de Datos'!AF286</f>
        <v/>
      </c>
      <c r="Y304" s="39" t="str">
        <f>IF(OR('Matriz de Datos'!AK286=1,'Matriz de Datos'!AK286=3),'Matriz de Datos'!AG286 &amp; " X " &amp; 'Matriz de Datos'!AH286,"")</f>
        <v/>
      </c>
      <c r="Z304" s="44" t="str">
        <f>IF(OR('Matriz de Datos'!AK286=2,'Matriz de Datos'!AK286=3),5,"")</f>
        <v/>
      </c>
    </row>
    <row r="305" spans="6:26" ht="15" thickBot="1" x14ac:dyDescent="0.35">
      <c r="F305" s="148" t="str">
        <f>'Matriz de Datos'!A287</f>
        <v/>
      </c>
      <c r="G305" s="29" t="str">
        <f>'Matriz de Datos'!G287</f>
        <v/>
      </c>
      <c r="H305" s="29" t="str">
        <f>'Matriz de Datos'!H287</f>
        <v/>
      </c>
      <c r="I305" s="29" t="str">
        <f>'Matriz de Datos'!I287</f>
        <v/>
      </c>
      <c r="J305" s="29" t="str">
        <f>'Matriz de Datos'!J287</f>
        <v/>
      </c>
      <c r="K305" s="29" t="str">
        <f>'Matriz de Datos'!K287</f>
        <v/>
      </c>
      <c r="L305" s="29" t="str">
        <f>'Matriz de Datos'!L287</f>
        <v/>
      </c>
      <c r="M305" s="29" t="str">
        <f>'Matriz de Datos'!M287</f>
        <v/>
      </c>
      <c r="N305" s="29" t="str">
        <f>'Matriz de Datos'!N287</f>
        <v/>
      </c>
      <c r="O305" s="29" t="str">
        <f>'Matriz de Datos'!O287</f>
        <v/>
      </c>
      <c r="P305" s="29" t="str">
        <f ca="1">'Matriz de Datos'!W287</f>
        <v/>
      </c>
      <c r="Q305" s="29"/>
      <c r="R305" s="29" t="str">
        <f ca="1">'Matriz de Datos'!AA287</f>
        <v/>
      </c>
      <c r="S305" s="29" t="str">
        <f ca="1">'Matriz de Datos'!AB287</f>
        <v/>
      </c>
      <c r="T305" s="29" t="str">
        <f ca="1">'Matriz de Datos'!AC287</f>
        <v/>
      </c>
      <c r="U305" s="29" t="str">
        <f ca="1">'Matriz de Datos'!AD287</f>
        <v/>
      </c>
      <c r="V305" s="29"/>
      <c r="W305" s="29" t="str">
        <f>'Matriz de Datos'!AE287</f>
        <v/>
      </c>
      <c r="X305" s="29" t="str">
        <f ca="1">'Matriz de Datos'!AF287</f>
        <v/>
      </c>
      <c r="Y305" s="39" t="str">
        <f>IF(OR('Matriz de Datos'!AK287=1,'Matriz de Datos'!AK287=3),'Matriz de Datos'!AG287 &amp; " X " &amp; 'Matriz de Datos'!AH287,"")</f>
        <v/>
      </c>
      <c r="Z305" s="44" t="str">
        <f>IF(OR('Matriz de Datos'!AK287=2,'Matriz de Datos'!AK287=3),5,"")</f>
        <v/>
      </c>
    </row>
    <row r="306" spans="6:26" ht="15" thickBot="1" x14ac:dyDescent="0.35">
      <c r="F306" s="148" t="str">
        <f>'Matriz de Datos'!A288</f>
        <v/>
      </c>
      <c r="G306" s="29" t="str">
        <f>'Matriz de Datos'!G288</f>
        <v/>
      </c>
      <c r="H306" s="29" t="str">
        <f>'Matriz de Datos'!H288</f>
        <v/>
      </c>
      <c r="I306" s="29" t="str">
        <f>'Matriz de Datos'!I288</f>
        <v/>
      </c>
      <c r="J306" s="29" t="str">
        <f>'Matriz de Datos'!J288</f>
        <v/>
      </c>
      <c r="K306" s="29" t="str">
        <f>'Matriz de Datos'!K288</f>
        <v/>
      </c>
      <c r="L306" s="29" t="str">
        <f>'Matriz de Datos'!L288</f>
        <v/>
      </c>
      <c r="M306" s="29" t="str">
        <f>'Matriz de Datos'!M288</f>
        <v/>
      </c>
      <c r="N306" s="29" t="str">
        <f>'Matriz de Datos'!N288</f>
        <v/>
      </c>
      <c r="O306" s="29" t="str">
        <f>'Matriz de Datos'!O288</f>
        <v/>
      </c>
      <c r="P306" s="29" t="str">
        <f ca="1">'Matriz de Datos'!W288</f>
        <v/>
      </c>
      <c r="Q306" s="29"/>
      <c r="R306" s="29" t="str">
        <f ca="1">'Matriz de Datos'!AA288</f>
        <v/>
      </c>
      <c r="S306" s="29" t="str">
        <f ca="1">'Matriz de Datos'!AB288</f>
        <v/>
      </c>
      <c r="T306" s="29" t="str">
        <f ca="1">'Matriz de Datos'!AC288</f>
        <v/>
      </c>
      <c r="U306" s="29" t="str">
        <f ca="1">'Matriz de Datos'!AD288</f>
        <v/>
      </c>
      <c r="V306" s="29"/>
      <c r="W306" s="29" t="str">
        <f>'Matriz de Datos'!AE288</f>
        <v/>
      </c>
      <c r="X306" s="29" t="str">
        <f ca="1">'Matriz de Datos'!AF288</f>
        <v/>
      </c>
      <c r="Y306" s="39" t="str">
        <f>IF(OR('Matriz de Datos'!AK288=1,'Matriz de Datos'!AK288=3),'Matriz de Datos'!AG288 &amp; " X " &amp; 'Matriz de Datos'!AH288,"")</f>
        <v/>
      </c>
      <c r="Z306" s="44" t="str">
        <f>IF(OR('Matriz de Datos'!AK288=2,'Matriz de Datos'!AK288=3),5,"")</f>
        <v/>
      </c>
    </row>
    <row r="307" spans="6:26" ht="15" thickBot="1" x14ac:dyDescent="0.35">
      <c r="F307" s="148" t="str">
        <f>'Matriz de Datos'!A289</f>
        <v/>
      </c>
      <c r="G307" s="29" t="str">
        <f>'Matriz de Datos'!G289</f>
        <v/>
      </c>
      <c r="H307" s="29" t="str">
        <f>'Matriz de Datos'!H289</f>
        <v/>
      </c>
      <c r="I307" s="29" t="str">
        <f>'Matriz de Datos'!I289</f>
        <v/>
      </c>
      <c r="J307" s="29" t="str">
        <f>'Matriz de Datos'!J289</f>
        <v/>
      </c>
      <c r="K307" s="29" t="str">
        <f>'Matriz de Datos'!K289</f>
        <v/>
      </c>
      <c r="L307" s="29" t="str">
        <f>'Matriz de Datos'!L289</f>
        <v/>
      </c>
      <c r="M307" s="29" t="str">
        <f>'Matriz de Datos'!M289</f>
        <v/>
      </c>
      <c r="N307" s="29" t="str">
        <f>'Matriz de Datos'!N289</f>
        <v/>
      </c>
      <c r="O307" s="29" t="str">
        <f>'Matriz de Datos'!O289</f>
        <v/>
      </c>
      <c r="P307" s="29" t="str">
        <f ca="1">'Matriz de Datos'!W289</f>
        <v/>
      </c>
      <c r="Q307" s="29"/>
      <c r="R307" s="29" t="str">
        <f ca="1">'Matriz de Datos'!AA289</f>
        <v/>
      </c>
      <c r="S307" s="29" t="str">
        <f ca="1">'Matriz de Datos'!AB289</f>
        <v/>
      </c>
      <c r="T307" s="29" t="str">
        <f ca="1">'Matriz de Datos'!AC289</f>
        <v/>
      </c>
      <c r="U307" s="29" t="str">
        <f ca="1">'Matriz de Datos'!AD289</f>
        <v/>
      </c>
      <c r="V307" s="29"/>
      <c r="W307" s="29" t="str">
        <f>'Matriz de Datos'!AE289</f>
        <v/>
      </c>
      <c r="X307" s="29" t="str">
        <f ca="1">'Matriz de Datos'!AF289</f>
        <v/>
      </c>
      <c r="Y307" s="39" t="str">
        <f>IF(OR('Matriz de Datos'!AK289=1,'Matriz de Datos'!AK289=3),'Matriz de Datos'!AG289 &amp; " X " &amp; 'Matriz de Datos'!AH289,"")</f>
        <v/>
      </c>
      <c r="Z307" s="44" t="str">
        <f>IF(OR('Matriz de Datos'!AK289=2,'Matriz de Datos'!AK289=3),5,"")</f>
        <v/>
      </c>
    </row>
    <row r="308" spans="6:26" ht="15" thickBot="1" x14ac:dyDescent="0.35">
      <c r="F308" s="148" t="str">
        <f>'Matriz de Datos'!A290</f>
        <v/>
      </c>
      <c r="G308" s="29" t="str">
        <f>'Matriz de Datos'!G290</f>
        <v/>
      </c>
      <c r="H308" s="29" t="str">
        <f>'Matriz de Datos'!H290</f>
        <v/>
      </c>
      <c r="I308" s="29" t="str">
        <f>'Matriz de Datos'!I290</f>
        <v/>
      </c>
      <c r="J308" s="29" t="str">
        <f>'Matriz de Datos'!J290</f>
        <v/>
      </c>
      <c r="K308" s="29" t="str">
        <f>'Matriz de Datos'!K290</f>
        <v/>
      </c>
      <c r="L308" s="29" t="str">
        <f>'Matriz de Datos'!L290</f>
        <v/>
      </c>
      <c r="M308" s="29" t="str">
        <f>'Matriz de Datos'!M290</f>
        <v/>
      </c>
      <c r="N308" s="29" t="str">
        <f>'Matriz de Datos'!N290</f>
        <v/>
      </c>
      <c r="O308" s="29" t="str">
        <f>'Matriz de Datos'!O290</f>
        <v/>
      </c>
      <c r="P308" s="29" t="str">
        <f ca="1">'Matriz de Datos'!W290</f>
        <v/>
      </c>
      <c r="Q308" s="29"/>
      <c r="R308" s="29" t="str">
        <f ca="1">'Matriz de Datos'!AA290</f>
        <v/>
      </c>
      <c r="S308" s="29" t="str">
        <f ca="1">'Matriz de Datos'!AB290</f>
        <v/>
      </c>
      <c r="T308" s="29" t="str">
        <f ca="1">'Matriz de Datos'!AC290</f>
        <v/>
      </c>
      <c r="U308" s="29" t="str">
        <f ca="1">'Matriz de Datos'!AD290</f>
        <v/>
      </c>
      <c r="V308" s="29"/>
      <c r="W308" s="29" t="str">
        <f>'Matriz de Datos'!AE290</f>
        <v/>
      </c>
      <c r="X308" s="29" t="str">
        <f ca="1">'Matriz de Datos'!AF290</f>
        <v/>
      </c>
      <c r="Y308" s="39" t="str">
        <f>IF(OR('Matriz de Datos'!AK290=1,'Matriz de Datos'!AK290=3),'Matriz de Datos'!AG290 &amp; " X " &amp; 'Matriz de Datos'!AH290,"")</f>
        <v/>
      </c>
      <c r="Z308" s="44" t="str">
        <f>IF(OR('Matriz de Datos'!AK290=2,'Matriz de Datos'!AK290=3),5,"")</f>
        <v/>
      </c>
    </row>
    <row r="309" spans="6:26" ht="15" thickBot="1" x14ac:dyDescent="0.35">
      <c r="F309" s="148" t="str">
        <f>'Matriz de Datos'!A291</f>
        <v/>
      </c>
      <c r="G309" s="29" t="str">
        <f>'Matriz de Datos'!G291</f>
        <v/>
      </c>
      <c r="H309" s="29" t="str">
        <f>'Matriz de Datos'!H291</f>
        <v/>
      </c>
      <c r="I309" s="29" t="str">
        <f>'Matriz de Datos'!I291</f>
        <v/>
      </c>
      <c r="J309" s="29" t="str">
        <f>'Matriz de Datos'!J291</f>
        <v/>
      </c>
      <c r="K309" s="29" t="str">
        <f>'Matriz de Datos'!K291</f>
        <v/>
      </c>
      <c r="L309" s="29" t="str">
        <f>'Matriz de Datos'!L291</f>
        <v/>
      </c>
      <c r="M309" s="29" t="str">
        <f>'Matriz de Datos'!M291</f>
        <v/>
      </c>
      <c r="N309" s="29" t="str">
        <f>'Matriz de Datos'!N291</f>
        <v/>
      </c>
      <c r="O309" s="29" t="str">
        <f>'Matriz de Datos'!O291</f>
        <v/>
      </c>
      <c r="P309" s="29" t="str">
        <f ca="1">'Matriz de Datos'!W291</f>
        <v/>
      </c>
      <c r="Q309" s="29"/>
      <c r="R309" s="29" t="str">
        <f ca="1">'Matriz de Datos'!AA291</f>
        <v/>
      </c>
      <c r="S309" s="29" t="str">
        <f ca="1">'Matriz de Datos'!AB291</f>
        <v/>
      </c>
      <c r="T309" s="29" t="str">
        <f ca="1">'Matriz de Datos'!AC291</f>
        <v/>
      </c>
      <c r="U309" s="29" t="str">
        <f ca="1">'Matriz de Datos'!AD291</f>
        <v/>
      </c>
      <c r="V309" s="29"/>
      <c r="W309" s="29" t="str">
        <f>'Matriz de Datos'!AE291</f>
        <v/>
      </c>
      <c r="X309" s="29" t="str">
        <f ca="1">'Matriz de Datos'!AF291</f>
        <v/>
      </c>
      <c r="Y309" s="39" t="str">
        <f>IF(OR('Matriz de Datos'!AK291=1,'Matriz de Datos'!AK291=3),'Matriz de Datos'!AG291 &amp; " X " &amp; 'Matriz de Datos'!AH291,"")</f>
        <v/>
      </c>
      <c r="Z309" s="44" t="str">
        <f>IF(OR('Matriz de Datos'!AK291=2,'Matriz de Datos'!AK291=3),5,"")</f>
        <v/>
      </c>
    </row>
    <row r="310" spans="6:26" ht="15" thickBot="1" x14ac:dyDescent="0.35">
      <c r="F310" s="148" t="str">
        <f>'Matriz de Datos'!A292</f>
        <v/>
      </c>
      <c r="G310" s="29" t="str">
        <f>'Matriz de Datos'!G292</f>
        <v/>
      </c>
      <c r="H310" s="29" t="str">
        <f>'Matriz de Datos'!H292</f>
        <v/>
      </c>
      <c r="I310" s="29" t="str">
        <f>'Matriz de Datos'!I292</f>
        <v/>
      </c>
      <c r="J310" s="29" t="str">
        <f>'Matriz de Datos'!J292</f>
        <v/>
      </c>
      <c r="K310" s="29" t="str">
        <f>'Matriz de Datos'!K292</f>
        <v/>
      </c>
      <c r="L310" s="29" t="str">
        <f>'Matriz de Datos'!L292</f>
        <v/>
      </c>
      <c r="M310" s="29" t="str">
        <f>'Matriz de Datos'!M292</f>
        <v/>
      </c>
      <c r="N310" s="29" t="str">
        <f>'Matriz de Datos'!N292</f>
        <v/>
      </c>
      <c r="O310" s="29" t="str">
        <f>'Matriz de Datos'!O292</f>
        <v/>
      </c>
      <c r="P310" s="29" t="str">
        <f ca="1">'Matriz de Datos'!W292</f>
        <v/>
      </c>
      <c r="Q310" s="29"/>
      <c r="R310" s="29" t="str">
        <f ca="1">'Matriz de Datos'!AA292</f>
        <v/>
      </c>
      <c r="S310" s="29" t="str">
        <f ca="1">'Matriz de Datos'!AB292</f>
        <v/>
      </c>
      <c r="T310" s="29" t="str">
        <f ca="1">'Matriz de Datos'!AC292</f>
        <v/>
      </c>
      <c r="U310" s="29" t="str">
        <f ca="1">'Matriz de Datos'!AD292</f>
        <v/>
      </c>
      <c r="V310" s="29"/>
      <c r="W310" s="29" t="str">
        <f>'Matriz de Datos'!AE292</f>
        <v/>
      </c>
      <c r="X310" s="29" t="str">
        <f ca="1">'Matriz de Datos'!AF292</f>
        <v/>
      </c>
      <c r="Y310" s="39" t="str">
        <f>IF(OR('Matriz de Datos'!AK292=1,'Matriz de Datos'!AK292=3),'Matriz de Datos'!AG292 &amp; " X " &amp; 'Matriz de Datos'!AH292,"")</f>
        <v/>
      </c>
      <c r="Z310" s="44" t="str">
        <f>IF(OR('Matriz de Datos'!AK292=2,'Matriz de Datos'!AK292=3),5,"")</f>
        <v/>
      </c>
    </row>
    <row r="311" spans="6:26" ht="15" thickBot="1" x14ac:dyDescent="0.35">
      <c r="F311" s="148" t="str">
        <f>'Matriz de Datos'!A293</f>
        <v/>
      </c>
      <c r="G311" s="29" t="str">
        <f>'Matriz de Datos'!G293</f>
        <v/>
      </c>
      <c r="H311" s="29" t="str">
        <f>'Matriz de Datos'!H293</f>
        <v/>
      </c>
      <c r="I311" s="29" t="str">
        <f>'Matriz de Datos'!I293</f>
        <v/>
      </c>
      <c r="J311" s="29" t="str">
        <f>'Matriz de Datos'!J293</f>
        <v/>
      </c>
      <c r="K311" s="29" t="str">
        <f>'Matriz de Datos'!K293</f>
        <v/>
      </c>
      <c r="L311" s="29" t="str">
        <f>'Matriz de Datos'!L293</f>
        <v/>
      </c>
      <c r="M311" s="29" t="str">
        <f>'Matriz de Datos'!M293</f>
        <v/>
      </c>
      <c r="N311" s="29" t="str">
        <f>'Matriz de Datos'!N293</f>
        <v/>
      </c>
      <c r="O311" s="29" t="str">
        <f>'Matriz de Datos'!O293</f>
        <v/>
      </c>
      <c r="P311" s="29" t="str">
        <f ca="1">'Matriz de Datos'!W293</f>
        <v/>
      </c>
      <c r="Q311" s="29"/>
      <c r="R311" s="29" t="str">
        <f ca="1">'Matriz de Datos'!AA293</f>
        <v/>
      </c>
      <c r="S311" s="29" t="str">
        <f ca="1">'Matriz de Datos'!AB293</f>
        <v/>
      </c>
      <c r="T311" s="29" t="str">
        <f ca="1">'Matriz de Datos'!AC293</f>
        <v/>
      </c>
      <c r="U311" s="29" t="str">
        <f ca="1">'Matriz de Datos'!AD293</f>
        <v/>
      </c>
      <c r="V311" s="29"/>
      <c r="W311" s="29" t="str">
        <f>'Matriz de Datos'!AE293</f>
        <v/>
      </c>
      <c r="X311" s="29" t="str">
        <f ca="1">'Matriz de Datos'!AF293</f>
        <v/>
      </c>
      <c r="Y311" s="39" t="str">
        <f>IF(OR('Matriz de Datos'!AK293=1,'Matriz de Datos'!AK293=3),'Matriz de Datos'!AG293 &amp; " X " &amp; 'Matriz de Datos'!AH293,"")</f>
        <v/>
      </c>
      <c r="Z311" s="44" t="str">
        <f>IF(OR('Matriz de Datos'!AK293=2,'Matriz de Datos'!AK293=3),5,"")</f>
        <v/>
      </c>
    </row>
    <row r="312" spans="6:26" ht="15" thickBot="1" x14ac:dyDescent="0.35">
      <c r="F312" s="148" t="str">
        <f>'Matriz de Datos'!A294</f>
        <v/>
      </c>
      <c r="G312" s="29" t="str">
        <f>'Matriz de Datos'!G294</f>
        <v/>
      </c>
      <c r="H312" s="29" t="str">
        <f>'Matriz de Datos'!H294</f>
        <v/>
      </c>
      <c r="I312" s="29" t="str">
        <f>'Matriz de Datos'!I294</f>
        <v/>
      </c>
      <c r="J312" s="29" t="str">
        <f>'Matriz de Datos'!J294</f>
        <v/>
      </c>
      <c r="K312" s="29" t="str">
        <f>'Matriz de Datos'!K294</f>
        <v/>
      </c>
      <c r="L312" s="29" t="str">
        <f>'Matriz de Datos'!L294</f>
        <v/>
      </c>
      <c r="M312" s="29" t="str">
        <f>'Matriz de Datos'!M294</f>
        <v/>
      </c>
      <c r="N312" s="29" t="str">
        <f>'Matriz de Datos'!N294</f>
        <v/>
      </c>
      <c r="O312" s="29" t="str">
        <f>'Matriz de Datos'!O294</f>
        <v/>
      </c>
      <c r="P312" s="29" t="str">
        <f ca="1">'Matriz de Datos'!W294</f>
        <v/>
      </c>
      <c r="Q312" s="29"/>
      <c r="R312" s="29" t="str">
        <f ca="1">'Matriz de Datos'!AA294</f>
        <v/>
      </c>
      <c r="S312" s="29" t="str">
        <f ca="1">'Matriz de Datos'!AB294</f>
        <v/>
      </c>
      <c r="T312" s="29" t="str">
        <f ca="1">'Matriz de Datos'!AC294</f>
        <v/>
      </c>
      <c r="U312" s="29" t="str">
        <f ca="1">'Matriz de Datos'!AD294</f>
        <v/>
      </c>
      <c r="V312" s="29"/>
      <c r="W312" s="29" t="str">
        <f>'Matriz de Datos'!AE294</f>
        <v/>
      </c>
      <c r="X312" s="29" t="str">
        <f ca="1">'Matriz de Datos'!AF294</f>
        <v/>
      </c>
      <c r="Y312" s="39" t="str">
        <f>IF(OR('Matriz de Datos'!AK294=1,'Matriz de Datos'!AK294=3),'Matriz de Datos'!AG294 &amp; " X " &amp; 'Matriz de Datos'!AH294,"")</f>
        <v/>
      </c>
      <c r="Z312" s="44" t="str">
        <f>IF(OR('Matriz de Datos'!AK294=2,'Matriz de Datos'!AK294=3),5,"")</f>
        <v/>
      </c>
    </row>
    <row r="313" spans="6:26" x14ac:dyDescent="0.3">
      <c r="F313" s="148" t="str">
        <f>'Matriz de Datos'!A295</f>
        <v/>
      </c>
      <c r="G313" s="29" t="str">
        <f>'Matriz de Datos'!G295</f>
        <v/>
      </c>
      <c r="H313" s="29" t="str">
        <f>'Matriz de Datos'!H295</f>
        <v/>
      </c>
      <c r="I313" s="29" t="str">
        <f>'Matriz de Datos'!I295</f>
        <v/>
      </c>
      <c r="J313" s="29" t="str">
        <f>'Matriz de Datos'!J295</f>
        <v/>
      </c>
      <c r="K313" s="29" t="str">
        <f>'Matriz de Datos'!K295</f>
        <v/>
      </c>
      <c r="L313" s="29" t="str">
        <f>'Matriz de Datos'!L295</f>
        <v/>
      </c>
      <c r="M313" s="29" t="str">
        <f>'Matriz de Datos'!M295</f>
        <v/>
      </c>
      <c r="N313" s="29" t="str">
        <f>'Matriz de Datos'!N295</f>
        <v/>
      </c>
      <c r="O313" s="29" t="str">
        <f>'Matriz de Datos'!O295</f>
        <v/>
      </c>
      <c r="P313" s="29" t="str">
        <f ca="1">'Matriz de Datos'!W295</f>
        <v/>
      </c>
      <c r="Q313" s="29"/>
      <c r="R313" s="29" t="str">
        <f ca="1">'Matriz de Datos'!AA295</f>
        <v/>
      </c>
      <c r="S313" s="29" t="str">
        <f ca="1">'Matriz de Datos'!AB295</f>
        <v/>
      </c>
      <c r="T313" s="29" t="str">
        <f ca="1">'Matriz de Datos'!AC295</f>
        <v/>
      </c>
      <c r="U313" s="29" t="str">
        <f ca="1">'Matriz de Datos'!AD295</f>
        <v/>
      </c>
      <c r="V313" s="29"/>
      <c r="W313" s="29" t="str">
        <f>'Matriz de Datos'!AE295</f>
        <v/>
      </c>
      <c r="X313" s="29" t="str">
        <f ca="1">'Matriz de Datos'!AF295</f>
        <v/>
      </c>
      <c r="Y313" s="39" t="str">
        <f>IF(OR('Matriz de Datos'!AK295=1,'Matriz de Datos'!AK295=3),'Matriz de Datos'!AG295 &amp; " X " &amp; 'Matriz de Datos'!AH295,"")</f>
        <v/>
      </c>
      <c r="Z313" s="44" t="str">
        <f>IF(OR('Matriz de Datos'!AK295=2,'Matriz de Datos'!AK295=3),5,"")</f>
        <v/>
      </c>
    </row>
  </sheetData>
  <mergeCells count="14">
    <mergeCell ref="F1:Y1"/>
    <mergeCell ref="F4:H4"/>
    <mergeCell ref="F5:H5"/>
    <mergeCell ref="I4:Z4"/>
    <mergeCell ref="I5:Z5"/>
    <mergeCell ref="F2:Z3"/>
    <mergeCell ref="P18:T18"/>
    <mergeCell ref="U18:X18"/>
    <mergeCell ref="F6:H6"/>
    <mergeCell ref="F7:H7"/>
    <mergeCell ref="F12:Z16"/>
    <mergeCell ref="F10:Z11"/>
    <mergeCell ref="I6:Z6"/>
    <mergeCell ref="I7:Z7"/>
  </mergeCells>
  <pageMargins left="0.7" right="0.7" top="0.75" bottom="0.75" header="0.3" footer="0.3"/>
  <pageSetup paperSize="32767" scale="2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6C0CE-F65B-4676-B682-674E0D7CDCDA}">
  <sheetPr codeName="Hoja6"/>
  <dimension ref="F2:Z313"/>
  <sheetViews>
    <sheetView showGridLines="0" view="pageBreakPreview" zoomScale="60" zoomScaleNormal="70" workbookViewId="0">
      <selection activeCell="H35" sqref="H35"/>
    </sheetView>
  </sheetViews>
  <sheetFormatPr baseColWidth="10" defaultRowHeight="14.4" x14ac:dyDescent="0.3"/>
  <cols>
    <col min="6" max="6" width="11.77734375" style="4" customWidth="1"/>
    <col min="7" max="7" width="25.6640625" style="15" customWidth="1"/>
    <col min="8" max="8" width="26.88671875" style="15" customWidth="1"/>
    <col min="9" max="9" width="12.21875" style="4" customWidth="1"/>
    <col min="10" max="10" width="11.5546875" style="4"/>
    <col min="11" max="11" width="13.77734375" style="4" customWidth="1"/>
    <col min="12" max="12" width="16.33203125" style="4" customWidth="1"/>
    <col min="13" max="13" width="14.77734375" style="4" customWidth="1"/>
    <col min="14" max="14" width="14.109375" style="4" customWidth="1"/>
    <col min="15" max="15" width="13.6640625" style="4" customWidth="1"/>
    <col min="16" max="16" width="14.5546875" style="4" customWidth="1"/>
    <col min="17" max="17" width="11.5546875" style="4"/>
    <col min="18" max="18" width="21.6640625" style="15" customWidth="1"/>
    <col min="19" max="19" width="18.33203125" style="4" customWidth="1"/>
  </cols>
  <sheetData>
    <row r="2" spans="6:26" ht="21.6" thickBot="1" x14ac:dyDescent="0.45">
      <c r="F2" s="362" t="s">
        <v>64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</row>
    <row r="3" spans="6:26" ht="14.4" customHeight="1" x14ac:dyDescent="0.3">
      <c r="F3" s="344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6"/>
    </row>
    <row r="4" spans="6:26" ht="15" customHeight="1" thickBot="1" x14ac:dyDescent="0.35">
      <c r="F4" s="347"/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9"/>
    </row>
    <row r="5" spans="6:26" ht="24.6" x14ac:dyDescent="0.55000000000000004">
      <c r="F5" s="311" t="s">
        <v>47</v>
      </c>
      <c r="G5" s="312"/>
      <c r="H5" s="312"/>
      <c r="I5" s="356">
        <f>'Informacion del Cliente'!F7</f>
        <v>0</v>
      </c>
      <c r="J5" s="357"/>
      <c r="K5" s="357"/>
      <c r="L5" s="357"/>
      <c r="M5" s="357"/>
      <c r="N5" s="357"/>
      <c r="O5" s="357"/>
      <c r="P5" s="357"/>
      <c r="Q5" s="357"/>
      <c r="R5" s="357"/>
      <c r="S5" s="358"/>
      <c r="T5" s="256"/>
      <c r="U5" s="256"/>
      <c r="V5" s="256"/>
      <c r="W5" s="256"/>
      <c r="X5" s="256"/>
      <c r="Y5" s="256"/>
      <c r="Z5" s="256"/>
    </row>
    <row r="6" spans="6:26" ht="24.6" x14ac:dyDescent="0.55000000000000004">
      <c r="F6" s="314" t="s">
        <v>2</v>
      </c>
      <c r="G6" s="315"/>
      <c r="H6" s="315"/>
      <c r="I6" s="359">
        <f>'Informacion del Cliente'!F9</f>
        <v>0</v>
      </c>
      <c r="J6" s="360"/>
      <c r="K6" s="360"/>
      <c r="L6" s="360"/>
      <c r="M6" s="360"/>
      <c r="N6" s="360"/>
      <c r="O6" s="360"/>
      <c r="P6" s="360"/>
      <c r="Q6" s="360"/>
      <c r="R6" s="360"/>
      <c r="S6" s="361"/>
      <c r="T6" s="256"/>
      <c r="U6" s="256"/>
      <c r="V6" s="256"/>
      <c r="W6" s="256"/>
      <c r="X6" s="256"/>
      <c r="Y6" s="256"/>
      <c r="Z6" s="256"/>
    </row>
    <row r="7" spans="6:26" ht="24.6" x14ac:dyDescent="0.55000000000000004">
      <c r="F7" s="314" t="s">
        <v>48</v>
      </c>
      <c r="G7" s="315"/>
      <c r="H7" s="315"/>
      <c r="I7" s="359">
        <f>'Informacion del Cliente'!F8</f>
        <v>0</v>
      </c>
      <c r="J7" s="360"/>
      <c r="K7" s="360"/>
      <c r="L7" s="360"/>
      <c r="M7" s="360"/>
      <c r="N7" s="360"/>
      <c r="O7" s="360"/>
      <c r="P7" s="360"/>
      <c r="Q7" s="360"/>
      <c r="R7" s="360"/>
      <c r="S7" s="361"/>
      <c r="T7" s="256"/>
      <c r="U7" s="256"/>
      <c r="V7" s="256"/>
      <c r="W7" s="256"/>
      <c r="X7" s="256"/>
      <c r="Y7" s="256"/>
      <c r="Z7" s="256"/>
    </row>
    <row r="8" spans="6:26" ht="25.2" thickBot="1" x14ac:dyDescent="0.6">
      <c r="F8" s="317" t="s">
        <v>49</v>
      </c>
      <c r="G8" s="318"/>
      <c r="H8" s="318"/>
      <c r="I8" s="341" t="str">
        <f>'Informacion del Cliente'!F10</f>
        <v>Residencial</v>
      </c>
      <c r="J8" s="342"/>
      <c r="K8" s="342"/>
      <c r="L8" s="342"/>
      <c r="M8" s="342"/>
      <c r="N8" s="342"/>
      <c r="O8" s="342"/>
      <c r="P8" s="342"/>
      <c r="Q8" s="342"/>
      <c r="R8" s="342"/>
      <c r="S8" s="343"/>
      <c r="T8" s="256"/>
      <c r="U8" s="256"/>
      <c r="V8" s="256"/>
      <c r="W8" s="256"/>
      <c r="X8" s="256"/>
      <c r="Y8" s="256"/>
      <c r="Z8" s="256"/>
    </row>
    <row r="10" spans="6:26" ht="15" thickBot="1" x14ac:dyDescent="0.35"/>
    <row r="11" spans="6:26" ht="14.4" customHeight="1" x14ac:dyDescent="0.3">
      <c r="F11" s="350" t="s">
        <v>25</v>
      </c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2"/>
    </row>
    <row r="12" spans="6:26" ht="15" customHeight="1" thickBot="1" x14ac:dyDescent="0.35">
      <c r="F12" s="353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5"/>
    </row>
    <row r="13" spans="6:26" x14ac:dyDescent="0.3">
      <c r="F13" s="296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8"/>
    </row>
    <row r="14" spans="6:26" x14ac:dyDescent="0.3">
      <c r="F14" s="299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1"/>
    </row>
    <row r="15" spans="6:26" x14ac:dyDescent="0.3">
      <c r="F15" s="299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1"/>
    </row>
    <row r="16" spans="6:26" x14ac:dyDescent="0.3">
      <c r="F16" s="299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1"/>
    </row>
    <row r="17" spans="6:19" ht="15" thickBot="1" x14ac:dyDescent="0.35">
      <c r="F17" s="302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4"/>
    </row>
    <row r="18" spans="6:19" ht="15" thickBot="1" x14ac:dyDescent="0.35"/>
    <row r="19" spans="6:19" ht="52.8" customHeight="1" thickBot="1" x14ac:dyDescent="0.35">
      <c r="F19" s="6"/>
      <c r="G19" s="7"/>
      <c r="H19" s="7"/>
      <c r="I19" s="6"/>
      <c r="J19" s="6"/>
      <c r="K19" s="6"/>
      <c r="L19" s="339" t="s">
        <v>65</v>
      </c>
      <c r="M19" s="340"/>
      <c r="N19" s="339" t="s">
        <v>66</v>
      </c>
      <c r="O19" s="340"/>
      <c r="P19" s="235" t="s">
        <v>67</v>
      </c>
      <c r="Q19" s="290" t="s">
        <v>68</v>
      </c>
      <c r="R19" s="292"/>
      <c r="S19" s="234" t="s">
        <v>518</v>
      </c>
    </row>
    <row r="20" spans="6:19" ht="36.6" thickBot="1" x14ac:dyDescent="0.35">
      <c r="F20" s="232" t="s">
        <v>26</v>
      </c>
      <c r="G20" s="240" t="s">
        <v>27</v>
      </c>
      <c r="H20" s="240" t="s">
        <v>30</v>
      </c>
      <c r="I20" s="240" t="s">
        <v>31</v>
      </c>
      <c r="J20" s="240" t="s">
        <v>32</v>
      </c>
      <c r="K20" s="240" t="s">
        <v>69</v>
      </c>
      <c r="L20" s="232" t="s">
        <v>516</v>
      </c>
      <c r="M20" s="233" t="s">
        <v>57</v>
      </c>
      <c r="N20" s="232" t="s">
        <v>516</v>
      </c>
      <c r="O20" s="233" t="s">
        <v>57</v>
      </c>
      <c r="P20" s="232" t="s">
        <v>516</v>
      </c>
      <c r="Q20" s="232" t="s">
        <v>516</v>
      </c>
      <c r="R20" s="240" t="s">
        <v>59</v>
      </c>
      <c r="S20" s="241" t="s">
        <v>516</v>
      </c>
    </row>
    <row r="21" spans="6:19" x14ac:dyDescent="0.3">
      <c r="F21" s="236">
        <f>'Matriz de Datos'!A2</f>
        <v>1</v>
      </c>
      <c r="G21" s="237" t="str">
        <f>'Matriz de Datos'!G2</f>
        <v>Flat Roman Shade</v>
      </c>
      <c r="H21" s="237" t="str">
        <f>'Matriz de Datos'!K2</f>
        <v>Living Room Side L</v>
      </c>
      <c r="I21" s="238">
        <f>'Matriz de Datos'!L2</f>
        <v>28.375</v>
      </c>
      <c r="J21" s="238">
        <f>'Matriz de Datos'!M2</f>
        <v>69.75</v>
      </c>
      <c r="K21" s="238" t="str">
        <f>'Matriz de Datos'!O2</f>
        <v>Cordless</v>
      </c>
      <c r="L21" s="238">
        <f ca="1">'Matriz de Datos'!AT2</f>
        <v>27.875</v>
      </c>
      <c r="M21" s="238">
        <f ca="1">'Matriz de Datos'!AU2</f>
        <v>10</v>
      </c>
      <c r="N21" s="238">
        <f ca="1">'Matriz de Datos'!AV2</f>
        <v>26.625</v>
      </c>
      <c r="O21" s="238">
        <f ca="1">'Matriz de Datos'!AW2</f>
        <v>2</v>
      </c>
      <c r="P21" s="238">
        <f ca="1">'Matriz de Datos'!AX2</f>
        <v>26.875</v>
      </c>
      <c r="Q21" s="238" t="str">
        <f ca="1">'Matriz de Datos'!AZ2</f>
        <v>NA</v>
      </c>
      <c r="R21" s="239" t="str">
        <f>IF('Informacion del Cliente'!U14&lt;&gt;"",'Informacion del Cliente'!U14,"")</f>
        <v/>
      </c>
      <c r="S21" s="238">
        <f>IF(OR('Matriz de Datos'!AK2=1,'Matriz de Datos'!AK2=3),'Matriz de Datos'!AI2,"")</f>
        <v>27.875</v>
      </c>
    </row>
    <row r="22" spans="6:19" x14ac:dyDescent="0.3">
      <c r="F22" s="236">
        <f>'Matriz de Datos'!A3</f>
        <v>2</v>
      </c>
      <c r="G22" s="237" t="str">
        <f>'Matriz de Datos'!G3</f>
        <v>Flat Roman Shade</v>
      </c>
      <c r="H22" s="237" t="str">
        <f>'Matriz de Datos'!K3</f>
        <v>Living Room Side R</v>
      </c>
      <c r="I22" s="238">
        <f>'Matriz de Datos'!L3</f>
        <v>28.375</v>
      </c>
      <c r="J22" s="238">
        <f>'Matriz de Datos'!M3</f>
        <v>69.75</v>
      </c>
      <c r="K22" s="238" t="str">
        <f>'Matriz de Datos'!O3</f>
        <v>Cordless</v>
      </c>
      <c r="L22" s="238">
        <f ca="1">'Matriz de Datos'!AT3</f>
        <v>27.875</v>
      </c>
      <c r="M22" s="238">
        <f ca="1">'Matriz de Datos'!AU3</f>
        <v>10</v>
      </c>
      <c r="N22" s="238">
        <f ca="1">'Matriz de Datos'!AV3</f>
        <v>26.625</v>
      </c>
      <c r="O22" s="238">
        <f ca="1">'Matriz de Datos'!AW3</f>
        <v>2</v>
      </c>
      <c r="P22" s="238">
        <f ca="1">'Matriz de Datos'!AX3</f>
        <v>26.875</v>
      </c>
      <c r="Q22" s="238" t="str">
        <f ca="1">'Matriz de Datos'!AZ3</f>
        <v>NA</v>
      </c>
      <c r="R22" s="239" t="str">
        <f>IF('Informacion del Cliente'!U15&lt;&gt;"",'Informacion del Cliente'!U15,"")</f>
        <v/>
      </c>
      <c r="S22" s="238">
        <f>IF(OR('Matriz de Datos'!AK3=1,'Matriz de Datos'!AK3=3),'Matriz de Datos'!AI3,"")</f>
        <v>27.875</v>
      </c>
    </row>
    <row r="23" spans="6:19" x14ac:dyDescent="0.3">
      <c r="F23" s="236">
        <f>'Matriz de Datos'!A4</f>
        <v>3</v>
      </c>
      <c r="G23" s="237" t="str">
        <f>'Matriz de Datos'!G4</f>
        <v>Flat Roman Shade</v>
      </c>
      <c r="H23" s="237" t="str">
        <f>'Matriz de Datos'!K4</f>
        <v>Downstairs Guest Bathroom</v>
      </c>
      <c r="I23" s="238">
        <f>'Matriz de Datos'!L4</f>
        <v>28.375</v>
      </c>
      <c r="J23" s="238">
        <f>'Matriz de Datos'!M4</f>
        <v>45.75</v>
      </c>
      <c r="K23" s="238" t="str">
        <f>'Matriz de Datos'!O4</f>
        <v>Cordless</v>
      </c>
      <c r="L23" s="238">
        <f ca="1">'Matriz de Datos'!AT4</f>
        <v>27.875</v>
      </c>
      <c r="M23" s="238">
        <f ca="1">'Matriz de Datos'!AU4</f>
        <v>6</v>
      </c>
      <c r="N23" s="238">
        <f ca="1">'Matriz de Datos'!AV4</f>
        <v>26.625</v>
      </c>
      <c r="O23" s="238">
        <f ca="1">'Matriz de Datos'!AW4</f>
        <v>2</v>
      </c>
      <c r="P23" s="238">
        <f ca="1">'Matriz de Datos'!AX4</f>
        <v>26.875</v>
      </c>
      <c r="Q23" s="238" t="str">
        <f ca="1">'Matriz de Datos'!AZ4</f>
        <v>NA</v>
      </c>
      <c r="R23" s="239" t="str">
        <f>IF('Informacion del Cliente'!U16&lt;&gt;"",'Informacion del Cliente'!U16,"")</f>
        <v/>
      </c>
      <c r="S23" s="238">
        <f>IF(OR('Matriz de Datos'!AK4=1,'Matriz de Datos'!AK4=3),'Matriz de Datos'!AI4,"")</f>
        <v>27.875</v>
      </c>
    </row>
    <row r="24" spans="6:19" x14ac:dyDescent="0.3">
      <c r="F24" s="236">
        <f>'Matriz de Datos'!A5</f>
        <v>4</v>
      </c>
      <c r="G24" s="237" t="str">
        <f>'Matriz de Datos'!G5</f>
        <v>Relaxed Roman Shade</v>
      </c>
      <c r="H24" s="237" t="str">
        <f>'Matriz de Datos'!K5</f>
        <v>Downstairs Office L</v>
      </c>
      <c r="I24" s="238">
        <f>'Matriz de Datos'!L5</f>
        <v>28.375</v>
      </c>
      <c r="J24" s="238">
        <f>'Matriz de Datos'!M5</f>
        <v>57.75</v>
      </c>
      <c r="K24" s="238" t="str">
        <f>'Matriz de Datos'!O5</f>
        <v>CCO</v>
      </c>
      <c r="L24" s="238" t="str">
        <f ca="1">'Matriz de Datos'!AT5</f>
        <v/>
      </c>
      <c r="M24" s="238" t="str">
        <f ca="1">'Matriz de Datos'!AU5</f>
        <v/>
      </c>
      <c r="N24" s="238">
        <f ca="1">'Matriz de Datos'!AV5</f>
        <v>24.375</v>
      </c>
      <c r="O24" s="238">
        <f ca="1">'Matriz de Datos'!AW5</f>
        <v>1</v>
      </c>
      <c r="P24" s="238" t="str">
        <f ca="1">'Matriz de Datos'!AX5</f>
        <v>0</v>
      </c>
      <c r="Q24" s="238">
        <f ca="1">'Matriz de Datos'!AZ5</f>
        <v>26.875</v>
      </c>
      <c r="R24" s="239" t="str">
        <f>IF('Informacion del Cliente'!U17&lt;&gt;"",'Informacion del Cliente'!U17,"")</f>
        <v/>
      </c>
      <c r="S24" s="238">
        <f>IF(OR('Matriz de Datos'!AK5=1,'Matriz de Datos'!AK5=3),'Matriz de Datos'!AI5,"")</f>
        <v>27.875</v>
      </c>
    </row>
    <row r="25" spans="6:19" x14ac:dyDescent="0.3">
      <c r="F25" s="236">
        <f>'Matriz de Datos'!A6</f>
        <v>5</v>
      </c>
      <c r="G25" s="237" t="str">
        <f>'Matriz de Datos'!G6</f>
        <v>Relaxed Roman Shade</v>
      </c>
      <c r="H25" s="237" t="str">
        <f>'Matriz de Datos'!K6</f>
        <v>Downstairs Office R</v>
      </c>
      <c r="I25" s="238">
        <f>'Matriz de Datos'!L6</f>
        <v>28.375</v>
      </c>
      <c r="J25" s="238">
        <f>'Matriz de Datos'!M6</f>
        <v>57.875</v>
      </c>
      <c r="K25" s="238" t="str">
        <f>'Matriz de Datos'!O6</f>
        <v>CCO</v>
      </c>
      <c r="L25" s="238" t="str">
        <f ca="1">'Matriz de Datos'!AT6</f>
        <v/>
      </c>
      <c r="M25" s="238" t="str">
        <f ca="1">'Matriz de Datos'!AU6</f>
        <v/>
      </c>
      <c r="N25" s="238">
        <f ca="1">'Matriz de Datos'!AV6</f>
        <v>24.375</v>
      </c>
      <c r="O25" s="238">
        <f ca="1">'Matriz de Datos'!AW6</f>
        <v>1</v>
      </c>
      <c r="P25" s="238" t="str">
        <f ca="1">'Matriz de Datos'!AX6</f>
        <v>0</v>
      </c>
      <c r="Q25" s="238">
        <f ca="1">'Matriz de Datos'!AZ6</f>
        <v>26.875</v>
      </c>
      <c r="R25" s="239" t="str">
        <f>IF('Informacion del Cliente'!U18&lt;&gt;"",'Informacion del Cliente'!U18,"")</f>
        <v/>
      </c>
      <c r="S25" s="238">
        <f>IF(OR('Matriz de Datos'!AK6=1,'Matriz de Datos'!AK6=3),'Matriz de Datos'!AI6,"")</f>
        <v>27.875</v>
      </c>
    </row>
    <row r="26" spans="6:19" x14ac:dyDescent="0.3">
      <c r="F26" s="236">
        <f>'Matriz de Datos'!A7</f>
        <v>6</v>
      </c>
      <c r="G26" s="237" t="str">
        <f>'Matriz de Datos'!G7</f>
        <v>Flat Roman Shade</v>
      </c>
      <c r="H26" s="237" t="str">
        <f>'Matriz de Datos'!K7</f>
        <v>Downstairs Bathroom</v>
      </c>
      <c r="I26" s="238">
        <f>'Matriz de Datos'!L7</f>
        <v>28.375</v>
      </c>
      <c r="J26" s="238">
        <f>'Matriz de Datos'!M7</f>
        <v>45.875</v>
      </c>
      <c r="K26" s="238" t="str">
        <f>'Matriz de Datos'!O7</f>
        <v>Cordless</v>
      </c>
      <c r="L26" s="238">
        <f ca="1">'Matriz de Datos'!AT7</f>
        <v>27.875</v>
      </c>
      <c r="M26" s="238">
        <f ca="1">'Matriz de Datos'!AU7</f>
        <v>6</v>
      </c>
      <c r="N26" s="238">
        <f ca="1">'Matriz de Datos'!AV7</f>
        <v>26.625</v>
      </c>
      <c r="O26" s="238">
        <f ca="1">'Matriz de Datos'!AW7</f>
        <v>2</v>
      </c>
      <c r="P26" s="238">
        <f ca="1">'Matriz de Datos'!AX7</f>
        <v>26.875</v>
      </c>
      <c r="Q26" s="238" t="str">
        <f ca="1">'Matriz de Datos'!AZ7</f>
        <v>NA</v>
      </c>
      <c r="R26" s="239" t="str">
        <f>IF('Informacion del Cliente'!U19&lt;&gt;"",'Informacion del Cliente'!U19,"")</f>
        <v/>
      </c>
      <c r="S26" s="238">
        <f>IF(OR('Matriz de Datos'!AK7=1,'Matriz de Datos'!AK7=3),'Matriz de Datos'!AI7,"")</f>
        <v>27.875</v>
      </c>
    </row>
    <row r="27" spans="6:19" x14ac:dyDescent="0.3">
      <c r="F27" s="236">
        <f>'Matriz de Datos'!A8</f>
        <v>7</v>
      </c>
      <c r="G27" s="237" t="str">
        <f>'Matriz de Datos'!G8</f>
        <v>Flat Roman Shade</v>
      </c>
      <c r="H27" s="237" t="str">
        <f>'Matriz de Datos'!K8</f>
        <v>Jolie's Room R</v>
      </c>
      <c r="I27" s="238">
        <f>'Matriz de Datos'!L8</f>
        <v>28.375</v>
      </c>
      <c r="J27" s="238">
        <f>'Matriz de Datos'!M8</f>
        <v>53.875</v>
      </c>
      <c r="K27" s="238" t="str">
        <f>'Matriz de Datos'!O8</f>
        <v>Cordless</v>
      </c>
      <c r="L27" s="238">
        <f ca="1">'Matriz de Datos'!AT8</f>
        <v>27.875</v>
      </c>
      <c r="M27" s="238">
        <f ca="1">'Matriz de Datos'!AU8</f>
        <v>8</v>
      </c>
      <c r="N27" s="238">
        <f ca="1">'Matriz de Datos'!AV8</f>
        <v>26.625</v>
      </c>
      <c r="O27" s="238">
        <f ca="1">'Matriz de Datos'!AW8</f>
        <v>2</v>
      </c>
      <c r="P27" s="238">
        <f ca="1">'Matriz de Datos'!AX8</f>
        <v>26.875</v>
      </c>
      <c r="Q27" s="238" t="str">
        <f ca="1">'Matriz de Datos'!AZ8</f>
        <v>NA</v>
      </c>
      <c r="R27" s="239" t="str">
        <f>IF('Informacion del Cliente'!U20&lt;&gt;"",'Informacion del Cliente'!U20,"")</f>
        <v/>
      </c>
      <c r="S27" s="238">
        <f>IF(OR('Matriz de Datos'!AK8=1,'Matriz de Datos'!AK8=3),'Matriz de Datos'!AI8,"")</f>
        <v>27.875</v>
      </c>
    </row>
    <row r="28" spans="6:19" x14ac:dyDescent="0.3">
      <c r="F28" s="236">
        <f>'Matriz de Datos'!A9</f>
        <v>8</v>
      </c>
      <c r="G28" s="237" t="str">
        <f>'Matriz de Datos'!G9</f>
        <v>Flat Roman Shade</v>
      </c>
      <c r="H28" s="237" t="str">
        <f>'Matriz de Datos'!K9</f>
        <v>Jolie's Room L</v>
      </c>
      <c r="I28" s="238">
        <f>'Matriz de Datos'!L9</f>
        <v>28.375</v>
      </c>
      <c r="J28" s="238">
        <f>'Matriz de Datos'!M9</f>
        <v>53.875</v>
      </c>
      <c r="K28" s="238" t="str">
        <f>'Matriz de Datos'!O9</f>
        <v>Cordless</v>
      </c>
      <c r="L28" s="238">
        <f ca="1">'Matriz de Datos'!AT9</f>
        <v>27.875</v>
      </c>
      <c r="M28" s="238">
        <f ca="1">'Matriz de Datos'!AU9</f>
        <v>8</v>
      </c>
      <c r="N28" s="238">
        <f ca="1">'Matriz de Datos'!AV9</f>
        <v>26.625</v>
      </c>
      <c r="O28" s="238">
        <f ca="1">'Matriz de Datos'!AW9</f>
        <v>2</v>
      </c>
      <c r="P28" s="238">
        <f ca="1">'Matriz de Datos'!AX9</f>
        <v>26.875</v>
      </c>
      <c r="Q28" s="238" t="str">
        <f ca="1">'Matriz de Datos'!AZ9</f>
        <v>NA</v>
      </c>
      <c r="R28" s="239" t="str">
        <f>IF('Informacion del Cliente'!U21&lt;&gt;"",'Informacion del Cliente'!U21,"")</f>
        <v/>
      </c>
      <c r="S28" s="238">
        <f>IF(OR('Matriz de Datos'!AK9=1,'Matriz de Datos'!AK9=3),'Matriz de Datos'!AI9,"")</f>
        <v>27.875</v>
      </c>
    </row>
    <row r="29" spans="6:19" x14ac:dyDescent="0.3">
      <c r="F29" s="236">
        <f>'Matriz de Datos'!A10</f>
        <v>9</v>
      </c>
      <c r="G29" s="237" t="str">
        <f>'Matriz de Datos'!G10</f>
        <v>Flat Roman Shade</v>
      </c>
      <c r="H29" s="237" t="str">
        <f>'Matriz de Datos'!K10</f>
        <v>Jolie's Bathroom</v>
      </c>
      <c r="I29" s="238">
        <f>'Matriz de Datos'!L10</f>
        <v>28.375</v>
      </c>
      <c r="J29" s="238">
        <f>'Matriz de Datos'!M10</f>
        <v>45.75</v>
      </c>
      <c r="K29" s="238" t="str">
        <f>'Matriz de Datos'!O10</f>
        <v>Cordless</v>
      </c>
      <c r="L29" s="238">
        <f ca="1">'Matriz de Datos'!AT10</f>
        <v>27.875</v>
      </c>
      <c r="M29" s="238">
        <f ca="1">'Matriz de Datos'!AU10</f>
        <v>6</v>
      </c>
      <c r="N29" s="238">
        <f ca="1">'Matriz de Datos'!AV10</f>
        <v>26.625</v>
      </c>
      <c r="O29" s="238">
        <f ca="1">'Matriz de Datos'!AW10</f>
        <v>2</v>
      </c>
      <c r="P29" s="238">
        <f ca="1">'Matriz de Datos'!AX10</f>
        <v>26.875</v>
      </c>
      <c r="Q29" s="238" t="str">
        <f ca="1">'Matriz de Datos'!AZ10</f>
        <v>NA</v>
      </c>
      <c r="R29" s="239" t="str">
        <f>IF('Informacion del Cliente'!U22&lt;&gt;"",'Informacion del Cliente'!U22,"")</f>
        <v/>
      </c>
      <c r="S29" s="238">
        <f>IF(OR('Matriz de Datos'!AK10=1,'Matriz de Datos'!AK10=3),'Matriz de Datos'!AI10,"")</f>
        <v>27.875</v>
      </c>
    </row>
    <row r="30" spans="6:19" x14ac:dyDescent="0.3">
      <c r="F30" s="236">
        <f>'Matriz de Datos'!A11</f>
        <v>10</v>
      </c>
      <c r="G30" s="237" t="str">
        <f>'Matriz de Datos'!G11</f>
        <v>Flat Roman Shade</v>
      </c>
      <c r="H30" s="237" t="str">
        <f>'Matriz de Datos'!K11</f>
        <v>Andi's Room L</v>
      </c>
      <c r="I30" s="238">
        <f>'Matriz de Datos'!L11</f>
        <v>28.375</v>
      </c>
      <c r="J30" s="238">
        <f>'Matriz de Datos'!M11</f>
        <v>53.875</v>
      </c>
      <c r="K30" s="238" t="str">
        <f>'Matriz de Datos'!O11</f>
        <v>Cordless</v>
      </c>
      <c r="L30" s="238">
        <f ca="1">'Matriz de Datos'!AT11</f>
        <v>27.875</v>
      </c>
      <c r="M30" s="238">
        <f ca="1">'Matriz de Datos'!AU11</f>
        <v>8</v>
      </c>
      <c r="N30" s="238">
        <f ca="1">'Matriz de Datos'!AV11</f>
        <v>26.625</v>
      </c>
      <c r="O30" s="238">
        <f ca="1">'Matriz de Datos'!AW11</f>
        <v>2</v>
      </c>
      <c r="P30" s="238">
        <f ca="1">'Matriz de Datos'!AX11</f>
        <v>26.875</v>
      </c>
      <c r="Q30" s="238" t="str">
        <f ca="1">'Matriz de Datos'!AZ11</f>
        <v>NA</v>
      </c>
      <c r="R30" s="239" t="str">
        <f>IF('Informacion del Cliente'!U23&lt;&gt;"",'Informacion del Cliente'!U23,"")</f>
        <v/>
      </c>
      <c r="S30" s="238">
        <f>IF(OR('Matriz de Datos'!AK11=1,'Matriz de Datos'!AK11=3),'Matriz de Datos'!AI11,"")</f>
        <v>27.875</v>
      </c>
    </row>
    <row r="31" spans="6:19" x14ac:dyDescent="0.3">
      <c r="F31" s="236">
        <f>'Matriz de Datos'!A12</f>
        <v>11</v>
      </c>
      <c r="G31" s="237" t="str">
        <f>'Matriz de Datos'!G12</f>
        <v>Flat Roman Shade</v>
      </c>
      <c r="H31" s="237" t="str">
        <f>'Matriz de Datos'!K12</f>
        <v>Andi's Room R</v>
      </c>
      <c r="I31" s="238">
        <f>'Matriz de Datos'!L12</f>
        <v>28.625</v>
      </c>
      <c r="J31" s="238">
        <f>'Matriz de Datos'!M12</f>
        <v>53.75</v>
      </c>
      <c r="K31" s="238" t="str">
        <f>'Matriz de Datos'!O12</f>
        <v>Cordless</v>
      </c>
      <c r="L31" s="238">
        <f ca="1">'Matriz de Datos'!AT12</f>
        <v>28.125</v>
      </c>
      <c r="M31" s="238">
        <f ca="1">'Matriz de Datos'!AU12</f>
        <v>8</v>
      </c>
      <c r="N31" s="238">
        <f ca="1">'Matriz de Datos'!AV12</f>
        <v>26.875</v>
      </c>
      <c r="O31" s="238">
        <f ca="1">'Matriz de Datos'!AW12</f>
        <v>2</v>
      </c>
      <c r="P31" s="238">
        <f ca="1">'Matriz de Datos'!AX12</f>
        <v>27.125</v>
      </c>
      <c r="Q31" s="238" t="str">
        <f ca="1">'Matriz de Datos'!AZ12</f>
        <v>NA</v>
      </c>
      <c r="R31" s="239" t="str">
        <f>IF('Informacion del Cliente'!U24&lt;&gt;"",'Informacion del Cliente'!U24,"")</f>
        <v/>
      </c>
      <c r="S31" s="238">
        <f>IF(OR('Matriz de Datos'!AK12=1,'Matriz de Datos'!AK12=3),'Matriz de Datos'!AI12,"")</f>
        <v>28.125</v>
      </c>
    </row>
    <row r="32" spans="6:19" x14ac:dyDescent="0.3">
      <c r="F32" s="236">
        <f>'Matriz de Datos'!A13</f>
        <v>12</v>
      </c>
      <c r="G32" s="237" t="str">
        <f>'Matriz de Datos'!G13</f>
        <v>Flat Roman Shade</v>
      </c>
      <c r="H32" s="237" t="str">
        <f>'Matriz de Datos'!K13</f>
        <v>Andi's Bathroom</v>
      </c>
      <c r="I32" s="238">
        <f>'Matriz de Datos'!L13</f>
        <v>28.5</v>
      </c>
      <c r="J32" s="238">
        <f>'Matriz de Datos'!M13</f>
        <v>53.75</v>
      </c>
      <c r="K32" s="238" t="str">
        <f>'Matriz de Datos'!O13</f>
        <v>Cordless</v>
      </c>
      <c r="L32" s="238">
        <f ca="1">'Matriz de Datos'!AT13</f>
        <v>28</v>
      </c>
      <c r="M32" s="238">
        <f ca="1">'Matriz de Datos'!AU13</f>
        <v>8</v>
      </c>
      <c r="N32" s="238">
        <f ca="1">'Matriz de Datos'!AV13</f>
        <v>26.75</v>
      </c>
      <c r="O32" s="238">
        <f ca="1">'Matriz de Datos'!AW13</f>
        <v>2</v>
      </c>
      <c r="P32" s="238">
        <f ca="1">'Matriz de Datos'!AX13</f>
        <v>27</v>
      </c>
      <c r="Q32" s="238" t="str">
        <f ca="1">'Matriz de Datos'!AZ13</f>
        <v>NA</v>
      </c>
      <c r="R32" s="239" t="str">
        <f>IF('Informacion del Cliente'!U25&lt;&gt;"",'Informacion del Cliente'!U25,"")</f>
        <v/>
      </c>
      <c r="S32" s="238">
        <f>IF(OR('Matriz de Datos'!AK13=1,'Matriz de Datos'!AK13=3),'Matriz de Datos'!AI13,"")</f>
        <v>28</v>
      </c>
    </row>
    <row r="33" spans="6:19" x14ac:dyDescent="0.3">
      <c r="F33" s="236">
        <f>'Matriz de Datos'!A14</f>
        <v>13</v>
      </c>
      <c r="G33" s="237" t="str">
        <f>'Matriz de Datos'!G14</f>
        <v>Flat Roman Shade</v>
      </c>
      <c r="H33" s="237" t="str">
        <f>'Matriz de Datos'!K14</f>
        <v>Solomon's Room L</v>
      </c>
      <c r="I33" s="238">
        <f>'Matriz de Datos'!L14</f>
        <v>28.375</v>
      </c>
      <c r="J33" s="238">
        <f>'Matriz de Datos'!M14</f>
        <v>53.75</v>
      </c>
      <c r="K33" s="238" t="str">
        <f>'Matriz de Datos'!O14</f>
        <v>Cordless</v>
      </c>
      <c r="L33" s="238">
        <f ca="1">'Matriz de Datos'!AT14</f>
        <v>27.875</v>
      </c>
      <c r="M33" s="238">
        <f ca="1">'Matriz de Datos'!AU14</f>
        <v>8</v>
      </c>
      <c r="N33" s="238">
        <f ca="1">'Matriz de Datos'!AV14</f>
        <v>26.625</v>
      </c>
      <c r="O33" s="238">
        <f ca="1">'Matriz de Datos'!AW14</f>
        <v>2</v>
      </c>
      <c r="P33" s="238">
        <f ca="1">'Matriz de Datos'!AX14</f>
        <v>26.875</v>
      </c>
      <c r="Q33" s="238" t="str">
        <f ca="1">'Matriz de Datos'!AZ14</f>
        <v>NA</v>
      </c>
      <c r="R33" s="239" t="str">
        <f>IF('Informacion del Cliente'!U26&lt;&gt;"",'Informacion del Cliente'!U26,"")</f>
        <v/>
      </c>
      <c r="S33" s="238">
        <f>IF(OR('Matriz de Datos'!AK14=1,'Matriz de Datos'!AK14=3),'Matriz de Datos'!AI14,"")</f>
        <v>27.875</v>
      </c>
    </row>
    <row r="34" spans="6:19" x14ac:dyDescent="0.3">
      <c r="F34" s="236">
        <f>'Matriz de Datos'!A15</f>
        <v>14</v>
      </c>
      <c r="G34" s="237" t="str">
        <f>'Matriz de Datos'!G15</f>
        <v>Flat Roman Shade</v>
      </c>
      <c r="H34" s="237" t="str">
        <f>'Matriz de Datos'!K15</f>
        <v>Solomon's Room R</v>
      </c>
      <c r="I34" s="238">
        <f>'Matriz de Datos'!L15</f>
        <v>28.375</v>
      </c>
      <c r="J34" s="238">
        <f>'Matriz de Datos'!M15</f>
        <v>53.75</v>
      </c>
      <c r="K34" s="238" t="str">
        <f>'Matriz de Datos'!O15</f>
        <v>Cordless</v>
      </c>
      <c r="L34" s="238">
        <f ca="1">'Matriz de Datos'!AT15</f>
        <v>27.875</v>
      </c>
      <c r="M34" s="238">
        <f ca="1">'Matriz de Datos'!AU15</f>
        <v>8</v>
      </c>
      <c r="N34" s="238">
        <f ca="1">'Matriz de Datos'!AV15</f>
        <v>26.625</v>
      </c>
      <c r="O34" s="238">
        <f ca="1">'Matriz de Datos'!AW15</f>
        <v>2</v>
      </c>
      <c r="P34" s="238">
        <f ca="1">'Matriz de Datos'!AX15</f>
        <v>26.875</v>
      </c>
      <c r="Q34" s="238" t="str">
        <f ca="1">'Matriz de Datos'!AZ15</f>
        <v>NA</v>
      </c>
      <c r="R34" s="239" t="str">
        <f>IF('Informacion del Cliente'!U27&lt;&gt;"",'Informacion del Cliente'!U27,"")</f>
        <v/>
      </c>
      <c r="S34" s="238">
        <f>IF(OR('Matriz de Datos'!AK15=1,'Matriz de Datos'!AK15=3),'Matriz de Datos'!AI15,"")</f>
        <v>27.875</v>
      </c>
    </row>
    <row r="35" spans="6:19" x14ac:dyDescent="0.3">
      <c r="F35" s="236">
        <f>'Matriz de Datos'!A16</f>
        <v>15</v>
      </c>
      <c r="G35" s="237" t="str">
        <f>'Matriz de Datos'!G16</f>
        <v>Flat Roman Shade</v>
      </c>
      <c r="H35" s="237" t="str">
        <f>'Matriz de Datos'!K16</f>
        <v>Solomon's Bathroom</v>
      </c>
      <c r="I35" s="238">
        <f>'Matriz de Datos'!L16</f>
        <v>28.375</v>
      </c>
      <c r="J35" s="238">
        <f>'Matriz de Datos'!M16</f>
        <v>45.75</v>
      </c>
      <c r="K35" s="238" t="str">
        <f>'Matriz de Datos'!O16</f>
        <v>Cordless</v>
      </c>
      <c r="L35" s="238">
        <f ca="1">'Matriz de Datos'!AT16</f>
        <v>27.875</v>
      </c>
      <c r="M35" s="238">
        <f ca="1">'Matriz de Datos'!AU16</f>
        <v>6</v>
      </c>
      <c r="N35" s="238">
        <f ca="1">'Matriz de Datos'!AV16</f>
        <v>26.625</v>
      </c>
      <c r="O35" s="238">
        <f ca="1">'Matriz de Datos'!AW16</f>
        <v>2</v>
      </c>
      <c r="P35" s="238">
        <f ca="1">'Matriz de Datos'!AX16</f>
        <v>26.875</v>
      </c>
      <c r="Q35" s="238" t="str">
        <f ca="1">'Matriz de Datos'!AZ16</f>
        <v>NA</v>
      </c>
      <c r="R35" s="239" t="str">
        <f>IF('Informacion del Cliente'!U28&lt;&gt;"",'Informacion del Cliente'!U28,"")</f>
        <v/>
      </c>
      <c r="S35" s="238">
        <f>IF(OR('Matriz de Datos'!AK16=1,'Matriz de Datos'!AK16=3),'Matriz de Datos'!AI16,"")</f>
        <v>27.875</v>
      </c>
    </row>
    <row r="36" spans="6:19" x14ac:dyDescent="0.3">
      <c r="F36" s="236">
        <f>'Matriz de Datos'!A17</f>
        <v>16</v>
      </c>
      <c r="G36" s="237" t="str">
        <f>'Matriz de Datos'!G17</f>
        <v>Flat Roman Shade</v>
      </c>
      <c r="H36" s="237" t="str">
        <f>'Matriz de Datos'!K17</f>
        <v>Master Bedroom R</v>
      </c>
      <c r="I36" s="238">
        <f>'Matriz de Datos'!L17</f>
        <v>28.375</v>
      </c>
      <c r="J36" s="238">
        <f>'Matriz de Datos'!M17</f>
        <v>53.75</v>
      </c>
      <c r="K36" s="238" t="str">
        <f>'Matriz de Datos'!O17</f>
        <v>Cordless</v>
      </c>
      <c r="L36" s="238">
        <f ca="1">'Matriz de Datos'!AT17</f>
        <v>27.875</v>
      </c>
      <c r="M36" s="238">
        <f ca="1">'Matriz de Datos'!AU17</f>
        <v>8</v>
      </c>
      <c r="N36" s="238">
        <f ca="1">'Matriz de Datos'!AV17</f>
        <v>26.625</v>
      </c>
      <c r="O36" s="238">
        <f ca="1">'Matriz de Datos'!AW17</f>
        <v>2</v>
      </c>
      <c r="P36" s="238">
        <f ca="1">'Matriz de Datos'!AX17</f>
        <v>26.875</v>
      </c>
      <c r="Q36" s="238" t="str">
        <f ca="1">'Matriz de Datos'!AZ17</f>
        <v>NA</v>
      </c>
      <c r="R36" s="239" t="str">
        <f>IF('Informacion del Cliente'!U29&lt;&gt;"",'Informacion del Cliente'!U29,"")</f>
        <v/>
      </c>
      <c r="S36" s="238">
        <f>IF(OR('Matriz de Datos'!AK17=1,'Matriz de Datos'!AK17=3),'Matriz de Datos'!AI17,"")</f>
        <v>27.875</v>
      </c>
    </row>
    <row r="37" spans="6:19" x14ac:dyDescent="0.3">
      <c r="F37" s="236">
        <f>'Matriz de Datos'!A18</f>
        <v>17</v>
      </c>
      <c r="G37" s="237" t="str">
        <f>'Matriz de Datos'!G18</f>
        <v>Flat Roman Shade</v>
      </c>
      <c r="H37" s="237" t="str">
        <f>'Matriz de Datos'!K18</f>
        <v>Master Bedroom L</v>
      </c>
      <c r="I37" s="238">
        <f>'Matriz de Datos'!L18</f>
        <v>28.375</v>
      </c>
      <c r="J37" s="238">
        <f>'Matriz de Datos'!M18</f>
        <v>53.75</v>
      </c>
      <c r="K37" s="238" t="str">
        <f>'Matriz de Datos'!O18</f>
        <v>Cordless</v>
      </c>
      <c r="L37" s="238">
        <f ca="1">'Matriz de Datos'!AT18</f>
        <v>27.875</v>
      </c>
      <c r="M37" s="238">
        <f ca="1">'Matriz de Datos'!AU18</f>
        <v>8</v>
      </c>
      <c r="N37" s="238">
        <f ca="1">'Matriz de Datos'!AV18</f>
        <v>26.625</v>
      </c>
      <c r="O37" s="238">
        <f ca="1">'Matriz de Datos'!AW18</f>
        <v>2</v>
      </c>
      <c r="P37" s="238">
        <f ca="1">'Matriz de Datos'!AX18</f>
        <v>26.875</v>
      </c>
      <c r="Q37" s="238" t="str">
        <f ca="1">'Matriz de Datos'!AZ18</f>
        <v>NA</v>
      </c>
      <c r="R37" s="239" t="str">
        <f>IF('Informacion del Cliente'!U30&lt;&gt;"",'Informacion del Cliente'!U30,"")</f>
        <v/>
      </c>
      <c r="S37" s="238">
        <f>IF(OR('Matriz de Datos'!AK18=1,'Matriz de Datos'!AK18=3),'Matriz de Datos'!AI18,"")</f>
        <v>27.875</v>
      </c>
    </row>
    <row r="38" spans="6:19" x14ac:dyDescent="0.3">
      <c r="F38" s="236">
        <f>'Matriz de Datos'!A19</f>
        <v>18</v>
      </c>
      <c r="G38" s="237" t="str">
        <f>'Matriz de Datos'!G19</f>
        <v>Relaxed Roman Shade</v>
      </c>
      <c r="H38" s="237" t="str">
        <f>'Matriz de Datos'!K19</f>
        <v>Master Tub</v>
      </c>
      <c r="I38" s="238">
        <f>'Matriz de Datos'!L19</f>
        <v>54.375</v>
      </c>
      <c r="J38" s="238">
        <f>'Matriz de Datos'!M19</f>
        <v>53.75</v>
      </c>
      <c r="K38" s="238" t="str">
        <f>'Matriz de Datos'!O19</f>
        <v>CCO</v>
      </c>
      <c r="L38" s="238" t="str">
        <f ca="1">'Matriz de Datos'!AT19</f>
        <v/>
      </c>
      <c r="M38" s="238" t="str">
        <f ca="1">'Matriz de Datos'!AU19</f>
        <v/>
      </c>
      <c r="N38" s="238">
        <f ca="1">'Matriz de Datos'!AV19</f>
        <v>50.375</v>
      </c>
      <c r="O38" s="238">
        <f ca="1">'Matriz de Datos'!AW19</f>
        <v>1</v>
      </c>
      <c r="P38" s="238" t="str">
        <f ca="1">'Matriz de Datos'!AX19</f>
        <v>0</v>
      </c>
      <c r="Q38" s="238">
        <f ca="1">'Matriz de Datos'!AZ19</f>
        <v>52.875</v>
      </c>
      <c r="R38" s="239" t="str">
        <f>IF('Informacion del Cliente'!U31&lt;&gt;"",'Informacion del Cliente'!U31,"")</f>
        <v/>
      </c>
      <c r="S38" s="238">
        <f>IF(OR('Matriz de Datos'!AK19=1,'Matriz de Datos'!AK19=3),'Matriz de Datos'!AI19,"")</f>
        <v>53.875</v>
      </c>
    </row>
    <row r="39" spans="6:19" x14ac:dyDescent="0.3">
      <c r="F39" s="236">
        <f>'Matriz de Datos'!A20</f>
        <v>19</v>
      </c>
      <c r="G39" s="237" t="str">
        <f>'Matriz de Datos'!G20</f>
        <v>Flat Roman Shade</v>
      </c>
      <c r="H39" s="237" t="str">
        <f>'Matriz de Datos'!K20</f>
        <v>Basement</v>
      </c>
      <c r="I39" s="238">
        <f>'Matriz de Datos'!L20</f>
        <v>27.375</v>
      </c>
      <c r="J39" s="238">
        <f>'Matriz de Datos'!M20</f>
        <v>50.75</v>
      </c>
      <c r="K39" s="238" t="str">
        <f>'Matriz de Datos'!O20</f>
        <v>Cordless</v>
      </c>
      <c r="L39" s="238">
        <f ca="1">'Matriz de Datos'!AT20</f>
        <v>26.875</v>
      </c>
      <c r="M39" s="238">
        <f ca="1">'Matriz de Datos'!AU20</f>
        <v>7</v>
      </c>
      <c r="N39" s="238">
        <f ca="1">'Matriz de Datos'!AV20</f>
        <v>25.625</v>
      </c>
      <c r="O39" s="238">
        <f ca="1">'Matriz de Datos'!AW20</f>
        <v>2</v>
      </c>
      <c r="P39" s="238">
        <f ca="1">'Matriz de Datos'!AX20</f>
        <v>25.875</v>
      </c>
      <c r="Q39" s="238" t="str">
        <f ca="1">'Matriz de Datos'!AZ20</f>
        <v>NA</v>
      </c>
      <c r="R39" s="239" t="str">
        <f>IF('Informacion del Cliente'!U32&lt;&gt;"",'Informacion del Cliente'!U32,"")</f>
        <v/>
      </c>
      <c r="S39" s="238">
        <f>IF(OR('Matriz de Datos'!AK20=1,'Matriz de Datos'!AK20=3),'Matriz de Datos'!AI20,"")</f>
        <v>26.875</v>
      </c>
    </row>
    <row r="40" spans="6:19" x14ac:dyDescent="0.3">
      <c r="F40" s="236" t="str">
        <f>'Matriz de Datos'!A21</f>
        <v/>
      </c>
      <c r="G40" s="237" t="str">
        <f>'Matriz de Datos'!G21</f>
        <v/>
      </c>
      <c r="H40" s="237" t="str">
        <f>'Matriz de Datos'!K21</f>
        <v/>
      </c>
      <c r="I40" s="238" t="str">
        <f>'Matriz de Datos'!L21</f>
        <v/>
      </c>
      <c r="J40" s="238" t="str">
        <f>'Matriz de Datos'!M21</f>
        <v/>
      </c>
      <c r="K40" s="238" t="str">
        <f>'Matriz de Datos'!O21</f>
        <v/>
      </c>
      <c r="L40" s="238" t="str">
        <f ca="1">'Matriz de Datos'!AT21</f>
        <v/>
      </c>
      <c r="M40" s="238" t="str">
        <f ca="1">'Matriz de Datos'!AU21</f>
        <v/>
      </c>
      <c r="N40" s="238" t="str">
        <f ca="1">'Matriz de Datos'!AV21</f>
        <v/>
      </c>
      <c r="O40" s="238" t="str">
        <f ca="1">'Matriz de Datos'!AW21</f>
        <v/>
      </c>
      <c r="P40" s="238" t="str">
        <f ca="1">'Matriz de Datos'!AX21</f>
        <v/>
      </c>
      <c r="Q40" s="238" t="str">
        <f ca="1">'Matriz de Datos'!AZ21</f>
        <v/>
      </c>
      <c r="R40" s="239" t="str">
        <f>IF('Informacion del Cliente'!U33&lt;&gt;"",'Informacion del Cliente'!U33,"")</f>
        <v/>
      </c>
      <c r="S40" s="238" t="str">
        <f>IF(OR('Matriz de Datos'!AK21=1,'Matriz de Datos'!AK21=3),'Matriz de Datos'!AI21,"")</f>
        <v/>
      </c>
    </row>
    <row r="41" spans="6:19" x14ac:dyDescent="0.3">
      <c r="F41" s="236" t="str">
        <f>'Matriz de Datos'!A22</f>
        <v/>
      </c>
      <c r="G41" s="237" t="str">
        <f>'Matriz de Datos'!G22</f>
        <v/>
      </c>
      <c r="H41" s="237" t="str">
        <f>'Matriz de Datos'!K22</f>
        <v/>
      </c>
      <c r="I41" s="238" t="str">
        <f>'Matriz de Datos'!L22</f>
        <v/>
      </c>
      <c r="J41" s="238" t="str">
        <f>'Matriz de Datos'!M22</f>
        <v/>
      </c>
      <c r="K41" s="238" t="str">
        <f>'Matriz de Datos'!O22</f>
        <v/>
      </c>
      <c r="L41" s="238" t="str">
        <f ca="1">'Matriz de Datos'!AT22</f>
        <v/>
      </c>
      <c r="M41" s="238" t="str">
        <f ca="1">'Matriz de Datos'!AU22</f>
        <v/>
      </c>
      <c r="N41" s="238" t="str">
        <f ca="1">'Matriz de Datos'!AV22</f>
        <v/>
      </c>
      <c r="O41" s="238" t="str">
        <f ca="1">'Matriz de Datos'!AW22</f>
        <v/>
      </c>
      <c r="P41" s="238" t="str">
        <f ca="1">'Matriz de Datos'!AX22</f>
        <v/>
      </c>
      <c r="Q41" s="238" t="str">
        <f ca="1">'Matriz de Datos'!AZ22</f>
        <v/>
      </c>
      <c r="R41" s="239" t="str">
        <f>IF('Informacion del Cliente'!U34&lt;&gt;"",'Informacion del Cliente'!U34,"")</f>
        <v/>
      </c>
      <c r="S41" s="238" t="str">
        <f>IF(OR('Matriz de Datos'!AK22=1,'Matriz de Datos'!AK22=3),'Matriz de Datos'!AI22,"")</f>
        <v/>
      </c>
    </row>
    <row r="42" spans="6:19" x14ac:dyDescent="0.3">
      <c r="F42" s="236" t="str">
        <f>'Matriz de Datos'!A23</f>
        <v/>
      </c>
      <c r="G42" s="237" t="str">
        <f>'Matriz de Datos'!G23</f>
        <v/>
      </c>
      <c r="H42" s="237" t="str">
        <f>'Matriz de Datos'!K23</f>
        <v/>
      </c>
      <c r="I42" s="238" t="str">
        <f>'Matriz de Datos'!L23</f>
        <v/>
      </c>
      <c r="J42" s="238" t="str">
        <f>'Matriz de Datos'!M23</f>
        <v/>
      </c>
      <c r="K42" s="238" t="str">
        <f>'Matriz de Datos'!O23</f>
        <v/>
      </c>
      <c r="L42" s="238" t="str">
        <f ca="1">'Matriz de Datos'!AT23</f>
        <v/>
      </c>
      <c r="M42" s="238" t="str">
        <f ca="1">'Matriz de Datos'!AU23</f>
        <v/>
      </c>
      <c r="N42" s="238" t="str">
        <f ca="1">'Matriz de Datos'!AV23</f>
        <v/>
      </c>
      <c r="O42" s="238" t="str">
        <f ca="1">'Matriz de Datos'!AW23</f>
        <v/>
      </c>
      <c r="P42" s="238" t="str">
        <f ca="1">'Matriz de Datos'!AX23</f>
        <v/>
      </c>
      <c r="Q42" s="238" t="str">
        <f ca="1">'Matriz de Datos'!AZ23</f>
        <v/>
      </c>
      <c r="R42" s="239" t="str">
        <f>IF('Informacion del Cliente'!U35&lt;&gt;"",'Informacion del Cliente'!U35,"")</f>
        <v/>
      </c>
      <c r="S42" s="238" t="str">
        <f>IF(OR('Matriz de Datos'!AK23=1,'Matriz de Datos'!AK23=3),'Matriz de Datos'!AI23,"")</f>
        <v/>
      </c>
    </row>
    <row r="43" spans="6:19" x14ac:dyDescent="0.3">
      <c r="F43" s="236" t="str">
        <f>'Matriz de Datos'!A24</f>
        <v/>
      </c>
      <c r="G43" s="237" t="str">
        <f>'Matriz de Datos'!G24</f>
        <v/>
      </c>
      <c r="H43" s="237" t="str">
        <f>'Matriz de Datos'!K24</f>
        <v/>
      </c>
      <c r="I43" s="238" t="str">
        <f>'Matriz de Datos'!L24</f>
        <v/>
      </c>
      <c r="J43" s="238" t="str">
        <f>'Matriz de Datos'!M24</f>
        <v/>
      </c>
      <c r="K43" s="238" t="str">
        <f>'Matriz de Datos'!O24</f>
        <v/>
      </c>
      <c r="L43" s="238" t="str">
        <f ca="1">'Matriz de Datos'!AT24</f>
        <v/>
      </c>
      <c r="M43" s="238" t="str">
        <f ca="1">'Matriz de Datos'!AU24</f>
        <v/>
      </c>
      <c r="N43" s="238" t="str">
        <f ca="1">'Matriz de Datos'!AV24</f>
        <v/>
      </c>
      <c r="O43" s="238" t="str">
        <f ca="1">'Matriz de Datos'!AW24</f>
        <v/>
      </c>
      <c r="P43" s="238" t="str">
        <f ca="1">'Matriz de Datos'!AX24</f>
        <v/>
      </c>
      <c r="Q43" s="238" t="str">
        <f ca="1">'Matriz de Datos'!AZ24</f>
        <v/>
      </c>
      <c r="R43" s="239" t="str">
        <f>IF('Informacion del Cliente'!U36&lt;&gt;"",'Informacion del Cliente'!U36,"")</f>
        <v/>
      </c>
      <c r="S43" s="238" t="str">
        <f>IF(OR('Matriz de Datos'!AK24=1,'Matriz de Datos'!AK24=3),'Matriz de Datos'!AI24,"")</f>
        <v/>
      </c>
    </row>
    <row r="44" spans="6:19" x14ac:dyDescent="0.3">
      <c r="F44" s="236" t="str">
        <f>'Matriz de Datos'!A25</f>
        <v/>
      </c>
      <c r="G44" s="237" t="str">
        <f>'Matriz de Datos'!G25</f>
        <v/>
      </c>
      <c r="H44" s="237" t="str">
        <f>'Matriz de Datos'!K25</f>
        <v/>
      </c>
      <c r="I44" s="238" t="str">
        <f>'Matriz de Datos'!L25</f>
        <v/>
      </c>
      <c r="J44" s="238" t="str">
        <f>'Matriz de Datos'!M25</f>
        <v/>
      </c>
      <c r="K44" s="238" t="str">
        <f>'Matriz de Datos'!O25</f>
        <v/>
      </c>
      <c r="L44" s="238" t="str">
        <f ca="1">'Matriz de Datos'!AT25</f>
        <v/>
      </c>
      <c r="M44" s="238" t="str">
        <f ca="1">'Matriz de Datos'!AU25</f>
        <v/>
      </c>
      <c r="N44" s="238" t="str">
        <f ca="1">'Matriz de Datos'!AV25</f>
        <v/>
      </c>
      <c r="O44" s="238" t="str">
        <f ca="1">'Matriz de Datos'!AW25</f>
        <v/>
      </c>
      <c r="P44" s="238" t="str">
        <f ca="1">'Matriz de Datos'!AX25</f>
        <v/>
      </c>
      <c r="Q44" s="238" t="str">
        <f ca="1">'Matriz de Datos'!AZ25</f>
        <v/>
      </c>
      <c r="R44" s="239" t="str">
        <f>IF('Informacion del Cliente'!U37&lt;&gt;"",'Informacion del Cliente'!U37,"")</f>
        <v/>
      </c>
      <c r="S44" s="238" t="str">
        <f>IF(OR('Matriz de Datos'!AK25=1,'Matriz de Datos'!AK25=3),'Matriz de Datos'!AI25,"")</f>
        <v/>
      </c>
    </row>
    <row r="45" spans="6:19" x14ac:dyDescent="0.3">
      <c r="F45" s="236" t="str">
        <f>'Matriz de Datos'!A26</f>
        <v/>
      </c>
      <c r="G45" s="237" t="str">
        <f>'Matriz de Datos'!G26</f>
        <v/>
      </c>
      <c r="H45" s="237" t="str">
        <f>'Matriz de Datos'!K26</f>
        <v/>
      </c>
      <c r="I45" s="238" t="str">
        <f>'Matriz de Datos'!L26</f>
        <v/>
      </c>
      <c r="J45" s="238" t="str">
        <f>'Matriz de Datos'!M26</f>
        <v/>
      </c>
      <c r="K45" s="238" t="str">
        <f>'Matriz de Datos'!O26</f>
        <v/>
      </c>
      <c r="L45" s="238" t="str">
        <f ca="1">'Matriz de Datos'!AT26</f>
        <v/>
      </c>
      <c r="M45" s="238" t="str">
        <f ca="1">'Matriz de Datos'!AU26</f>
        <v/>
      </c>
      <c r="N45" s="238" t="str">
        <f ca="1">'Matriz de Datos'!AV26</f>
        <v/>
      </c>
      <c r="O45" s="238" t="str">
        <f ca="1">'Matriz de Datos'!AW26</f>
        <v/>
      </c>
      <c r="P45" s="238" t="str">
        <f ca="1">'Matriz de Datos'!AX26</f>
        <v/>
      </c>
      <c r="Q45" s="238" t="str">
        <f ca="1">'Matriz de Datos'!AZ26</f>
        <v/>
      </c>
      <c r="R45" s="239" t="str">
        <f>IF('Informacion del Cliente'!U38&lt;&gt;"",'Informacion del Cliente'!U38,"")</f>
        <v/>
      </c>
      <c r="S45" s="238" t="str">
        <f>IF(OR('Matriz de Datos'!AK26=1,'Matriz de Datos'!AK26=3),'Matriz de Datos'!AI26,"")</f>
        <v/>
      </c>
    </row>
    <row r="46" spans="6:19" x14ac:dyDescent="0.3">
      <c r="F46" s="236" t="str">
        <f>'Matriz de Datos'!A27</f>
        <v/>
      </c>
      <c r="G46" s="237" t="str">
        <f>'Matriz de Datos'!G27</f>
        <v/>
      </c>
      <c r="H46" s="237" t="str">
        <f>'Matriz de Datos'!K27</f>
        <v/>
      </c>
      <c r="I46" s="238" t="str">
        <f>'Matriz de Datos'!L27</f>
        <v/>
      </c>
      <c r="J46" s="238" t="str">
        <f>'Matriz de Datos'!M27</f>
        <v/>
      </c>
      <c r="K46" s="238" t="str">
        <f>'Matriz de Datos'!O27</f>
        <v/>
      </c>
      <c r="L46" s="238" t="str">
        <f ca="1">'Matriz de Datos'!AT27</f>
        <v/>
      </c>
      <c r="M46" s="238" t="str">
        <f ca="1">'Matriz de Datos'!AU27</f>
        <v/>
      </c>
      <c r="N46" s="238" t="str">
        <f ca="1">'Matriz de Datos'!AV27</f>
        <v/>
      </c>
      <c r="O46" s="238" t="str">
        <f ca="1">'Matriz de Datos'!AW27</f>
        <v/>
      </c>
      <c r="P46" s="238" t="str">
        <f ca="1">'Matriz de Datos'!AX27</f>
        <v/>
      </c>
      <c r="Q46" s="238" t="str">
        <f ca="1">'Matriz de Datos'!AZ27</f>
        <v/>
      </c>
      <c r="R46" s="239" t="str">
        <f>IF('Informacion del Cliente'!U39&lt;&gt;"",'Informacion del Cliente'!U39,"")</f>
        <v/>
      </c>
      <c r="S46" s="238" t="str">
        <f>IF(OR('Matriz de Datos'!AK27=1,'Matriz de Datos'!AK27=3),'Matriz de Datos'!AI27,"")</f>
        <v/>
      </c>
    </row>
    <row r="47" spans="6:19" x14ac:dyDescent="0.3">
      <c r="F47" s="236" t="str">
        <f>'Matriz de Datos'!A28</f>
        <v/>
      </c>
      <c r="G47" s="237" t="str">
        <f>'Matriz de Datos'!G28</f>
        <v/>
      </c>
      <c r="H47" s="237" t="str">
        <f>'Matriz de Datos'!K28</f>
        <v/>
      </c>
      <c r="I47" s="238" t="str">
        <f>'Matriz de Datos'!L28</f>
        <v/>
      </c>
      <c r="J47" s="238" t="str">
        <f>'Matriz de Datos'!M28</f>
        <v/>
      </c>
      <c r="K47" s="238" t="str">
        <f>'Matriz de Datos'!O28</f>
        <v/>
      </c>
      <c r="L47" s="238" t="str">
        <f ca="1">'Matriz de Datos'!AT28</f>
        <v/>
      </c>
      <c r="M47" s="238" t="str">
        <f ca="1">'Matriz de Datos'!AU28</f>
        <v/>
      </c>
      <c r="N47" s="238" t="str">
        <f ca="1">'Matriz de Datos'!AV28</f>
        <v/>
      </c>
      <c r="O47" s="238" t="str">
        <f ca="1">'Matriz de Datos'!AW28</f>
        <v/>
      </c>
      <c r="P47" s="238" t="str">
        <f ca="1">'Matriz de Datos'!AX28</f>
        <v/>
      </c>
      <c r="Q47" s="238" t="str">
        <f ca="1">'Matriz de Datos'!AZ28</f>
        <v/>
      </c>
      <c r="R47" s="239" t="str">
        <f>IF('Informacion del Cliente'!U40&lt;&gt;"",'Informacion del Cliente'!U40,"")</f>
        <v/>
      </c>
      <c r="S47" s="238" t="str">
        <f>IF(OR('Matriz de Datos'!AK28=1,'Matriz de Datos'!AK28=3),'Matriz de Datos'!AI28,"")</f>
        <v/>
      </c>
    </row>
    <row r="48" spans="6:19" x14ac:dyDescent="0.3">
      <c r="F48" s="236" t="str">
        <f>'Matriz de Datos'!A29</f>
        <v/>
      </c>
      <c r="G48" s="237" t="str">
        <f>'Matriz de Datos'!G29</f>
        <v/>
      </c>
      <c r="H48" s="237" t="str">
        <f>'Matriz de Datos'!K29</f>
        <v/>
      </c>
      <c r="I48" s="238" t="str">
        <f>'Matriz de Datos'!L29</f>
        <v/>
      </c>
      <c r="J48" s="238" t="str">
        <f>'Matriz de Datos'!M29</f>
        <v/>
      </c>
      <c r="K48" s="238" t="str">
        <f>'Matriz de Datos'!O29</f>
        <v/>
      </c>
      <c r="L48" s="238" t="str">
        <f ca="1">'Matriz de Datos'!AT29</f>
        <v/>
      </c>
      <c r="M48" s="238" t="str">
        <f ca="1">'Matriz de Datos'!AU29</f>
        <v/>
      </c>
      <c r="N48" s="238" t="str">
        <f ca="1">'Matriz de Datos'!AV29</f>
        <v/>
      </c>
      <c r="O48" s="238" t="str">
        <f ca="1">'Matriz de Datos'!AW29</f>
        <v/>
      </c>
      <c r="P48" s="238" t="str">
        <f ca="1">'Matriz de Datos'!AX29</f>
        <v/>
      </c>
      <c r="Q48" s="238" t="str">
        <f ca="1">'Matriz de Datos'!AZ29</f>
        <v/>
      </c>
      <c r="R48" s="239" t="str">
        <f>IF('Informacion del Cliente'!U41&lt;&gt;"",'Informacion del Cliente'!U41,"")</f>
        <v/>
      </c>
      <c r="S48" s="238" t="str">
        <f>IF(OR('Matriz de Datos'!AK29=1,'Matriz de Datos'!AK29=3),'Matriz de Datos'!AI29,"")</f>
        <v/>
      </c>
    </row>
    <row r="49" spans="6:19" x14ac:dyDescent="0.3">
      <c r="F49" s="236" t="str">
        <f>'Matriz de Datos'!A30</f>
        <v/>
      </c>
      <c r="G49" s="237" t="str">
        <f>'Matriz de Datos'!G30</f>
        <v/>
      </c>
      <c r="H49" s="237" t="str">
        <f>'Matriz de Datos'!K30</f>
        <v/>
      </c>
      <c r="I49" s="238" t="str">
        <f>'Matriz de Datos'!L30</f>
        <v/>
      </c>
      <c r="J49" s="238" t="str">
        <f>'Matriz de Datos'!M30</f>
        <v/>
      </c>
      <c r="K49" s="238" t="str">
        <f>'Matriz de Datos'!O30</f>
        <v/>
      </c>
      <c r="L49" s="238" t="str">
        <f ca="1">'Matriz de Datos'!AT30</f>
        <v/>
      </c>
      <c r="M49" s="238" t="str">
        <f ca="1">'Matriz de Datos'!AU30</f>
        <v/>
      </c>
      <c r="N49" s="238" t="str">
        <f ca="1">'Matriz de Datos'!AV30</f>
        <v/>
      </c>
      <c r="O49" s="238" t="str">
        <f ca="1">'Matriz de Datos'!AW30</f>
        <v/>
      </c>
      <c r="P49" s="238" t="str">
        <f ca="1">'Matriz de Datos'!AX30</f>
        <v/>
      </c>
      <c r="Q49" s="238" t="str">
        <f ca="1">'Matriz de Datos'!AZ30</f>
        <v/>
      </c>
      <c r="R49" s="239" t="str">
        <f>IF('Informacion del Cliente'!U42&lt;&gt;"",'Informacion del Cliente'!U42,"")</f>
        <v/>
      </c>
      <c r="S49" s="238" t="str">
        <f>IF(OR('Matriz de Datos'!AK30=1,'Matriz de Datos'!AK30=3),'Matriz de Datos'!AI30,"")</f>
        <v/>
      </c>
    </row>
    <row r="50" spans="6:19" x14ac:dyDescent="0.3">
      <c r="F50" s="236" t="str">
        <f>'Matriz de Datos'!A31</f>
        <v/>
      </c>
      <c r="G50" s="237" t="str">
        <f>'Matriz de Datos'!G31</f>
        <v/>
      </c>
      <c r="H50" s="237" t="str">
        <f>'Matriz de Datos'!K31</f>
        <v/>
      </c>
      <c r="I50" s="238" t="str">
        <f>'Matriz de Datos'!L31</f>
        <v/>
      </c>
      <c r="J50" s="238" t="str">
        <f>'Matriz de Datos'!M31</f>
        <v/>
      </c>
      <c r="K50" s="238" t="str">
        <f>'Matriz de Datos'!O31</f>
        <v/>
      </c>
      <c r="L50" s="238" t="str">
        <f ca="1">'Matriz de Datos'!AT31</f>
        <v/>
      </c>
      <c r="M50" s="238" t="str">
        <f ca="1">'Matriz de Datos'!AU31</f>
        <v/>
      </c>
      <c r="N50" s="238" t="str">
        <f ca="1">'Matriz de Datos'!AV31</f>
        <v/>
      </c>
      <c r="O50" s="238" t="str">
        <f ca="1">'Matriz de Datos'!AW31</f>
        <v/>
      </c>
      <c r="P50" s="238" t="str">
        <f ca="1">'Matriz de Datos'!AX31</f>
        <v/>
      </c>
      <c r="Q50" s="238" t="str">
        <f ca="1">'Matriz de Datos'!AZ31</f>
        <v/>
      </c>
      <c r="R50" s="239" t="str">
        <f>IF('Informacion del Cliente'!U43&lt;&gt;"",'Informacion del Cliente'!U43,"")</f>
        <v/>
      </c>
      <c r="S50" s="238" t="str">
        <f>IF(OR('Matriz de Datos'!AK31=1,'Matriz de Datos'!AK31=3),'Matriz de Datos'!AI31,"")</f>
        <v/>
      </c>
    </row>
    <row r="51" spans="6:19" x14ac:dyDescent="0.3">
      <c r="F51" s="236" t="str">
        <f>'Matriz de Datos'!A32</f>
        <v/>
      </c>
      <c r="G51" s="237" t="str">
        <f>'Matriz de Datos'!G32</f>
        <v/>
      </c>
      <c r="H51" s="237" t="str">
        <f>'Matriz de Datos'!K32</f>
        <v/>
      </c>
      <c r="I51" s="238" t="str">
        <f>'Matriz de Datos'!L32</f>
        <v/>
      </c>
      <c r="J51" s="238" t="str">
        <f>'Matriz de Datos'!M32</f>
        <v/>
      </c>
      <c r="K51" s="238" t="str">
        <f>'Matriz de Datos'!O32</f>
        <v/>
      </c>
      <c r="L51" s="238" t="str">
        <f ca="1">'Matriz de Datos'!AT32</f>
        <v/>
      </c>
      <c r="M51" s="238" t="str">
        <f ca="1">'Matriz de Datos'!AU32</f>
        <v/>
      </c>
      <c r="N51" s="238" t="str">
        <f ca="1">'Matriz de Datos'!AV32</f>
        <v/>
      </c>
      <c r="O51" s="238" t="str">
        <f ca="1">'Matriz de Datos'!AW32</f>
        <v/>
      </c>
      <c r="P51" s="238" t="str">
        <f ca="1">'Matriz de Datos'!AX32</f>
        <v/>
      </c>
      <c r="Q51" s="238" t="str">
        <f ca="1">'Matriz de Datos'!AZ32</f>
        <v/>
      </c>
      <c r="R51" s="239" t="str">
        <f>IF('Informacion del Cliente'!U44&lt;&gt;"",'Informacion del Cliente'!U44,"")</f>
        <v/>
      </c>
      <c r="S51" s="238" t="str">
        <f>IF(OR('Matriz de Datos'!AK32=1,'Matriz de Datos'!AK32=3),'Matriz de Datos'!AI32,"")</f>
        <v/>
      </c>
    </row>
    <row r="52" spans="6:19" x14ac:dyDescent="0.3">
      <c r="F52" s="236" t="str">
        <f>'Matriz de Datos'!A33</f>
        <v/>
      </c>
      <c r="G52" s="237" t="str">
        <f>'Matriz de Datos'!G33</f>
        <v/>
      </c>
      <c r="H52" s="237" t="str">
        <f>'Matriz de Datos'!K33</f>
        <v/>
      </c>
      <c r="I52" s="238" t="str">
        <f>'Matriz de Datos'!L33</f>
        <v/>
      </c>
      <c r="J52" s="238" t="str">
        <f>'Matriz de Datos'!M33</f>
        <v/>
      </c>
      <c r="K52" s="238" t="str">
        <f>'Matriz de Datos'!O33</f>
        <v/>
      </c>
      <c r="L52" s="238" t="str">
        <f ca="1">'Matriz de Datos'!AT33</f>
        <v/>
      </c>
      <c r="M52" s="238" t="str">
        <f ca="1">'Matriz de Datos'!AU33</f>
        <v/>
      </c>
      <c r="N52" s="238" t="str">
        <f ca="1">'Matriz de Datos'!AV33</f>
        <v/>
      </c>
      <c r="O52" s="238" t="str">
        <f ca="1">'Matriz de Datos'!AW33</f>
        <v/>
      </c>
      <c r="P52" s="238" t="str">
        <f ca="1">'Matriz de Datos'!AX33</f>
        <v/>
      </c>
      <c r="Q52" s="238" t="str">
        <f ca="1">'Matriz de Datos'!AZ33</f>
        <v/>
      </c>
      <c r="R52" s="239" t="str">
        <f>IF('Informacion del Cliente'!U45&lt;&gt;"",'Informacion del Cliente'!U45,"")</f>
        <v/>
      </c>
      <c r="S52" s="238" t="str">
        <f>IF(OR('Matriz de Datos'!AK33=1,'Matriz de Datos'!AK33=3),'Matriz de Datos'!AI33,"")</f>
        <v/>
      </c>
    </row>
    <row r="53" spans="6:19" x14ac:dyDescent="0.3">
      <c r="F53" s="236" t="str">
        <f>'Matriz de Datos'!A34</f>
        <v/>
      </c>
      <c r="G53" s="237" t="str">
        <f>'Matriz de Datos'!G34</f>
        <v/>
      </c>
      <c r="H53" s="237" t="str">
        <f>'Matriz de Datos'!K34</f>
        <v/>
      </c>
      <c r="I53" s="238" t="str">
        <f>'Matriz de Datos'!L34</f>
        <v/>
      </c>
      <c r="J53" s="238" t="str">
        <f>'Matriz de Datos'!M34</f>
        <v/>
      </c>
      <c r="K53" s="238" t="str">
        <f>'Matriz de Datos'!O34</f>
        <v/>
      </c>
      <c r="L53" s="238" t="str">
        <f ca="1">'Matriz de Datos'!AT34</f>
        <v/>
      </c>
      <c r="M53" s="238" t="str">
        <f ca="1">'Matriz de Datos'!AU34</f>
        <v/>
      </c>
      <c r="N53" s="238" t="str">
        <f ca="1">'Matriz de Datos'!AV34</f>
        <v/>
      </c>
      <c r="O53" s="238" t="str">
        <f ca="1">'Matriz de Datos'!AW34</f>
        <v/>
      </c>
      <c r="P53" s="238" t="str">
        <f ca="1">'Matriz de Datos'!AX34</f>
        <v/>
      </c>
      <c r="Q53" s="238" t="str">
        <f ca="1">'Matriz de Datos'!AZ34</f>
        <v/>
      </c>
      <c r="R53" s="239" t="str">
        <f>IF('Informacion del Cliente'!U46&lt;&gt;"",'Informacion del Cliente'!U46,"")</f>
        <v/>
      </c>
      <c r="S53" s="238" t="str">
        <f>IF(OR('Matriz de Datos'!AK34=1,'Matriz de Datos'!AK34=3),'Matriz de Datos'!AI34,"")</f>
        <v/>
      </c>
    </row>
    <row r="54" spans="6:19" x14ac:dyDescent="0.3">
      <c r="F54" s="236" t="str">
        <f>'Matriz de Datos'!A35</f>
        <v/>
      </c>
      <c r="G54" s="237" t="str">
        <f>'Matriz de Datos'!G35</f>
        <v/>
      </c>
      <c r="H54" s="237" t="str">
        <f>'Matriz de Datos'!K35</f>
        <v/>
      </c>
      <c r="I54" s="238" t="str">
        <f>'Matriz de Datos'!L35</f>
        <v/>
      </c>
      <c r="J54" s="238" t="str">
        <f>'Matriz de Datos'!M35</f>
        <v/>
      </c>
      <c r="K54" s="238" t="str">
        <f>'Matriz de Datos'!O35</f>
        <v/>
      </c>
      <c r="L54" s="238" t="str">
        <f ca="1">'Matriz de Datos'!AT35</f>
        <v/>
      </c>
      <c r="M54" s="238" t="str">
        <f ca="1">'Matriz de Datos'!AU35</f>
        <v/>
      </c>
      <c r="N54" s="238" t="str">
        <f ca="1">'Matriz de Datos'!AV35</f>
        <v/>
      </c>
      <c r="O54" s="238" t="str">
        <f ca="1">'Matriz de Datos'!AW35</f>
        <v/>
      </c>
      <c r="P54" s="238" t="str">
        <f ca="1">'Matriz de Datos'!AX35</f>
        <v/>
      </c>
      <c r="Q54" s="238" t="str">
        <f ca="1">'Matriz de Datos'!AZ35</f>
        <v/>
      </c>
      <c r="R54" s="239" t="str">
        <f>IF('Informacion del Cliente'!U47&lt;&gt;"",'Informacion del Cliente'!U47,"")</f>
        <v/>
      </c>
      <c r="S54" s="238" t="str">
        <f>IF(OR('Matriz de Datos'!AK35=1,'Matriz de Datos'!AK35=3),'Matriz de Datos'!AI35,"")</f>
        <v/>
      </c>
    </row>
    <row r="55" spans="6:19" x14ac:dyDescent="0.3">
      <c r="F55" s="236" t="str">
        <f>'Matriz de Datos'!A36</f>
        <v/>
      </c>
      <c r="G55" s="237" t="str">
        <f>'Matriz de Datos'!G36</f>
        <v/>
      </c>
      <c r="H55" s="237" t="str">
        <f>'Matriz de Datos'!K36</f>
        <v/>
      </c>
      <c r="I55" s="238" t="str">
        <f>'Matriz de Datos'!L36</f>
        <v/>
      </c>
      <c r="J55" s="238" t="str">
        <f>'Matriz de Datos'!M36</f>
        <v/>
      </c>
      <c r="K55" s="238" t="str">
        <f>'Matriz de Datos'!O36</f>
        <v/>
      </c>
      <c r="L55" s="238" t="str">
        <f ca="1">'Matriz de Datos'!AT36</f>
        <v/>
      </c>
      <c r="M55" s="238" t="str">
        <f ca="1">'Matriz de Datos'!AU36</f>
        <v/>
      </c>
      <c r="N55" s="238" t="str">
        <f ca="1">'Matriz de Datos'!AV36</f>
        <v/>
      </c>
      <c r="O55" s="238" t="str">
        <f ca="1">'Matriz de Datos'!AW36</f>
        <v/>
      </c>
      <c r="P55" s="238" t="str">
        <f ca="1">'Matriz de Datos'!AX36</f>
        <v/>
      </c>
      <c r="Q55" s="238" t="str">
        <f ca="1">'Matriz de Datos'!AZ36</f>
        <v/>
      </c>
      <c r="R55" s="239" t="str">
        <f>IF('Informacion del Cliente'!U48&lt;&gt;"",'Informacion del Cliente'!U48,"")</f>
        <v/>
      </c>
      <c r="S55" s="238" t="str">
        <f>IF(OR('Matriz de Datos'!AK36=1,'Matriz de Datos'!AK36=3),'Matriz de Datos'!AI36,"")</f>
        <v/>
      </c>
    </row>
    <row r="56" spans="6:19" x14ac:dyDescent="0.3">
      <c r="F56" s="236" t="str">
        <f>'Matriz de Datos'!A37</f>
        <v/>
      </c>
      <c r="G56" s="237" t="str">
        <f>'Matriz de Datos'!G37</f>
        <v/>
      </c>
      <c r="H56" s="237" t="str">
        <f>'Matriz de Datos'!K37</f>
        <v/>
      </c>
      <c r="I56" s="238" t="str">
        <f>'Matriz de Datos'!L37</f>
        <v/>
      </c>
      <c r="J56" s="238" t="str">
        <f>'Matriz de Datos'!M37</f>
        <v/>
      </c>
      <c r="K56" s="238" t="str">
        <f>'Matriz de Datos'!O37</f>
        <v/>
      </c>
      <c r="L56" s="238" t="str">
        <f ca="1">'Matriz de Datos'!AT37</f>
        <v/>
      </c>
      <c r="M56" s="238" t="str">
        <f ca="1">'Matriz de Datos'!AU37</f>
        <v/>
      </c>
      <c r="N56" s="238" t="str">
        <f ca="1">'Matriz de Datos'!AV37</f>
        <v/>
      </c>
      <c r="O56" s="238" t="str">
        <f ca="1">'Matriz de Datos'!AW37</f>
        <v/>
      </c>
      <c r="P56" s="238" t="str">
        <f ca="1">'Matriz de Datos'!AX37</f>
        <v/>
      </c>
      <c r="Q56" s="238" t="str">
        <f ca="1">'Matriz de Datos'!AZ37</f>
        <v/>
      </c>
      <c r="R56" s="239" t="str">
        <f>IF('Informacion del Cliente'!U49&lt;&gt;"",'Informacion del Cliente'!U49,"")</f>
        <v/>
      </c>
      <c r="S56" s="238" t="str">
        <f>IF(OR('Matriz de Datos'!AK37=1,'Matriz de Datos'!AK37=3),'Matriz de Datos'!AI37,"")</f>
        <v/>
      </c>
    </row>
    <row r="57" spans="6:19" x14ac:dyDescent="0.3">
      <c r="F57" s="236" t="str">
        <f>'Matriz de Datos'!A38</f>
        <v/>
      </c>
      <c r="G57" s="237" t="str">
        <f>'Matriz de Datos'!G38</f>
        <v/>
      </c>
      <c r="H57" s="237" t="str">
        <f>'Matriz de Datos'!K38</f>
        <v/>
      </c>
      <c r="I57" s="238" t="str">
        <f>'Matriz de Datos'!L38</f>
        <v/>
      </c>
      <c r="J57" s="238" t="str">
        <f>'Matriz de Datos'!M38</f>
        <v/>
      </c>
      <c r="K57" s="238" t="str">
        <f>'Matriz de Datos'!O38</f>
        <v/>
      </c>
      <c r="L57" s="238" t="str">
        <f ca="1">'Matriz de Datos'!AT38</f>
        <v/>
      </c>
      <c r="M57" s="238" t="str">
        <f ca="1">'Matriz de Datos'!AU38</f>
        <v/>
      </c>
      <c r="N57" s="238" t="str">
        <f ca="1">'Matriz de Datos'!AV38</f>
        <v/>
      </c>
      <c r="O57" s="238" t="str">
        <f ca="1">'Matriz de Datos'!AW38</f>
        <v/>
      </c>
      <c r="P57" s="238" t="str">
        <f ca="1">'Matriz de Datos'!AX38</f>
        <v/>
      </c>
      <c r="Q57" s="238" t="str">
        <f ca="1">'Matriz de Datos'!AZ38</f>
        <v/>
      </c>
      <c r="R57" s="239" t="str">
        <f>IF('Informacion del Cliente'!U50&lt;&gt;"",'Informacion del Cliente'!U50,"")</f>
        <v/>
      </c>
      <c r="S57" s="238" t="str">
        <f>IF(OR('Matriz de Datos'!AK38=1,'Matriz de Datos'!AK38=3),'Matriz de Datos'!AI38,"")</f>
        <v/>
      </c>
    </row>
    <row r="58" spans="6:19" x14ac:dyDescent="0.3">
      <c r="F58" s="236" t="str">
        <f>'Matriz de Datos'!A39</f>
        <v/>
      </c>
      <c r="G58" s="237" t="str">
        <f>'Matriz de Datos'!G39</f>
        <v/>
      </c>
      <c r="H58" s="237" t="str">
        <f>'Matriz de Datos'!K39</f>
        <v/>
      </c>
      <c r="I58" s="238" t="str">
        <f>'Matriz de Datos'!L39</f>
        <v/>
      </c>
      <c r="J58" s="238" t="str">
        <f>'Matriz de Datos'!M39</f>
        <v/>
      </c>
      <c r="K58" s="238" t="str">
        <f>'Matriz de Datos'!O39</f>
        <v/>
      </c>
      <c r="L58" s="238" t="str">
        <f ca="1">'Matriz de Datos'!AT39</f>
        <v/>
      </c>
      <c r="M58" s="238" t="str">
        <f ca="1">'Matriz de Datos'!AU39</f>
        <v/>
      </c>
      <c r="N58" s="238" t="str">
        <f ca="1">'Matriz de Datos'!AV39</f>
        <v/>
      </c>
      <c r="O58" s="238" t="str">
        <f ca="1">'Matriz de Datos'!AW39</f>
        <v/>
      </c>
      <c r="P58" s="238" t="str">
        <f ca="1">'Matriz de Datos'!AX39</f>
        <v/>
      </c>
      <c r="Q58" s="238" t="str">
        <f ca="1">'Matriz de Datos'!AZ39</f>
        <v/>
      </c>
      <c r="R58" s="239" t="str">
        <f>IF('Informacion del Cliente'!U51&lt;&gt;"",'Informacion del Cliente'!U51,"")</f>
        <v/>
      </c>
      <c r="S58" s="238" t="str">
        <f>IF(OR('Matriz de Datos'!AK39=1,'Matriz de Datos'!AK39=3),'Matriz de Datos'!AI39,"")</f>
        <v/>
      </c>
    </row>
    <row r="59" spans="6:19" x14ac:dyDescent="0.3">
      <c r="F59" s="236" t="str">
        <f>'Matriz de Datos'!A40</f>
        <v/>
      </c>
      <c r="G59" s="237" t="str">
        <f>'Matriz de Datos'!G40</f>
        <v/>
      </c>
      <c r="H59" s="237" t="str">
        <f>'Matriz de Datos'!K40</f>
        <v/>
      </c>
      <c r="I59" s="238" t="str">
        <f>'Matriz de Datos'!L40</f>
        <v/>
      </c>
      <c r="J59" s="238" t="str">
        <f>'Matriz de Datos'!M40</f>
        <v/>
      </c>
      <c r="K59" s="238" t="str">
        <f>'Matriz de Datos'!O40</f>
        <v/>
      </c>
      <c r="L59" s="238" t="str">
        <f ca="1">'Matriz de Datos'!AT40</f>
        <v/>
      </c>
      <c r="M59" s="238" t="str">
        <f ca="1">'Matriz de Datos'!AU40</f>
        <v/>
      </c>
      <c r="N59" s="238" t="str">
        <f ca="1">'Matriz de Datos'!AV40</f>
        <v/>
      </c>
      <c r="O59" s="238" t="str">
        <f ca="1">'Matriz de Datos'!AW40</f>
        <v/>
      </c>
      <c r="P59" s="238" t="str">
        <f ca="1">'Matriz de Datos'!AX40</f>
        <v/>
      </c>
      <c r="Q59" s="238" t="str">
        <f ca="1">'Matriz de Datos'!AZ40</f>
        <v/>
      </c>
      <c r="R59" s="239" t="str">
        <f>IF('Informacion del Cliente'!U52&lt;&gt;"",'Informacion del Cliente'!U52,"")</f>
        <v/>
      </c>
      <c r="S59" s="238" t="str">
        <f>IF(OR('Matriz de Datos'!AK40=1,'Matriz de Datos'!AK40=3),'Matriz de Datos'!AI40,"")</f>
        <v/>
      </c>
    </row>
    <row r="60" spans="6:19" x14ac:dyDescent="0.3">
      <c r="F60" s="236" t="str">
        <f>'Matriz de Datos'!A41</f>
        <v/>
      </c>
      <c r="G60" s="237" t="str">
        <f>'Matriz de Datos'!G41</f>
        <v/>
      </c>
      <c r="H60" s="237" t="str">
        <f>'Matriz de Datos'!K41</f>
        <v/>
      </c>
      <c r="I60" s="238" t="str">
        <f>'Matriz de Datos'!L41</f>
        <v/>
      </c>
      <c r="J60" s="238" t="str">
        <f>'Matriz de Datos'!M41</f>
        <v/>
      </c>
      <c r="K60" s="238" t="str">
        <f>'Matriz de Datos'!O41</f>
        <v/>
      </c>
      <c r="L60" s="238" t="str">
        <f ca="1">'Matriz de Datos'!AT41</f>
        <v/>
      </c>
      <c r="M60" s="238" t="str">
        <f ca="1">'Matriz de Datos'!AU41</f>
        <v/>
      </c>
      <c r="N60" s="238" t="str">
        <f ca="1">'Matriz de Datos'!AV41</f>
        <v/>
      </c>
      <c r="O60" s="238" t="str">
        <f ca="1">'Matriz de Datos'!AW41</f>
        <v/>
      </c>
      <c r="P60" s="238" t="str">
        <f ca="1">'Matriz de Datos'!AX41</f>
        <v/>
      </c>
      <c r="Q60" s="238" t="str">
        <f ca="1">'Matriz de Datos'!AZ41</f>
        <v/>
      </c>
      <c r="R60" s="239" t="str">
        <f>IF('Informacion del Cliente'!U53&lt;&gt;"",'Informacion del Cliente'!U53,"")</f>
        <v/>
      </c>
      <c r="S60" s="238" t="str">
        <f>IF(OR('Matriz de Datos'!AK41=1,'Matriz de Datos'!AK41=3),'Matriz de Datos'!AI41,"")</f>
        <v/>
      </c>
    </row>
    <row r="61" spans="6:19" x14ac:dyDescent="0.3">
      <c r="F61" s="236" t="str">
        <f>'Matriz de Datos'!A42</f>
        <v/>
      </c>
      <c r="G61" s="237" t="str">
        <f>'Matriz de Datos'!G42</f>
        <v/>
      </c>
      <c r="H61" s="237" t="str">
        <f>'Matriz de Datos'!K42</f>
        <v/>
      </c>
      <c r="I61" s="238" t="str">
        <f>'Matriz de Datos'!L42</f>
        <v/>
      </c>
      <c r="J61" s="238" t="str">
        <f>'Matriz de Datos'!M42</f>
        <v/>
      </c>
      <c r="K61" s="238" t="str">
        <f>'Matriz de Datos'!O42</f>
        <v/>
      </c>
      <c r="L61" s="238" t="str">
        <f ca="1">'Matriz de Datos'!AT42</f>
        <v/>
      </c>
      <c r="M61" s="238" t="str">
        <f ca="1">'Matriz de Datos'!AU42</f>
        <v/>
      </c>
      <c r="N61" s="238" t="str">
        <f ca="1">'Matriz de Datos'!AV42</f>
        <v/>
      </c>
      <c r="O61" s="238" t="str">
        <f ca="1">'Matriz de Datos'!AW42</f>
        <v/>
      </c>
      <c r="P61" s="238" t="str">
        <f ca="1">'Matriz de Datos'!AX42</f>
        <v/>
      </c>
      <c r="Q61" s="238" t="str">
        <f ca="1">'Matriz de Datos'!AZ42</f>
        <v/>
      </c>
      <c r="R61" s="239" t="str">
        <f>IF('Informacion del Cliente'!U54&lt;&gt;"",'Informacion del Cliente'!U54,"")</f>
        <v/>
      </c>
      <c r="S61" s="238" t="str">
        <f>IF(OR('Matriz de Datos'!AK42=1,'Matriz de Datos'!AK42=3),'Matriz de Datos'!AI42,"")</f>
        <v/>
      </c>
    </row>
    <row r="62" spans="6:19" x14ac:dyDescent="0.3">
      <c r="F62" s="236" t="str">
        <f>'Matriz de Datos'!A43</f>
        <v/>
      </c>
      <c r="G62" s="237" t="str">
        <f>'Matriz de Datos'!G43</f>
        <v/>
      </c>
      <c r="H62" s="237" t="str">
        <f>'Matriz de Datos'!K43</f>
        <v/>
      </c>
      <c r="I62" s="238" t="str">
        <f>'Matriz de Datos'!L43</f>
        <v/>
      </c>
      <c r="J62" s="238" t="str">
        <f>'Matriz de Datos'!M43</f>
        <v/>
      </c>
      <c r="K62" s="238" t="str">
        <f>'Matriz de Datos'!O43</f>
        <v/>
      </c>
      <c r="L62" s="238" t="str">
        <f ca="1">'Matriz de Datos'!AT43</f>
        <v/>
      </c>
      <c r="M62" s="238" t="str">
        <f ca="1">'Matriz de Datos'!AU43</f>
        <v/>
      </c>
      <c r="N62" s="238" t="str">
        <f ca="1">'Matriz de Datos'!AV43</f>
        <v/>
      </c>
      <c r="O62" s="238" t="str">
        <f ca="1">'Matriz de Datos'!AW43</f>
        <v/>
      </c>
      <c r="P62" s="238" t="str">
        <f ca="1">'Matriz de Datos'!AX43</f>
        <v/>
      </c>
      <c r="Q62" s="238" t="str">
        <f ca="1">'Matriz de Datos'!AZ43</f>
        <v/>
      </c>
      <c r="R62" s="239" t="str">
        <f>IF('Informacion del Cliente'!U55&lt;&gt;"",'Informacion del Cliente'!U55,"")</f>
        <v/>
      </c>
      <c r="S62" s="238" t="str">
        <f>IF(OR('Matriz de Datos'!AK43=1,'Matriz de Datos'!AK43=3),'Matriz de Datos'!AI43,"")</f>
        <v/>
      </c>
    </row>
    <row r="63" spans="6:19" x14ac:dyDescent="0.3">
      <c r="F63" s="236" t="str">
        <f>'Matriz de Datos'!A44</f>
        <v/>
      </c>
      <c r="G63" s="237" t="str">
        <f>'Matriz de Datos'!G44</f>
        <v/>
      </c>
      <c r="H63" s="237" t="str">
        <f>'Matriz de Datos'!K44</f>
        <v/>
      </c>
      <c r="I63" s="238" t="str">
        <f>'Matriz de Datos'!L44</f>
        <v/>
      </c>
      <c r="J63" s="238" t="str">
        <f>'Matriz de Datos'!M44</f>
        <v/>
      </c>
      <c r="K63" s="238" t="str">
        <f>'Matriz de Datos'!O44</f>
        <v/>
      </c>
      <c r="L63" s="238" t="str">
        <f ca="1">'Matriz de Datos'!AT44</f>
        <v/>
      </c>
      <c r="M63" s="238" t="str">
        <f ca="1">'Matriz de Datos'!AU44</f>
        <v/>
      </c>
      <c r="N63" s="238" t="str">
        <f ca="1">'Matriz de Datos'!AV44</f>
        <v/>
      </c>
      <c r="O63" s="238" t="str">
        <f ca="1">'Matriz de Datos'!AW44</f>
        <v/>
      </c>
      <c r="P63" s="238" t="str">
        <f ca="1">'Matriz de Datos'!AX44</f>
        <v/>
      </c>
      <c r="Q63" s="238" t="str">
        <f ca="1">'Matriz de Datos'!AZ44</f>
        <v/>
      </c>
      <c r="R63" s="239" t="str">
        <f>IF('Informacion del Cliente'!U56&lt;&gt;"",'Informacion del Cliente'!U56,"")</f>
        <v/>
      </c>
      <c r="S63" s="238" t="str">
        <f>IF(OR('Matriz de Datos'!AK44=1,'Matriz de Datos'!AK44=3),'Matriz de Datos'!AI44,"")</f>
        <v/>
      </c>
    </row>
    <row r="64" spans="6:19" x14ac:dyDescent="0.3">
      <c r="F64" s="236" t="str">
        <f>'Matriz de Datos'!A45</f>
        <v/>
      </c>
      <c r="G64" s="237" t="str">
        <f>'Matriz de Datos'!G45</f>
        <v/>
      </c>
      <c r="H64" s="237" t="str">
        <f>'Matriz de Datos'!K45</f>
        <v/>
      </c>
      <c r="I64" s="238" t="str">
        <f>'Matriz de Datos'!L45</f>
        <v/>
      </c>
      <c r="J64" s="238" t="str">
        <f>'Matriz de Datos'!M45</f>
        <v/>
      </c>
      <c r="K64" s="238" t="str">
        <f>'Matriz de Datos'!O45</f>
        <v/>
      </c>
      <c r="L64" s="238" t="str">
        <f ca="1">'Matriz de Datos'!AT45</f>
        <v/>
      </c>
      <c r="M64" s="238" t="str">
        <f ca="1">'Matriz de Datos'!AU45</f>
        <v/>
      </c>
      <c r="N64" s="238" t="str">
        <f ca="1">'Matriz de Datos'!AV45</f>
        <v/>
      </c>
      <c r="O64" s="238" t="str">
        <f ca="1">'Matriz de Datos'!AW45</f>
        <v/>
      </c>
      <c r="P64" s="238" t="str">
        <f ca="1">'Matriz de Datos'!AX45</f>
        <v/>
      </c>
      <c r="Q64" s="238" t="str">
        <f ca="1">'Matriz de Datos'!AZ45</f>
        <v/>
      </c>
      <c r="R64" s="239" t="str">
        <f>IF('Informacion del Cliente'!U57&lt;&gt;"",'Informacion del Cliente'!U57,"")</f>
        <v/>
      </c>
      <c r="S64" s="238" t="str">
        <f>IF(OR('Matriz de Datos'!AK45=1,'Matriz de Datos'!AK45=3),'Matriz de Datos'!AI45,"")</f>
        <v/>
      </c>
    </row>
    <row r="65" spans="6:19" x14ac:dyDescent="0.3">
      <c r="F65" s="236" t="str">
        <f>'Matriz de Datos'!A46</f>
        <v/>
      </c>
      <c r="G65" s="237" t="str">
        <f>'Matriz de Datos'!G46</f>
        <v/>
      </c>
      <c r="H65" s="237" t="str">
        <f>'Matriz de Datos'!K46</f>
        <v/>
      </c>
      <c r="I65" s="238" t="str">
        <f>'Matriz de Datos'!L46</f>
        <v/>
      </c>
      <c r="J65" s="238" t="str">
        <f>'Matriz de Datos'!M46</f>
        <v/>
      </c>
      <c r="K65" s="238" t="str">
        <f>'Matriz de Datos'!O46</f>
        <v/>
      </c>
      <c r="L65" s="238" t="str">
        <f ca="1">'Matriz de Datos'!AT46</f>
        <v/>
      </c>
      <c r="M65" s="238" t="str">
        <f ca="1">'Matriz de Datos'!AU46</f>
        <v/>
      </c>
      <c r="N65" s="238" t="str">
        <f ca="1">'Matriz de Datos'!AV46</f>
        <v/>
      </c>
      <c r="O65" s="238" t="str">
        <f ca="1">'Matriz de Datos'!AW46</f>
        <v/>
      </c>
      <c r="P65" s="238" t="str">
        <f ca="1">'Matriz de Datos'!AX46</f>
        <v/>
      </c>
      <c r="Q65" s="238" t="str">
        <f ca="1">'Matriz de Datos'!AZ46</f>
        <v/>
      </c>
      <c r="R65" s="239" t="str">
        <f>IF('Informacion del Cliente'!U58&lt;&gt;"",'Informacion del Cliente'!U58,"")</f>
        <v/>
      </c>
      <c r="S65" s="238" t="str">
        <f>IF(OR('Matriz de Datos'!AK46=1,'Matriz de Datos'!AK46=3),'Matriz de Datos'!AI46,"")</f>
        <v/>
      </c>
    </row>
    <row r="66" spans="6:19" x14ac:dyDescent="0.3">
      <c r="F66" s="236" t="str">
        <f>'Matriz de Datos'!A47</f>
        <v/>
      </c>
      <c r="G66" s="237" t="str">
        <f>'Matriz de Datos'!G47</f>
        <v/>
      </c>
      <c r="H66" s="237" t="str">
        <f>'Matriz de Datos'!K47</f>
        <v/>
      </c>
      <c r="I66" s="238" t="str">
        <f>'Matriz de Datos'!L47</f>
        <v/>
      </c>
      <c r="J66" s="238" t="str">
        <f>'Matriz de Datos'!M47</f>
        <v/>
      </c>
      <c r="K66" s="238" t="str">
        <f>'Matriz de Datos'!O47</f>
        <v/>
      </c>
      <c r="L66" s="238" t="str">
        <f ca="1">'Matriz de Datos'!AT47</f>
        <v/>
      </c>
      <c r="M66" s="238" t="str">
        <f ca="1">'Matriz de Datos'!AU47</f>
        <v/>
      </c>
      <c r="N66" s="238" t="str">
        <f ca="1">'Matriz de Datos'!AV47</f>
        <v/>
      </c>
      <c r="O66" s="238" t="str">
        <f ca="1">'Matriz de Datos'!AW47</f>
        <v/>
      </c>
      <c r="P66" s="238" t="str">
        <f ca="1">'Matriz de Datos'!AX47</f>
        <v/>
      </c>
      <c r="Q66" s="238" t="str">
        <f ca="1">'Matriz de Datos'!AZ47</f>
        <v/>
      </c>
      <c r="R66" s="239" t="str">
        <f>IF('Informacion del Cliente'!U59&lt;&gt;"",'Informacion del Cliente'!U59,"")</f>
        <v/>
      </c>
      <c r="S66" s="238" t="str">
        <f>IF(OR('Matriz de Datos'!AK47=1,'Matriz de Datos'!AK47=3),'Matriz de Datos'!AI47,"")</f>
        <v/>
      </c>
    </row>
    <row r="67" spans="6:19" x14ac:dyDescent="0.3">
      <c r="F67" s="236" t="str">
        <f>'Matriz de Datos'!A48</f>
        <v/>
      </c>
      <c r="G67" s="237" t="str">
        <f>'Matriz de Datos'!G48</f>
        <v/>
      </c>
      <c r="H67" s="237" t="str">
        <f>'Matriz de Datos'!K48</f>
        <v/>
      </c>
      <c r="I67" s="238" t="str">
        <f>'Matriz de Datos'!L48</f>
        <v/>
      </c>
      <c r="J67" s="238" t="str">
        <f>'Matriz de Datos'!M48</f>
        <v/>
      </c>
      <c r="K67" s="238" t="str">
        <f>'Matriz de Datos'!O48</f>
        <v/>
      </c>
      <c r="L67" s="238" t="str">
        <f ca="1">'Matriz de Datos'!AT48</f>
        <v/>
      </c>
      <c r="M67" s="238" t="str">
        <f ca="1">'Matriz de Datos'!AU48</f>
        <v/>
      </c>
      <c r="N67" s="238" t="str">
        <f ca="1">'Matriz de Datos'!AV48</f>
        <v/>
      </c>
      <c r="O67" s="238" t="str">
        <f ca="1">'Matriz de Datos'!AW48</f>
        <v/>
      </c>
      <c r="P67" s="238" t="str">
        <f ca="1">'Matriz de Datos'!AX48</f>
        <v/>
      </c>
      <c r="Q67" s="238" t="str">
        <f ca="1">'Matriz de Datos'!AZ48</f>
        <v/>
      </c>
      <c r="R67" s="239" t="str">
        <f>IF('Informacion del Cliente'!U60&lt;&gt;"",'Informacion del Cliente'!U60,"")</f>
        <v/>
      </c>
      <c r="S67" s="238" t="str">
        <f>IF(OR('Matriz de Datos'!AK48=1,'Matriz de Datos'!AK48=3),'Matriz de Datos'!AI48,"")</f>
        <v/>
      </c>
    </row>
    <row r="68" spans="6:19" x14ac:dyDescent="0.3">
      <c r="F68" s="236" t="str">
        <f>'Matriz de Datos'!A49</f>
        <v/>
      </c>
      <c r="G68" s="237" t="str">
        <f>'Matriz de Datos'!G49</f>
        <v/>
      </c>
      <c r="H68" s="237" t="str">
        <f>'Matriz de Datos'!K49</f>
        <v/>
      </c>
      <c r="I68" s="238" t="str">
        <f>'Matriz de Datos'!L49</f>
        <v/>
      </c>
      <c r="J68" s="238" t="str">
        <f>'Matriz de Datos'!M49</f>
        <v/>
      </c>
      <c r="K68" s="238" t="str">
        <f>'Matriz de Datos'!O49</f>
        <v/>
      </c>
      <c r="L68" s="238" t="str">
        <f ca="1">'Matriz de Datos'!AT49</f>
        <v/>
      </c>
      <c r="M68" s="238" t="str">
        <f ca="1">'Matriz de Datos'!AU49</f>
        <v/>
      </c>
      <c r="N68" s="238" t="str">
        <f ca="1">'Matriz de Datos'!AV49</f>
        <v/>
      </c>
      <c r="O68" s="238" t="str">
        <f ca="1">'Matriz de Datos'!AW49</f>
        <v/>
      </c>
      <c r="P68" s="238" t="str">
        <f ca="1">'Matriz de Datos'!AX49</f>
        <v/>
      </c>
      <c r="Q68" s="238" t="str">
        <f ca="1">'Matriz de Datos'!AZ49</f>
        <v/>
      </c>
      <c r="R68" s="239" t="str">
        <f>IF('Informacion del Cliente'!U61&lt;&gt;"",'Informacion del Cliente'!U61,"")</f>
        <v/>
      </c>
      <c r="S68" s="238" t="str">
        <f>IF(OR('Matriz de Datos'!AK49=1,'Matriz de Datos'!AK49=3),'Matriz de Datos'!AI49,"")</f>
        <v/>
      </c>
    </row>
    <row r="69" spans="6:19" x14ac:dyDescent="0.3">
      <c r="F69" s="236" t="str">
        <f>'Matriz de Datos'!A50</f>
        <v/>
      </c>
      <c r="G69" s="237" t="str">
        <f>'Matriz de Datos'!G50</f>
        <v/>
      </c>
      <c r="H69" s="237" t="str">
        <f>'Matriz de Datos'!K50</f>
        <v/>
      </c>
      <c r="I69" s="238" t="str">
        <f>'Matriz de Datos'!L50</f>
        <v/>
      </c>
      <c r="J69" s="238" t="str">
        <f>'Matriz de Datos'!M50</f>
        <v/>
      </c>
      <c r="K69" s="238" t="str">
        <f>'Matriz de Datos'!O50</f>
        <v/>
      </c>
      <c r="L69" s="238" t="str">
        <f ca="1">'Matriz de Datos'!AT50</f>
        <v/>
      </c>
      <c r="M69" s="238" t="str">
        <f ca="1">'Matriz de Datos'!AU50</f>
        <v/>
      </c>
      <c r="N69" s="238" t="str">
        <f ca="1">'Matriz de Datos'!AV50</f>
        <v/>
      </c>
      <c r="O69" s="238" t="str">
        <f ca="1">'Matriz de Datos'!AW50</f>
        <v/>
      </c>
      <c r="P69" s="238" t="str">
        <f ca="1">'Matriz de Datos'!AX50</f>
        <v/>
      </c>
      <c r="Q69" s="238" t="str">
        <f ca="1">'Matriz de Datos'!AZ50</f>
        <v/>
      </c>
      <c r="R69" s="239" t="str">
        <f>IF('Informacion del Cliente'!U62&lt;&gt;"",'Informacion del Cliente'!U62,"")</f>
        <v/>
      </c>
      <c r="S69" s="238" t="str">
        <f>IF(OR('Matriz de Datos'!AK50=1,'Matriz de Datos'!AK50=3),'Matriz de Datos'!AI50,"")</f>
        <v/>
      </c>
    </row>
    <row r="70" spans="6:19" x14ac:dyDescent="0.3">
      <c r="F70" s="236" t="str">
        <f>'Matriz de Datos'!A51</f>
        <v/>
      </c>
      <c r="G70" s="237" t="str">
        <f>'Matriz de Datos'!G51</f>
        <v/>
      </c>
      <c r="H70" s="237" t="str">
        <f>'Matriz de Datos'!K51</f>
        <v/>
      </c>
      <c r="I70" s="238" t="str">
        <f>'Matriz de Datos'!L51</f>
        <v/>
      </c>
      <c r="J70" s="238" t="str">
        <f>'Matriz de Datos'!M51</f>
        <v/>
      </c>
      <c r="K70" s="238" t="str">
        <f>'Matriz de Datos'!O51</f>
        <v/>
      </c>
      <c r="L70" s="238" t="str">
        <f ca="1">'Matriz de Datos'!AT51</f>
        <v/>
      </c>
      <c r="M70" s="238" t="str">
        <f ca="1">'Matriz de Datos'!AU51</f>
        <v/>
      </c>
      <c r="N70" s="238" t="str">
        <f ca="1">'Matriz de Datos'!AV51</f>
        <v/>
      </c>
      <c r="O70" s="238" t="str">
        <f ca="1">'Matriz de Datos'!AW51</f>
        <v/>
      </c>
      <c r="P70" s="238" t="str">
        <f ca="1">'Matriz de Datos'!AX51</f>
        <v/>
      </c>
      <c r="Q70" s="238" t="str">
        <f ca="1">'Matriz de Datos'!AZ51</f>
        <v/>
      </c>
      <c r="R70" s="239" t="str">
        <f>IF('Informacion del Cliente'!U63&lt;&gt;"",'Informacion del Cliente'!U63,"")</f>
        <v/>
      </c>
      <c r="S70" s="238" t="str">
        <f>IF(OR('Matriz de Datos'!AK51=1,'Matriz de Datos'!AK51=3),'Matriz de Datos'!AI51,"")</f>
        <v/>
      </c>
    </row>
    <row r="71" spans="6:19" x14ac:dyDescent="0.3">
      <c r="F71" s="236" t="str">
        <f>'Matriz de Datos'!A52</f>
        <v/>
      </c>
      <c r="G71" s="237" t="str">
        <f>'Matriz de Datos'!G52</f>
        <v/>
      </c>
      <c r="H71" s="237" t="str">
        <f>'Matriz de Datos'!K52</f>
        <v/>
      </c>
      <c r="I71" s="238" t="str">
        <f>'Matriz de Datos'!L52</f>
        <v/>
      </c>
      <c r="J71" s="238" t="str">
        <f>'Matriz de Datos'!M52</f>
        <v/>
      </c>
      <c r="K71" s="238" t="str">
        <f>'Matriz de Datos'!O52</f>
        <v/>
      </c>
      <c r="L71" s="238" t="str">
        <f ca="1">'Matriz de Datos'!AT52</f>
        <v/>
      </c>
      <c r="M71" s="238" t="str">
        <f ca="1">'Matriz de Datos'!AU52</f>
        <v/>
      </c>
      <c r="N71" s="238" t="str">
        <f ca="1">'Matriz de Datos'!AV52</f>
        <v/>
      </c>
      <c r="O71" s="238" t="str">
        <f ca="1">'Matriz de Datos'!AW52</f>
        <v/>
      </c>
      <c r="P71" s="238" t="str">
        <f ca="1">'Matriz de Datos'!AX52</f>
        <v/>
      </c>
      <c r="Q71" s="238" t="str">
        <f ca="1">'Matriz de Datos'!AZ52</f>
        <v/>
      </c>
      <c r="R71" s="239" t="str">
        <f>IF('Informacion del Cliente'!U64&lt;&gt;"",'Informacion del Cliente'!U64,"")</f>
        <v/>
      </c>
      <c r="S71" s="238" t="str">
        <f>IF(OR('Matriz de Datos'!AK52=1,'Matriz de Datos'!AK52=3),'Matriz de Datos'!AI52,"")</f>
        <v/>
      </c>
    </row>
    <row r="72" spans="6:19" x14ac:dyDescent="0.3">
      <c r="F72" s="236" t="str">
        <f>'Matriz de Datos'!A53</f>
        <v/>
      </c>
      <c r="G72" s="237" t="str">
        <f>'Matriz de Datos'!G53</f>
        <v/>
      </c>
      <c r="H72" s="237" t="str">
        <f>'Matriz de Datos'!K53</f>
        <v/>
      </c>
      <c r="I72" s="238" t="str">
        <f>'Matriz de Datos'!L53</f>
        <v/>
      </c>
      <c r="J72" s="238" t="str">
        <f>'Matriz de Datos'!M53</f>
        <v/>
      </c>
      <c r="K72" s="238" t="str">
        <f>'Matriz de Datos'!O53</f>
        <v/>
      </c>
      <c r="L72" s="238" t="str">
        <f ca="1">'Matriz de Datos'!AT53</f>
        <v/>
      </c>
      <c r="M72" s="238" t="str">
        <f ca="1">'Matriz de Datos'!AU53</f>
        <v/>
      </c>
      <c r="N72" s="238" t="str">
        <f ca="1">'Matriz de Datos'!AV53</f>
        <v/>
      </c>
      <c r="O72" s="238" t="str">
        <f ca="1">'Matriz de Datos'!AW53</f>
        <v/>
      </c>
      <c r="P72" s="238" t="str">
        <f ca="1">'Matriz de Datos'!AX53</f>
        <v/>
      </c>
      <c r="Q72" s="238" t="str">
        <f ca="1">'Matriz de Datos'!AZ53</f>
        <v/>
      </c>
      <c r="R72" s="239" t="str">
        <f>IF('Informacion del Cliente'!U65&lt;&gt;"",'Informacion del Cliente'!U65,"")</f>
        <v/>
      </c>
      <c r="S72" s="238" t="str">
        <f>IF(OR('Matriz de Datos'!AK53=1,'Matriz de Datos'!AK53=3),'Matriz de Datos'!AI53,"")</f>
        <v/>
      </c>
    </row>
    <row r="73" spans="6:19" x14ac:dyDescent="0.3">
      <c r="F73" s="236" t="str">
        <f>'Matriz de Datos'!A54</f>
        <v/>
      </c>
      <c r="G73" s="237" t="str">
        <f>'Matriz de Datos'!G54</f>
        <v/>
      </c>
      <c r="H73" s="237" t="str">
        <f>'Matriz de Datos'!K54</f>
        <v/>
      </c>
      <c r="I73" s="238" t="str">
        <f>'Matriz de Datos'!L54</f>
        <v/>
      </c>
      <c r="J73" s="238" t="str">
        <f>'Matriz de Datos'!M54</f>
        <v/>
      </c>
      <c r="K73" s="238" t="str">
        <f>'Matriz de Datos'!O54</f>
        <v/>
      </c>
      <c r="L73" s="238" t="str">
        <f ca="1">'Matriz de Datos'!AT54</f>
        <v/>
      </c>
      <c r="M73" s="238" t="str">
        <f ca="1">'Matriz de Datos'!AU54</f>
        <v/>
      </c>
      <c r="N73" s="238" t="str">
        <f ca="1">'Matriz de Datos'!AV54</f>
        <v/>
      </c>
      <c r="O73" s="238" t="str">
        <f ca="1">'Matriz de Datos'!AW54</f>
        <v/>
      </c>
      <c r="P73" s="238" t="str">
        <f ca="1">'Matriz de Datos'!AX54</f>
        <v/>
      </c>
      <c r="Q73" s="238" t="str">
        <f ca="1">'Matriz de Datos'!AZ54</f>
        <v/>
      </c>
      <c r="R73" s="239" t="str">
        <f>IF('Informacion del Cliente'!U66&lt;&gt;"",'Informacion del Cliente'!U66,"")</f>
        <v/>
      </c>
      <c r="S73" s="238" t="str">
        <f>IF(OR('Matriz de Datos'!AK54=1,'Matriz de Datos'!AK54=3),'Matriz de Datos'!AI54,"")</f>
        <v/>
      </c>
    </row>
    <row r="74" spans="6:19" x14ac:dyDescent="0.3">
      <c r="F74" s="236" t="str">
        <f>'Matriz de Datos'!A55</f>
        <v/>
      </c>
      <c r="G74" s="237" t="str">
        <f>'Matriz de Datos'!G55</f>
        <v/>
      </c>
      <c r="H74" s="237" t="str">
        <f>'Matriz de Datos'!K55</f>
        <v/>
      </c>
      <c r="I74" s="238" t="str">
        <f>'Matriz de Datos'!L55</f>
        <v/>
      </c>
      <c r="J74" s="238" t="str">
        <f>'Matriz de Datos'!M55</f>
        <v/>
      </c>
      <c r="K74" s="238" t="str">
        <f>'Matriz de Datos'!O55</f>
        <v/>
      </c>
      <c r="L74" s="238" t="str">
        <f ca="1">'Matriz de Datos'!AT55</f>
        <v/>
      </c>
      <c r="M74" s="238" t="str">
        <f ca="1">'Matriz de Datos'!AU55</f>
        <v/>
      </c>
      <c r="N74" s="238" t="str">
        <f ca="1">'Matriz de Datos'!AV55</f>
        <v/>
      </c>
      <c r="O74" s="238" t="str">
        <f ca="1">'Matriz de Datos'!AW55</f>
        <v/>
      </c>
      <c r="P74" s="238" t="str">
        <f ca="1">'Matriz de Datos'!AX55</f>
        <v/>
      </c>
      <c r="Q74" s="238" t="str">
        <f ca="1">'Matriz de Datos'!AZ55</f>
        <v/>
      </c>
      <c r="R74" s="239" t="str">
        <f>IF('Informacion del Cliente'!U67&lt;&gt;"",'Informacion del Cliente'!U67,"")</f>
        <v/>
      </c>
      <c r="S74" s="238" t="str">
        <f>IF(OR('Matriz de Datos'!AK55=1,'Matriz de Datos'!AK55=3),'Matriz de Datos'!AI55,"")</f>
        <v/>
      </c>
    </row>
    <row r="75" spans="6:19" x14ac:dyDescent="0.3">
      <c r="F75" s="236" t="str">
        <f>'Matriz de Datos'!A56</f>
        <v/>
      </c>
      <c r="G75" s="237" t="str">
        <f>'Matriz de Datos'!G56</f>
        <v/>
      </c>
      <c r="H75" s="237" t="str">
        <f>'Matriz de Datos'!K56</f>
        <v/>
      </c>
      <c r="I75" s="238" t="str">
        <f>'Matriz de Datos'!L56</f>
        <v/>
      </c>
      <c r="J75" s="238" t="str">
        <f>'Matriz de Datos'!M56</f>
        <v/>
      </c>
      <c r="K75" s="238" t="str">
        <f>'Matriz de Datos'!O56</f>
        <v/>
      </c>
      <c r="L75" s="238" t="str">
        <f ca="1">'Matriz de Datos'!AT56</f>
        <v/>
      </c>
      <c r="M75" s="238" t="str">
        <f ca="1">'Matriz de Datos'!AU56</f>
        <v/>
      </c>
      <c r="N75" s="238" t="str">
        <f ca="1">'Matriz de Datos'!AV56</f>
        <v/>
      </c>
      <c r="O75" s="238" t="str">
        <f ca="1">'Matriz de Datos'!AW56</f>
        <v/>
      </c>
      <c r="P75" s="238" t="str">
        <f ca="1">'Matriz de Datos'!AX56</f>
        <v/>
      </c>
      <c r="Q75" s="238" t="str">
        <f ca="1">'Matriz de Datos'!AZ56</f>
        <v/>
      </c>
      <c r="R75" s="239" t="str">
        <f>IF('Informacion del Cliente'!U68&lt;&gt;"",'Informacion del Cliente'!U68,"")</f>
        <v/>
      </c>
      <c r="S75" s="238" t="str">
        <f>IF(OR('Matriz de Datos'!AK56=1,'Matriz de Datos'!AK56=3),'Matriz de Datos'!AI56,"")</f>
        <v/>
      </c>
    </row>
    <row r="76" spans="6:19" x14ac:dyDescent="0.3">
      <c r="F76" s="236" t="str">
        <f>'Matriz de Datos'!A57</f>
        <v/>
      </c>
      <c r="G76" s="237" t="str">
        <f>'Matriz de Datos'!G57</f>
        <v/>
      </c>
      <c r="H76" s="237" t="str">
        <f>'Matriz de Datos'!K57</f>
        <v/>
      </c>
      <c r="I76" s="238" t="str">
        <f>'Matriz de Datos'!L57</f>
        <v/>
      </c>
      <c r="J76" s="238" t="str">
        <f>'Matriz de Datos'!M57</f>
        <v/>
      </c>
      <c r="K76" s="238" t="str">
        <f>'Matriz de Datos'!O57</f>
        <v/>
      </c>
      <c r="L76" s="238" t="str">
        <f ca="1">'Matriz de Datos'!AT57</f>
        <v/>
      </c>
      <c r="M76" s="238" t="str">
        <f ca="1">'Matriz de Datos'!AU57</f>
        <v/>
      </c>
      <c r="N76" s="238" t="str">
        <f ca="1">'Matriz de Datos'!AV57</f>
        <v/>
      </c>
      <c r="O76" s="238" t="str">
        <f ca="1">'Matriz de Datos'!AW57</f>
        <v/>
      </c>
      <c r="P76" s="238" t="str">
        <f ca="1">'Matriz de Datos'!AX57</f>
        <v/>
      </c>
      <c r="Q76" s="238" t="str">
        <f ca="1">'Matriz de Datos'!AZ57</f>
        <v/>
      </c>
      <c r="R76" s="239" t="str">
        <f>IF('Informacion del Cliente'!U69&lt;&gt;"",'Informacion del Cliente'!U69,"")</f>
        <v/>
      </c>
      <c r="S76" s="238" t="str">
        <f>IF(OR('Matriz de Datos'!AK57=1,'Matriz de Datos'!AK57=3),'Matriz de Datos'!AI57,"")</f>
        <v/>
      </c>
    </row>
    <row r="77" spans="6:19" x14ac:dyDescent="0.3">
      <c r="F77" s="236" t="str">
        <f>'Matriz de Datos'!A58</f>
        <v/>
      </c>
      <c r="G77" s="237" t="str">
        <f>'Matriz de Datos'!G58</f>
        <v/>
      </c>
      <c r="H77" s="237" t="str">
        <f>'Matriz de Datos'!K58</f>
        <v/>
      </c>
      <c r="I77" s="238" t="str">
        <f>'Matriz de Datos'!L58</f>
        <v/>
      </c>
      <c r="J77" s="238" t="str">
        <f>'Matriz de Datos'!M58</f>
        <v/>
      </c>
      <c r="K77" s="238" t="str">
        <f>'Matriz de Datos'!O58</f>
        <v/>
      </c>
      <c r="L77" s="238" t="str">
        <f ca="1">'Matriz de Datos'!AT58</f>
        <v/>
      </c>
      <c r="M77" s="238" t="str">
        <f ca="1">'Matriz de Datos'!AU58</f>
        <v/>
      </c>
      <c r="N77" s="238" t="str">
        <f ca="1">'Matriz de Datos'!AV58</f>
        <v/>
      </c>
      <c r="O77" s="238" t="str">
        <f ca="1">'Matriz de Datos'!AW58</f>
        <v/>
      </c>
      <c r="P77" s="238" t="str">
        <f ca="1">'Matriz de Datos'!AX58</f>
        <v/>
      </c>
      <c r="Q77" s="238" t="str">
        <f ca="1">'Matriz de Datos'!AZ58</f>
        <v/>
      </c>
      <c r="R77" s="239" t="str">
        <f>IF('Informacion del Cliente'!U70&lt;&gt;"",'Informacion del Cliente'!U70,"")</f>
        <v/>
      </c>
      <c r="S77" s="238" t="str">
        <f>IF(OR('Matriz de Datos'!AK58=1,'Matriz de Datos'!AK58=3),'Matriz de Datos'!AI58,"")</f>
        <v/>
      </c>
    </row>
    <row r="78" spans="6:19" x14ac:dyDescent="0.3">
      <c r="F78" s="236" t="str">
        <f>'Matriz de Datos'!A59</f>
        <v/>
      </c>
      <c r="G78" s="237" t="str">
        <f>'Matriz de Datos'!G59</f>
        <v/>
      </c>
      <c r="H78" s="237" t="str">
        <f>'Matriz de Datos'!K59</f>
        <v/>
      </c>
      <c r="I78" s="238" t="str">
        <f>'Matriz de Datos'!L59</f>
        <v/>
      </c>
      <c r="J78" s="238" t="str">
        <f>'Matriz de Datos'!M59</f>
        <v/>
      </c>
      <c r="K78" s="238" t="str">
        <f>'Matriz de Datos'!O59</f>
        <v/>
      </c>
      <c r="L78" s="238" t="str">
        <f ca="1">'Matriz de Datos'!AT59</f>
        <v/>
      </c>
      <c r="M78" s="238" t="str">
        <f ca="1">'Matriz de Datos'!AU59</f>
        <v/>
      </c>
      <c r="N78" s="238" t="str">
        <f ca="1">'Matriz de Datos'!AV59</f>
        <v/>
      </c>
      <c r="O78" s="238" t="str">
        <f ca="1">'Matriz de Datos'!AW59</f>
        <v/>
      </c>
      <c r="P78" s="238" t="str">
        <f ca="1">'Matriz de Datos'!AX59</f>
        <v/>
      </c>
      <c r="Q78" s="238" t="str">
        <f ca="1">'Matriz de Datos'!AZ59</f>
        <v/>
      </c>
      <c r="R78" s="239" t="str">
        <f>IF('Informacion del Cliente'!U71&lt;&gt;"",'Informacion del Cliente'!U71,"")</f>
        <v/>
      </c>
      <c r="S78" s="238" t="str">
        <f>IF(OR('Matriz de Datos'!AK59=1,'Matriz de Datos'!AK59=3),'Matriz de Datos'!AI59,"")</f>
        <v/>
      </c>
    </row>
    <row r="79" spans="6:19" x14ac:dyDescent="0.3">
      <c r="F79" s="236" t="str">
        <f>'Matriz de Datos'!A60</f>
        <v/>
      </c>
      <c r="G79" s="237" t="str">
        <f>'Matriz de Datos'!G60</f>
        <v/>
      </c>
      <c r="H79" s="237" t="str">
        <f>'Matriz de Datos'!K60</f>
        <v/>
      </c>
      <c r="I79" s="238" t="str">
        <f>'Matriz de Datos'!L60</f>
        <v/>
      </c>
      <c r="J79" s="238" t="str">
        <f>'Matriz de Datos'!M60</f>
        <v/>
      </c>
      <c r="K79" s="238" t="str">
        <f>'Matriz de Datos'!O60</f>
        <v/>
      </c>
      <c r="L79" s="238" t="str">
        <f ca="1">'Matriz de Datos'!AT60</f>
        <v/>
      </c>
      <c r="M79" s="238" t="str">
        <f ca="1">'Matriz de Datos'!AU60</f>
        <v/>
      </c>
      <c r="N79" s="238" t="str">
        <f ca="1">'Matriz de Datos'!AV60</f>
        <v/>
      </c>
      <c r="O79" s="238" t="str">
        <f ca="1">'Matriz de Datos'!AW60</f>
        <v/>
      </c>
      <c r="P79" s="238" t="str">
        <f ca="1">'Matriz de Datos'!AX60</f>
        <v/>
      </c>
      <c r="Q79" s="238" t="str">
        <f ca="1">'Matriz de Datos'!AZ60</f>
        <v/>
      </c>
      <c r="R79" s="239" t="str">
        <f>IF('Informacion del Cliente'!U72&lt;&gt;"",'Informacion del Cliente'!U72,"")</f>
        <v/>
      </c>
      <c r="S79" s="238" t="str">
        <f>IF(OR('Matriz de Datos'!AK60=1,'Matriz de Datos'!AK60=3),'Matriz de Datos'!AI60,"")</f>
        <v/>
      </c>
    </row>
    <row r="80" spans="6:19" x14ac:dyDescent="0.3">
      <c r="F80" s="236" t="str">
        <f>'Matriz de Datos'!A61</f>
        <v/>
      </c>
      <c r="G80" s="237" t="str">
        <f>'Matriz de Datos'!G61</f>
        <v/>
      </c>
      <c r="H80" s="237" t="str">
        <f>'Matriz de Datos'!K61</f>
        <v/>
      </c>
      <c r="I80" s="238" t="str">
        <f>'Matriz de Datos'!L61</f>
        <v/>
      </c>
      <c r="J80" s="238" t="str">
        <f>'Matriz de Datos'!M61</f>
        <v/>
      </c>
      <c r="K80" s="238" t="str">
        <f>'Matriz de Datos'!O61</f>
        <v/>
      </c>
      <c r="L80" s="238" t="str">
        <f ca="1">'Matriz de Datos'!AT61</f>
        <v/>
      </c>
      <c r="M80" s="238" t="str">
        <f ca="1">'Matriz de Datos'!AU61</f>
        <v/>
      </c>
      <c r="N80" s="238" t="str">
        <f ca="1">'Matriz de Datos'!AV61</f>
        <v/>
      </c>
      <c r="O80" s="238" t="str">
        <f ca="1">'Matriz de Datos'!AW61</f>
        <v/>
      </c>
      <c r="P80" s="238" t="str">
        <f ca="1">'Matriz de Datos'!AX61</f>
        <v/>
      </c>
      <c r="Q80" s="238" t="str">
        <f ca="1">'Matriz de Datos'!AZ61</f>
        <v/>
      </c>
      <c r="R80" s="239" t="str">
        <f>IF('Informacion del Cliente'!U73&lt;&gt;"",'Informacion del Cliente'!U73,"")</f>
        <v/>
      </c>
      <c r="S80" s="238" t="str">
        <f>IF(OR('Matriz de Datos'!AK61=1,'Matriz de Datos'!AK61=3),'Matriz de Datos'!AI61,"")</f>
        <v/>
      </c>
    </row>
    <row r="81" spans="6:19" x14ac:dyDescent="0.3">
      <c r="F81" s="236" t="str">
        <f>'Matriz de Datos'!A62</f>
        <v/>
      </c>
      <c r="G81" s="237" t="str">
        <f>'Matriz de Datos'!G62</f>
        <v/>
      </c>
      <c r="H81" s="237" t="str">
        <f>'Matriz de Datos'!K62</f>
        <v/>
      </c>
      <c r="I81" s="238" t="str">
        <f>'Matriz de Datos'!L62</f>
        <v/>
      </c>
      <c r="J81" s="238" t="str">
        <f>'Matriz de Datos'!M62</f>
        <v/>
      </c>
      <c r="K81" s="238" t="str">
        <f>'Matriz de Datos'!O62</f>
        <v/>
      </c>
      <c r="L81" s="238" t="str">
        <f ca="1">'Matriz de Datos'!AT62</f>
        <v/>
      </c>
      <c r="M81" s="238" t="str">
        <f ca="1">'Matriz de Datos'!AU62</f>
        <v/>
      </c>
      <c r="N81" s="238" t="str">
        <f ca="1">'Matriz de Datos'!AV62</f>
        <v/>
      </c>
      <c r="O81" s="238" t="str">
        <f ca="1">'Matriz de Datos'!AW62</f>
        <v/>
      </c>
      <c r="P81" s="238" t="str">
        <f ca="1">'Matriz de Datos'!AX62</f>
        <v/>
      </c>
      <c r="Q81" s="238" t="str">
        <f ca="1">'Matriz de Datos'!AZ62</f>
        <v/>
      </c>
      <c r="R81" s="239" t="str">
        <f>IF('Informacion del Cliente'!U74&lt;&gt;"",'Informacion del Cliente'!U74,"")</f>
        <v/>
      </c>
      <c r="S81" s="238" t="str">
        <f>IF(OR('Matriz de Datos'!AK62=1,'Matriz de Datos'!AK62=3),'Matriz de Datos'!AI62,"")</f>
        <v/>
      </c>
    </row>
    <row r="82" spans="6:19" x14ac:dyDescent="0.3">
      <c r="F82" s="236" t="str">
        <f>'Matriz de Datos'!A63</f>
        <v/>
      </c>
      <c r="G82" s="237" t="str">
        <f>'Matriz de Datos'!G63</f>
        <v/>
      </c>
      <c r="H82" s="237" t="str">
        <f>'Matriz de Datos'!K63</f>
        <v/>
      </c>
      <c r="I82" s="238" t="str">
        <f>'Matriz de Datos'!L63</f>
        <v/>
      </c>
      <c r="J82" s="238" t="str">
        <f>'Matriz de Datos'!M63</f>
        <v/>
      </c>
      <c r="K82" s="238" t="str">
        <f>'Matriz de Datos'!O63</f>
        <v/>
      </c>
      <c r="L82" s="238" t="str">
        <f ca="1">'Matriz de Datos'!AT63</f>
        <v/>
      </c>
      <c r="M82" s="238" t="str">
        <f ca="1">'Matriz de Datos'!AU63</f>
        <v/>
      </c>
      <c r="N82" s="238" t="str">
        <f ca="1">'Matriz de Datos'!AV63</f>
        <v/>
      </c>
      <c r="O82" s="238" t="str">
        <f ca="1">'Matriz de Datos'!AW63</f>
        <v/>
      </c>
      <c r="P82" s="238" t="str">
        <f ca="1">'Matriz de Datos'!AX63</f>
        <v/>
      </c>
      <c r="Q82" s="238" t="str">
        <f ca="1">'Matriz de Datos'!AZ63</f>
        <v/>
      </c>
      <c r="R82" s="239" t="str">
        <f>IF('Informacion del Cliente'!U75&lt;&gt;"",'Informacion del Cliente'!U75,"")</f>
        <v/>
      </c>
      <c r="S82" s="238" t="str">
        <f>IF(OR('Matriz de Datos'!AK63=1,'Matriz de Datos'!AK63=3),'Matriz de Datos'!AI63,"")</f>
        <v/>
      </c>
    </row>
    <row r="83" spans="6:19" x14ac:dyDescent="0.3">
      <c r="F83" s="236" t="str">
        <f>'Matriz de Datos'!A64</f>
        <v/>
      </c>
      <c r="G83" s="237" t="str">
        <f>'Matriz de Datos'!G64</f>
        <v/>
      </c>
      <c r="H83" s="237" t="str">
        <f>'Matriz de Datos'!K64</f>
        <v/>
      </c>
      <c r="I83" s="238" t="str">
        <f>'Matriz de Datos'!L64</f>
        <v/>
      </c>
      <c r="J83" s="238" t="str">
        <f>'Matriz de Datos'!M64</f>
        <v/>
      </c>
      <c r="K83" s="238" t="str">
        <f>'Matriz de Datos'!O64</f>
        <v/>
      </c>
      <c r="L83" s="238" t="str">
        <f ca="1">'Matriz de Datos'!AT64</f>
        <v/>
      </c>
      <c r="M83" s="238" t="str">
        <f ca="1">'Matriz de Datos'!AU64</f>
        <v/>
      </c>
      <c r="N83" s="238" t="str">
        <f ca="1">'Matriz de Datos'!AV64</f>
        <v/>
      </c>
      <c r="O83" s="238" t="str">
        <f ca="1">'Matriz de Datos'!AW64</f>
        <v/>
      </c>
      <c r="P83" s="238" t="str">
        <f ca="1">'Matriz de Datos'!AX64</f>
        <v/>
      </c>
      <c r="Q83" s="238" t="str">
        <f ca="1">'Matriz de Datos'!AZ64</f>
        <v/>
      </c>
      <c r="R83" s="239" t="str">
        <f>IF('Informacion del Cliente'!U76&lt;&gt;"",'Informacion del Cliente'!U76,"")</f>
        <v/>
      </c>
      <c r="S83" s="238" t="str">
        <f>IF(OR('Matriz de Datos'!AK64=1,'Matriz de Datos'!AK64=3),'Matriz de Datos'!AI64,"")</f>
        <v/>
      </c>
    </row>
    <row r="84" spans="6:19" x14ac:dyDescent="0.3">
      <c r="F84" s="236" t="str">
        <f>'Matriz de Datos'!A65</f>
        <v/>
      </c>
      <c r="G84" s="237" t="str">
        <f>'Matriz de Datos'!G65</f>
        <v/>
      </c>
      <c r="H84" s="237" t="str">
        <f>'Matriz de Datos'!K65</f>
        <v/>
      </c>
      <c r="I84" s="238" t="str">
        <f>'Matriz de Datos'!L65</f>
        <v/>
      </c>
      <c r="J84" s="238" t="str">
        <f>'Matriz de Datos'!M65</f>
        <v/>
      </c>
      <c r="K84" s="238" t="str">
        <f>'Matriz de Datos'!O65</f>
        <v/>
      </c>
      <c r="L84" s="238" t="str">
        <f ca="1">'Matriz de Datos'!AT65</f>
        <v/>
      </c>
      <c r="M84" s="238" t="str">
        <f ca="1">'Matriz de Datos'!AU65</f>
        <v/>
      </c>
      <c r="N84" s="238" t="str">
        <f ca="1">'Matriz de Datos'!AV65</f>
        <v/>
      </c>
      <c r="O84" s="238" t="str">
        <f ca="1">'Matriz de Datos'!AW65</f>
        <v/>
      </c>
      <c r="P84" s="238" t="str">
        <f ca="1">'Matriz de Datos'!AX65</f>
        <v/>
      </c>
      <c r="Q84" s="238" t="str">
        <f ca="1">'Matriz de Datos'!AZ65</f>
        <v/>
      </c>
      <c r="R84" s="239" t="str">
        <f>IF('Informacion del Cliente'!U77&lt;&gt;"",'Informacion del Cliente'!U77,"")</f>
        <v/>
      </c>
      <c r="S84" s="238" t="str">
        <f>IF(OR('Matriz de Datos'!AK65=1,'Matriz de Datos'!AK65=3),'Matriz de Datos'!AI65,"")</f>
        <v/>
      </c>
    </row>
    <row r="85" spans="6:19" x14ac:dyDescent="0.3">
      <c r="F85" s="236" t="str">
        <f>'Matriz de Datos'!A66</f>
        <v/>
      </c>
      <c r="G85" s="237" t="str">
        <f>'Matriz de Datos'!G66</f>
        <v/>
      </c>
      <c r="H85" s="237" t="str">
        <f>'Matriz de Datos'!K66</f>
        <v/>
      </c>
      <c r="I85" s="238" t="str">
        <f>'Matriz de Datos'!L66</f>
        <v/>
      </c>
      <c r="J85" s="238" t="str">
        <f>'Matriz de Datos'!M66</f>
        <v/>
      </c>
      <c r="K85" s="238" t="str">
        <f>'Matriz de Datos'!O66</f>
        <v/>
      </c>
      <c r="L85" s="238" t="str">
        <f ca="1">'Matriz de Datos'!AT66</f>
        <v/>
      </c>
      <c r="M85" s="238" t="str">
        <f ca="1">'Matriz de Datos'!AU66</f>
        <v/>
      </c>
      <c r="N85" s="238" t="str">
        <f ca="1">'Matriz de Datos'!AV66</f>
        <v/>
      </c>
      <c r="O85" s="238" t="str">
        <f ca="1">'Matriz de Datos'!AW66</f>
        <v/>
      </c>
      <c r="P85" s="238" t="str">
        <f ca="1">'Matriz de Datos'!AX66</f>
        <v/>
      </c>
      <c r="Q85" s="238" t="str">
        <f ca="1">'Matriz de Datos'!AZ66</f>
        <v/>
      </c>
      <c r="R85" s="239" t="str">
        <f>IF('Informacion del Cliente'!U78&lt;&gt;"",'Informacion del Cliente'!U78,"")</f>
        <v/>
      </c>
      <c r="S85" s="238" t="str">
        <f>IF(OR('Matriz de Datos'!AK66=1,'Matriz de Datos'!AK66=3),'Matriz de Datos'!AI66,"")</f>
        <v/>
      </c>
    </row>
    <row r="86" spans="6:19" x14ac:dyDescent="0.3">
      <c r="F86" s="236" t="str">
        <f>'Matriz de Datos'!A67</f>
        <v/>
      </c>
      <c r="G86" s="237" t="str">
        <f>'Matriz de Datos'!G67</f>
        <v/>
      </c>
      <c r="H86" s="237" t="str">
        <f>'Matriz de Datos'!K67</f>
        <v/>
      </c>
      <c r="I86" s="238" t="str">
        <f>'Matriz de Datos'!L67</f>
        <v/>
      </c>
      <c r="J86" s="238" t="str">
        <f>'Matriz de Datos'!M67</f>
        <v/>
      </c>
      <c r="K86" s="238" t="str">
        <f>'Matriz de Datos'!O67</f>
        <v/>
      </c>
      <c r="L86" s="238" t="str">
        <f ca="1">'Matriz de Datos'!AT67</f>
        <v/>
      </c>
      <c r="M86" s="238" t="str">
        <f ca="1">'Matriz de Datos'!AU67</f>
        <v/>
      </c>
      <c r="N86" s="238" t="str">
        <f ca="1">'Matriz de Datos'!AV67</f>
        <v/>
      </c>
      <c r="O86" s="238" t="str">
        <f ca="1">'Matriz de Datos'!AW67</f>
        <v/>
      </c>
      <c r="P86" s="238" t="str">
        <f ca="1">'Matriz de Datos'!AX67</f>
        <v/>
      </c>
      <c r="Q86" s="238" t="str">
        <f ca="1">'Matriz de Datos'!AZ67</f>
        <v/>
      </c>
      <c r="R86" s="239" t="str">
        <f>IF('Informacion del Cliente'!U79&lt;&gt;"",'Informacion del Cliente'!U79,"")</f>
        <v/>
      </c>
      <c r="S86" s="238" t="str">
        <f>IF(OR('Matriz de Datos'!AK67=1,'Matriz de Datos'!AK67=3),'Matriz de Datos'!AI67,"")</f>
        <v/>
      </c>
    </row>
    <row r="87" spans="6:19" x14ac:dyDescent="0.3">
      <c r="F87" s="236" t="str">
        <f>'Matriz de Datos'!A68</f>
        <v/>
      </c>
      <c r="G87" s="237" t="str">
        <f>'Matriz de Datos'!G68</f>
        <v/>
      </c>
      <c r="H87" s="237" t="str">
        <f>'Matriz de Datos'!K68</f>
        <v/>
      </c>
      <c r="I87" s="238" t="str">
        <f>'Matriz de Datos'!L68</f>
        <v/>
      </c>
      <c r="J87" s="238" t="str">
        <f>'Matriz de Datos'!M68</f>
        <v/>
      </c>
      <c r="K87" s="238" t="str">
        <f>'Matriz de Datos'!O68</f>
        <v/>
      </c>
      <c r="L87" s="238" t="str">
        <f ca="1">'Matriz de Datos'!AT68</f>
        <v/>
      </c>
      <c r="M87" s="238" t="str">
        <f ca="1">'Matriz de Datos'!AU68</f>
        <v/>
      </c>
      <c r="N87" s="238" t="str">
        <f ca="1">'Matriz de Datos'!AV68</f>
        <v/>
      </c>
      <c r="O87" s="238" t="str">
        <f ca="1">'Matriz de Datos'!AW68</f>
        <v/>
      </c>
      <c r="P87" s="238" t="str">
        <f ca="1">'Matriz de Datos'!AX68</f>
        <v/>
      </c>
      <c r="Q87" s="238" t="str">
        <f ca="1">'Matriz de Datos'!AZ68</f>
        <v/>
      </c>
      <c r="R87" s="239" t="str">
        <f>IF('Informacion del Cliente'!U80&lt;&gt;"",'Informacion del Cliente'!U80,"")</f>
        <v/>
      </c>
      <c r="S87" s="238" t="str">
        <f>IF(OR('Matriz de Datos'!AK68=1,'Matriz de Datos'!AK68=3),'Matriz de Datos'!AI68,"")</f>
        <v/>
      </c>
    </row>
    <row r="88" spans="6:19" x14ac:dyDescent="0.3">
      <c r="F88" s="236" t="str">
        <f>'Matriz de Datos'!A69</f>
        <v/>
      </c>
      <c r="G88" s="237" t="str">
        <f>'Matriz de Datos'!G69</f>
        <v/>
      </c>
      <c r="H88" s="237" t="str">
        <f>'Matriz de Datos'!K69</f>
        <v/>
      </c>
      <c r="I88" s="238" t="str">
        <f>'Matriz de Datos'!L69</f>
        <v/>
      </c>
      <c r="J88" s="238" t="str">
        <f>'Matriz de Datos'!M69</f>
        <v/>
      </c>
      <c r="K88" s="238" t="str">
        <f>'Matriz de Datos'!O69</f>
        <v/>
      </c>
      <c r="L88" s="238" t="str">
        <f ca="1">'Matriz de Datos'!AT69</f>
        <v/>
      </c>
      <c r="M88" s="238" t="str">
        <f ca="1">'Matriz de Datos'!AU69</f>
        <v/>
      </c>
      <c r="N88" s="238" t="str">
        <f ca="1">'Matriz de Datos'!AV69</f>
        <v/>
      </c>
      <c r="O88" s="238" t="str">
        <f ca="1">'Matriz de Datos'!AW69</f>
        <v/>
      </c>
      <c r="P88" s="238" t="str">
        <f ca="1">'Matriz de Datos'!AX69</f>
        <v/>
      </c>
      <c r="Q88" s="238" t="str">
        <f ca="1">'Matriz de Datos'!AZ69</f>
        <v/>
      </c>
      <c r="R88" s="239" t="str">
        <f>IF('Informacion del Cliente'!U81&lt;&gt;"",'Informacion del Cliente'!U81,"")</f>
        <v/>
      </c>
      <c r="S88" s="238" t="str">
        <f>IF(OR('Matriz de Datos'!AK69=1,'Matriz de Datos'!AK69=3),'Matriz de Datos'!AI69,"")</f>
        <v/>
      </c>
    </row>
    <row r="89" spans="6:19" x14ac:dyDescent="0.3">
      <c r="F89" s="236" t="str">
        <f>'Matriz de Datos'!A70</f>
        <v/>
      </c>
      <c r="G89" s="237" t="str">
        <f>'Matriz de Datos'!G70</f>
        <v/>
      </c>
      <c r="H89" s="237" t="str">
        <f>'Matriz de Datos'!K70</f>
        <v/>
      </c>
      <c r="I89" s="238" t="str">
        <f>'Matriz de Datos'!L70</f>
        <v/>
      </c>
      <c r="J89" s="238" t="str">
        <f>'Matriz de Datos'!M70</f>
        <v/>
      </c>
      <c r="K89" s="238" t="str">
        <f>'Matriz de Datos'!O70</f>
        <v/>
      </c>
      <c r="L89" s="238" t="str">
        <f ca="1">'Matriz de Datos'!AT70</f>
        <v/>
      </c>
      <c r="M89" s="238" t="str">
        <f ca="1">'Matriz de Datos'!AU70</f>
        <v/>
      </c>
      <c r="N89" s="238" t="str">
        <f ca="1">'Matriz de Datos'!AV70</f>
        <v/>
      </c>
      <c r="O89" s="238" t="str">
        <f ca="1">'Matriz de Datos'!AW70</f>
        <v/>
      </c>
      <c r="P89" s="238" t="str">
        <f ca="1">'Matriz de Datos'!AX70</f>
        <v/>
      </c>
      <c r="Q89" s="238" t="str">
        <f ca="1">'Matriz de Datos'!AZ70</f>
        <v/>
      </c>
      <c r="R89" s="239" t="str">
        <f>IF('Informacion del Cliente'!U82&lt;&gt;"",'Informacion del Cliente'!U82,"")</f>
        <v/>
      </c>
      <c r="S89" s="238" t="str">
        <f>IF(OR('Matriz de Datos'!AK70=1,'Matriz de Datos'!AK70=3),'Matriz de Datos'!AI70,"")</f>
        <v/>
      </c>
    </row>
    <row r="90" spans="6:19" x14ac:dyDescent="0.3">
      <c r="F90" s="236" t="str">
        <f>'Matriz de Datos'!A71</f>
        <v/>
      </c>
      <c r="G90" s="237" t="str">
        <f>'Matriz de Datos'!G71</f>
        <v/>
      </c>
      <c r="H90" s="237" t="str">
        <f>'Matriz de Datos'!K71</f>
        <v/>
      </c>
      <c r="I90" s="238" t="str">
        <f>'Matriz de Datos'!L71</f>
        <v/>
      </c>
      <c r="J90" s="238" t="str">
        <f>'Matriz de Datos'!M71</f>
        <v/>
      </c>
      <c r="K90" s="238" t="str">
        <f>'Matriz de Datos'!O71</f>
        <v/>
      </c>
      <c r="L90" s="238" t="str">
        <f ca="1">'Matriz de Datos'!AT71</f>
        <v/>
      </c>
      <c r="M90" s="238" t="str">
        <f ca="1">'Matriz de Datos'!AU71</f>
        <v/>
      </c>
      <c r="N90" s="238" t="str">
        <f ca="1">'Matriz de Datos'!AV71</f>
        <v/>
      </c>
      <c r="O90" s="238" t="str">
        <f ca="1">'Matriz de Datos'!AW71</f>
        <v/>
      </c>
      <c r="P90" s="238" t="str">
        <f ca="1">'Matriz de Datos'!AX71</f>
        <v/>
      </c>
      <c r="Q90" s="238" t="str">
        <f ca="1">'Matriz de Datos'!AZ71</f>
        <v/>
      </c>
      <c r="R90" s="239" t="str">
        <f>IF('Informacion del Cliente'!U83&lt;&gt;"",'Informacion del Cliente'!U83,"")</f>
        <v/>
      </c>
      <c r="S90" s="238" t="str">
        <f>IF(OR('Matriz de Datos'!AK71=1,'Matriz de Datos'!AK71=3),'Matriz de Datos'!AI71,"")</f>
        <v/>
      </c>
    </row>
    <row r="91" spans="6:19" x14ac:dyDescent="0.3">
      <c r="F91" s="236" t="str">
        <f>'Matriz de Datos'!A72</f>
        <v/>
      </c>
      <c r="G91" s="237" t="str">
        <f>'Matriz de Datos'!G72</f>
        <v/>
      </c>
      <c r="H91" s="237" t="str">
        <f>'Matriz de Datos'!K72</f>
        <v/>
      </c>
      <c r="I91" s="238" t="str">
        <f>'Matriz de Datos'!L72</f>
        <v/>
      </c>
      <c r="J91" s="238" t="str">
        <f>'Matriz de Datos'!M72</f>
        <v/>
      </c>
      <c r="K91" s="238" t="str">
        <f>'Matriz de Datos'!O72</f>
        <v/>
      </c>
      <c r="L91" s="238" t="str">
        <f ca="1">'Matriz de Datos'!AT72</f>
        <v/>
      </c>
      <c r="M91" s="238" t="str">
        <f ca="1">'Matriz de Datos'!AU72</f>
        <v/>
      </c>
      <c r="N91" s="238" t="str">
        <f ca="1">'Matriz de Datos'!AV72</f>
        <v/>
      </c>
      <c r="O91" s="238" t="str">
        <f ca="1">'Matriz de Datos'!AW72</f>
        <v/>
      </c>
      <c r="P91" s="238" t="str">
        <f ca="1">'Matriz de Datos'!AX72</f>
        <v/>
      </c>
      <c r="Q91" s="238" t="str">
        <f ca="1">'Matriz de Datos'!AZ72</f>
        <v/>
      </c>
      <c r="R91" s="239" t="str">
        <f>IF('Informacion del Cliente'!U84&lt;&gt;"",'Informacion del Cliente'!U84,"")</f>
        <v/>
      </c>
      <c r="S91" s="238" t="str">
        <f>IF(OR('Matriz de Datos'!AK72=1,'Matriz de Datos'!AK72=3),'Matriz de Datos'!AI72,"")</f>
        <v/>
      </c>
    </row>
    <row r="92" spans="6:19" x14ac:dyDescent="0.3">
      <c r="F92" s="236" t="str">
        <f>'Matriz de Datos'!A73</f>
        <v/>
      </c>
      <c r="G92" s="237" t="str">
        <f>'Matriz de Datos'!G73</f>
        <v/>
      </c>
      <c r="H92" s="237" t="str">
        <f>'Matriz de Datos'!K73</f>
        <v/>
      </c>
      <c r="I92" s="238" t="str">
        <f>'Matriz de Datos'!L73</f>
        <v/>
      </c>
      <c r="J92" s="238" t="str">
        <f>'Matriz de Datos'!M73</f>
        <v/>
      </c>
      <c r="K92" s="238" t="str">
        <f>'Matriz de Datos'!O73</f>
        <v/>
      </c>
      <c r="L92" s="238" t="str">
        <f ca="1">'Matriz de Datos'!AT73</f>
        <v/>
      </c>
      <c r="M92" s="238" t="str">
        <f ca="1">'Matriz de Datos'!AU73</f>
        <v/>
      </c>
      <c r="N92" s="238" t="str">
        <f ca="1">'Matriz de Datos'!AV73</f>
        <v/>
      </c>
      <c r="O92" s="238" t="str">
        <f ca="1">'Matriz de Datos'!AW73</f>
        <v/>
      </c>
      <c r="P92" s="238" t="str">
        <f ca="1">'Matriz de Datos'!AX73</f>
        <v/>
      </c>
      <c r="Q92" s="238" t="str">
        <f ca="1">'Matriz de Datos'!AZ73</f>
        <v/>
      </c>
      <c r="R92" s="239" t="str">
        <f>IF('Informacion del Cliente'!U85&lt;&gt;"",'Informacion del Cliente'!U85,"")</f>
        <v/>
      </c>
      <c r="S92" s="238" t="str">
        <f>IF(OR('Matriz de Datos'!AK73=1,'Matriz de Datos'!AK73=3),'Matriz de Datos'!AI73,"")</f>
        <v/>
      </c>
    </row>
    <row r="93" spans="6:19" x14ac:dyDescent="0.3">
      <c r="F93" s="236" t="str">
        <f>'Matriz de Datos'!A74</f>
        <v/>
      </c>
      <c r="G93" s="237" t="str">
        <f>'Matriz de Datos'!G74</f>
        <v/>
      </c>
      <c r="H93" s="237" t="str">
        <f>'Matriz de Datos'!K74</f>
        <v/>
      </c>
      <c r="I93" s="238" t="str">
        <f>'Matriz de Datos'!L74</f>
        <v/>
      </c>
      <c r="J93" s="238" t="str">
        <f>'Matriz de Datos'!M74</f>
        <v/>
      </c>
      <c r="K93" s="238" t="str">
        <f>'Matriz de Datos'!O74</f>
        <v/>
      </c>
      <c r="L93" s="238" t="str">
        <f ca="1">'Matriz de Datos'!AT74</f>
        <v/>
      </c>
      <c r="M93" s="238" t="str">
        <f ca="1">'Matriz de Datos'!AU74</f>
        <v/>
      </c>
      <c r="N93" s="238" t="str">
        <f ca="1">'Matriz de Datos'!AV74</f>
        <v/>
      </c>
      <c r="O93" s="238" t="str">
        <f ca="1">'Matriz de Datos'!AW74</f>
        <v/>
      </c>
      <c r="P93" s="238" t="str">
        <f ca="1">'Matriz de Datos'!AX74</f>
        <v/>
      </c>
      <c r="Q93" s="238" t="str">
        <f ca="1">'Matriz de Datos'!AZ74</f>
        <v/>
      </c>
      <c r="R93" s="239" t="str">
        <f>IF('Informacion del Cliente'!U86&lt;&gt;"",'Informacion del Cliente'!U86,"")</f>
        <v/>
      </c>
      <c r="S93" s="238" t="str">
        <f>IF(OR('Matriz de Datos'!AK74=1,'Matriz de Datos'!AK74=3),'Matriz de Datos'!AI74,"")</f>
        <v/>
      </c>
    </row>
    <row r="94" spans="6:19" x14ac:dyDescent="0.3">
      <c r="F94" s="236" t="str">
        <f>'Matriz de Datos'!A75</f>
        <v/>
      </c>
      <c r="G94" s="237" t="str">
        <f>'Matriz de Datos'!G75</f>
        <v/>
      </c>
      <c r="H94" s="237" t="str">
        <f>'Matriz de Datos'!K75</f>
        <v/>
      </c>
      <c r="I94" s="238" t="str">
        <f>'Matriz de Datos'!L75</f>
        <v/>
      </c>
      <c r="J94" s="238" t="str">
        <f>'Matriz de Datos'!M75</f>
        <v/>
      </c>
      <c r="K94" s="238" t="str">
        <f>'Matriz de Datos'!O75</f>
        <v/>
      </c>
      <c r="L94" s="238" t="str">
        <f ca="1">'Matriz de Datos'!AT75</f>
        <v/>
      </c>
      <c r="M94" s="238" t="str">
        <f ca="1">'Matriz de Datos'!AU75</f>
        <v/>
      </c>
      <c r="N94" s="238" t="str">
        <f ca="1">'Matriz de Datos'!AV75</f>
        <v/>
      </c>
      <c r="O94" s="238" t="str">
        <f ca="1">'Matriz de Datos'!AW75</f>
        <v/>
      </c>
      <c r="P94" s="238" t="str">
        <f ca="1">'Matriz de Datos'!AX75</f>
        <v/>
      </c>
      <c r="Q94" s="238" t="str">
        <f ca="1">'Matriz de Datos'!AZ75</f>
        <v/>
      </c>
      <c r="R94" s="239" t="str">
        <f>IF('Informacion del Cliente'!U87&lt;&gt;"",'Informacion del Cliente'!U87,"")</f>
        <v/>
      </c>
      <c r="S94" s="238" t="str">
        <f>IF(OR('Matriz de Datos'!AK75=1,'Matriz de Datos'!AK75=3),'Matriz de Datos'!AI75,"")</f>
        <v/>
      </c>
    </row>
    <row r="95" spans="6:19" x14ac:dyDescent="0.3">
      <c r="F95" s="236" t="str">
        <f>'Matriz de Datos'!A76</f>
        <v/>
      </c>
      <c r="G95" s="237" t="str">
        <f>'Matriz de Datos'!G76</f>
        <v/>
      </c>
      <c r="H95" s="237" t="str">
        <f>'Matriz de Datos'!K76</f>
        <v/>
      </c>
      <c r="I95" s="238" t="str">
        <f>'Matriz de Datos'!L76</f>
        <v/>
      </c>
      <c r="J95" s="238" t="str">
        <f>'Matriz de Datos'!M76</f>
        <v/>
      </c>
      <c r="K95" s="238" t="str">
        <f>'Matriz de Datos'!O76</f>
        <v/>
      </c>
      <c r="L95" s="238" t="str">
        <f ca="1">'Matriz de Datos'!AT76</f>
        <v/>
      </c>
      <c r="M95" s="238" t="str">
        <f ca="1">'Matriz de Datos'!AU76</f>
        <v/>
      </c>
      <c r="N95" s="238" t="str">
        <f ca="1">'Matriz de Datos'!AV76</f>
        <v/>
      </c>
      <c r="O95" s="238" t="str">
        <f ca="1">'Matriz de Datos'!AW76</f>
        <v/>
      </c>
      <c r="P95" s="238" t="str">
        <f ca="1">'Matriz de Datos'!AX76</f>
        <v/>
      </c>
      <c r="Q95" s="238" t="str">
        <f ca="1">'Matriz de Datos'!AZ76</f>
        <v/>
      </c>
      <c r="R95" s="239" t="str">
        <f>IF('Informacion del Cliente'!U88&lt;&gt;"",'Informacion del Cliente'!U88,"")</f>
        <v/>
      </c>
      <c r="S95" s="238" t="str">
        <f>IF(OR('Matriz de Datos'!AK76=1,'Matriz de Datos'!AK76=3),'Matriz de Datos'!AI76,"")</f>
        <v/>
      </c>
    </row>
    <row r="96" spans="6:19" x14ac:dyDescent="0.3">
      <c r="F96" s="236" t="str">
        <f>'Matriz de Datos'!A77</f>
        <v/>
      </c>
      <c r="G96" s="237" t="str">
        <f>'Matriz de Datos'!G77</f>
        <v/>
      </c>
      <c r="H96" s="237" t="str">
        <f>'Matriz de Datos'!K77</f>
        <v/>
      </c>
      <c r="I96" s="238" t="str">
        <f>'Matriz de Datos'!L77</f>
        <v/>
      </c>
      <c r="J96" s="238" t="str">
        <f>'Matriz de Datos'!M77</f>
        <v/>
      </c>
      <c r="K96" s="238" t="str">
        <f>'Matriz de Datos'!O77</f>
        <v/>
      </c>
      <c r="L96" s="238" t="str">
        <f ca="1">'Matriz de Datos'!AT77</f>
        <v/>
      </c>
      <c r="M96" s="238" t="str">
        <f ca="1">'Matriz de Datos'!AU77</f>
        <v/>
      </c>
      <c r="N96" s="238" t="str">
        <f ca="1">'Matriz de Datos'!AV77</f>
        <v/>
      </c>
      <c r="O96" s="238" t="str">
        <f ca="1">'Matriz de Datos'!AW77</f>
        <v/>
      </c>
      <c r="P96" s="238" t="str">
        <f ca="1">'Matriz de Datos'!AX77</f>
        <v/>
      </c>
      <c r="Q96" s="238" t="str">
        <f ca="1">'Matriz de Datos'!AZ77</f>
        <v/>
      </c>
      <c r="R96" s="239" t="str">
        <f>IF('Informacion del Cliente'!U89&lt;&gt;"",'Informacion del Cliente'!U89,"")</f>
        <v/>
      </c>
      <c r="S96" s="238" t="str">
        <f>IF(OR('Matriz de Datos'!AK77=1,'Matriz de Datos'!AK77=3),'Matriz de Datos'!AI77,"")</f>
        <v/>
      </c>
    </row>
    <row r="97" spans="6:19" x14ac:dyDescent="0.3">
      <c r="F97" s="236" t="str">
        <f>'Matriz de Datos'!A78</f>
        <v/>
      </c>
      <c r="G97" s="237" t="str">
        <f>'Matriz de Datos'!G78</f>
        <v/>
      </c>
      <c r="H97" s="237" t="str">
        <f>'Matriz de Datos'!K78</f>
        <v/>
      </c>
      <c r="I97" s="238" t="str">
        <f>'Matriz de Datos'!L78</f>
        <v/>
      </c>
      <c r="J97" s="238" t="str">
        <f>'Matriz de Datos'!M78</f>
        <v/>
      </c>
      <c r="K97" s="238" t="str">
        <f>'Matriz de Datos'!O78</f>
        <v/>
      </c>
      <c r="L97" s="238" t="str">
        <f ca="1">'Matriz de Datos'!AT78</f>
        <v/>
      </c>
      <c r="M97" s="238" t="str">
        <f ca="1">'Matriz de Datos'!AU78</f>
        <v/>
      </c>
      <c r="N97" s="238" t="str">
        <f ca="1">'Matriz de Datos'!AV78</f>
        <v/>
      </c>
      <c r="O97" s="238" t="str">
        <f ca="1">'Matriz de Datos'!AW78</f>
        <v/>
      </c>
      <c r="P97" s="238" t="str">
        <f ca="1">'Matriz de Datos'!AX78</f>
        <v/>
      </c>
      <c r="Q97" s="238" t="str">
        <f ca="1">'Matriz de Datos'!AZ78</f>
        <v/>
      </c>
      <c r="R97" s="239" t="str">
        <f>IF('Informacion del Cliente'!U90&lt;&gt;"",'Informacion del Cliente'!U90,"")</f>
        <v/>
      </c>
      <c r="S97" s="238" t="str">
        <f>IF(OR('Matriz de Datos'!AK78=1,'Matriz de Datos'!AK78=3),'Matriz de Datos'!AI78,"")</f>
        <v/>
      </c>
    </row>
    <row r="98" spans="6:19" x14ac:dyDescent="0.3">
      <c r="F98" s="236" t="str">
        <f>'Matriz de Datos'!A79</f>
        <v/>
      </c>
      <c r="G98" s="237" t="str">
        <f>'Matriz de Datos'!G79</f>
        <v/>
      </c>
      <c r="H98" s="237" t="str">
        <f>'Matriz de Datos'!K79</f>
        <v/>
      </c>
      <c r="I98" s="238" t="str">
        <f>'Matriz de Datos'!L79</f>
        <v/>
      </c>
      <c r="J98" s="238" t="str">
        <f>'Matriz de Datos'!M79</f>
        <v/>
      </c>
      <c r="K98" s="238" t="str">
        <f>'Matriz de Datos'!O79</f>
        <v/>
      </c>
      <c r="L98" s="238" t="str">
        <f ca="1">'Matriz de Datos'!AT79</f>
        <v/>
      </c>
      <c r="M98" s="238" t="str">
        <f ca="1">'Matriz de Datos'!AU79</f>
        <v/>
      </c>
      <c r="N98" s="238" t="str">
        <f ca="1">'Matriz de Datos'!AV79</f>
        <v/>
      </c>
      <c r="O98" s="238" t="str">
        <f ca="1">'Matriz de Datos'!AW79</f>
        <v/>
      </c>
      <c r="P98" s="238" t="str">
        <f ca="1">'Matriz de Datos'!AX79</f>
        <v/>
      </c>
      <c r="Q98" s="238" t="str">
        <f ca="1">'Matriz de Datos'!AZ79</f>
        <v/>
      </c>
      <c r="R98" s="239" t="str">
        <f>IF('Informacion del Cliente'!U91&lt;&gt;"",'Informacion del Cliente'!U91,"")</f>
        <v/>
      </c>
      <c r="S98" s="238" t="str">
        <f>IF(OR('Matriz de Datos'!AK79=1,'Matriz de Datos'!AK79=3),'Matriz de Datos'!AI79,"")</f>
        <v/>
      </c>
    </row>
    <row r="99" spans="6:19" x14ac:dyDescent="0.3">
      <c r="F99" s="236" t="str">
        <f>'Matriz de Datos'!A80</f>
        <v/>
      </c>
      <c r="G99" s="237" t="str">
        <f>'Matriz de Datos'!G80</f>
        <v/>
      </c>
      <c r="H99" s="237" t="str">
        <f>'Matriz de Datos'!K80</f>
        <v/>
      </c>
      <c r="I99" s="238" t="str">
        <f>'Matriz de Datos'!L80</f>
        <v/>
      </c>
      <c r="J99" s="238" t="str">
        <f>'Matriz de Datos'!M80</f>
        <v/>
      </c>
      <c r="K99" s="238" t="str">
        <f>'Matriz de Datos'!O80</f>
        <v/>
      </c>
      <c r="L99" s="238" t="str">
        <f ca="1">'Matriz de Datos'!AT80</f>
        <v/>
      </c>
      <c r="M99" s="238" t="str">
        <f ca="1">'Matriz de Datos'!AU80</f>
        <v/>
      </c>
      <c r="N99" s="238" t="str">
        <f ca="1">'Matriz de Datos'!AV80</f>
        <v/>
      </c>
      <c r="O99" s="238" t="str">
        <f ca="1">'Matriz de Datos'!AW80</f>
        <v/>
      </c>
      <c r="P99" s="238" t="str">
        <f ca="1">'Matriz de Datos'!AX80</f>
        <v/>
      </c>
      <c r="Q99" s="238" t="str">
        <f ca="1">'Matriz de Datos'!AZ80</f>
        <v/>
      </c>
      <c r="R99" s="239" t="str">
        <f>IF('Informacion del Cliente'!U92&lt;&gt;"",'Informacion del Cliente'!U92,"")</f>
        <v/>
      </c>
      <c r="S99" s="238" t="str">
        <f>IF(OR('Matriz de Datos'!AK80=1,'Matriz de Datos'!AK80=3),'Matriz de Datos'!AI80,"")</f>
        <v/>
      </c>
    </row>
    <row r="100" spans="6:19" x14ac:dyDescent="0.3">
      <c r="F100" s="236" t="str">
        <f>'Matriz de Datos'!A81</f>
        <v/>
      </c>
      <c r="G100" s="237" t="str">
        <f>'Matriz de Datos'!G81</f>
        <v/>
      </c>
      <c r="H100" s="237" t="str">
        <f>'Matriz de Datos'!K81</f>
        <v/>
      </c>
      <c r="I100" s="238" t="str">
        <f>'Matriz de Datos'!L81</f>
        <v/>
      </c>
      <c r="J100" s="238" t="str">
        <f>'Matriz de Datos'!M81</f>
        <v/>
      </c>
      <c r="K100" s="238" t="str">
        <f>'Matriz de Datos'!O81</f>
        <v/>
      </c>
      <c r="L100" s="238" t="str">
        <f ca="1">'Matriz de Datos'!AT81</f>
        <v/>
      </c>
      <c r="M100" s="238" t="str">
        <f ca="1">'Matriz de Datos'!AU81</f>
        <v/>
      </c>
      <c r="N100" s="238" t="str">
        <f ca="1">'Matriz de Datos'!AV81</f>
        <v/>
      </c>
      <c r="O100" s="238" t="str">
        <f ca="1">'Matriz de Datos'!AW81</f>
        <v/>
      </c>
      <c r="P100" s="238" t="str">
        <f ca="1">'Matriz de Datos'!AX81</f>
        <v/>
      </c>
      <c r="Q100" s="238" t="str">
        <f ca="1">'Matriz de Datos'!AZ81</f>
        <v/>
      </c>
      <c r="R100" s="239" t="str">
        <f>IF('Informacion del Cliente'!U93&lt;&gt;"",'Informacion del Cliente'!U93,"")</f>
        <v/>
      </c>
      <c r="S100" s="238" t="str">
        <f>IF(OR('Matriz de Datos'!AK81=1,'Matriz de Datos'!AK81=3),'Matriz de Datos'!AI81,"")</f>
        <v/>
      </c>
    </row>
    <row r="101" spans="6:19" x14ac:dyDescent="0.3">
      <c r="F101" s="236" t="str">
        <f>'Matriz de Datos'!A82</f>
        <v/>
      </c>
      <c r="G101" s="237" t="str">
        <f>'Matriz de Datos'!G82</f>
        <v/>
      </c>
      <c r="H101" s="237" t="str">
        <f>'Matriz de Datos'!K82</f>
        <v/>
      </c>
      <c r="I101" s="238" t="str">
        <f>'Matriz de Datos'!L82</f>
        <v/>
      </c>
      <c r="J101" s="238" t="str">
        <f>'Matriz de Datos'!M82</f>
        <v/>
      </c>
      <c r="K101" s="238" t="str">
        <f>'Matriz de Datos'!O82</f>
        <v/>
      </c>
      <c r="L101" s="238" t="str">
        <f ca="1">'Matriz de Datos'!AT82</f>
        <v/>
      </c>
      <c r="M101" s="238" t="str">
        <f ca="1">'Matriz de Datos'!AU82</f>
        <v/>
      </c>
      <c r="N101" s="238" t="str">
        <f ca="1">'Matriz de Datos'!AV82</f>
        <v/>
      </c>
      <c r="O101" s="238" t="str">
        <f ca="1">'Matriz de Datos'!AW82</f>
        <v/>
      </c>
      <c r="P101" s="238" t="str">
        <f ca="1">'Matriz de Datos'!AX82</f>
        <v/>
      </c>
      <c r="Q101" s="238" t="str">
        <f ca="1">'Matriz de Datos'!AZ82</f>
        <v/>
      </c>
      <c r="R101" s="239" t="str">
        <f>IF('Informacion del Cliente'!U94&lt;&gt;"",'Informacion del Cliente'!U94,"")</f>
        <v/>
      </c>
      <c r="S101" s="238" t="str">
        <f>IF(OR('Matriz de Datos'!AK82=1,'Matriz de Datos'!AK82=3),'Matriz de Datos'!AI82,"")</f>
        <v/>
      </c>
    </row>
    <row r="102" spans="6:19" x14ac:dyDescent="0.3">
      <c r="F102" s="236" t="str">
        <f>'Matriz de Datos'!A83</f>
        <v/>
      </c>
      <c r="G102" s="237" t="str">
        <f>'Matriz de Datos'!G83</f>
        <v/>
      </c>
      <c r="H102" s="237" t="str">
        <f>'Matriz de Datos'!K83</f>
        <v/>
      </c>
      <c r="I102" s="238" t="str">
        <f>'Matriz de Datos'!L83</f>
        <v/>
      </c>
      <c r="J102" s="238" t="str">
        <f>'Matriz de Datos'!M83</f>
        <v/>
      </c>
      <c r="K102" s="238" t="str">
        <f>'Matriz de Datos'!O83</f>
        <v/>
      </c>
      <c r="L102" s="238" t="str">
        <f ca="1">'Matriz de Datos'!AT83</f>
        <v/>
      </c>
      <c r="M102" s="238" t="str">
        <f ca="1">'Matriz de Datos'!AU83</f>
        <v/>
      </c>
      <c r="N102" s="238" t="str">
        <f ca="1">'Matriz de Datos'!AV83</f>
        <v/>
      </c>
      <c r="O102" s="238" t="str">
        <f ca="1">'Matriz de Datos'!AW83</f>
        <v/>
      </c>
      <c r="P102" s="238" t="str">
        <f ca="1">'Matriz de Datos'!AX83</f>
        <v/>
      </c>
      <c r="Q102" s="238" t="str">
        <f ca="1">'Matriz de Datos'!AZ83</f>
        <v/>
      </c>
      <c r="R102" s="239" t="str">
        <f>IF('Informacion del Cliente'!U95&lt;&gt;"",'Informacion del Cliente'!U95,"")</f>
        <v/>
      </c>
      <c r="S102" s="238" t="str">
        <f>IF(OR('Matriz de Datos'!AK83=1,'Matriz de Datos'!AK83=3),'Matriz de Datos'!AI83,"")</f>
        <v/>
      </c>
    </row>
    <row r="103" spans="6:19" x14ac:dyDescent="0.3">
      <c r="F103" s="236" t="str">
        <f>'Matriz de Datos'!A84</f>
        <v/>
      </c>
      <c r="G103" s="237" t="str">
        <f>'Matriz de Datos'!G84</f>
        <v/>
      </c>
      <c r="H103" s="237" t="str">
        <f>'Matriz de Datos'!K84</f>
        <v/>
      </c>
      <c r="I103" s="238" t="str">
        <f>'Matriz de Datos'!L84</f>
        <v/>
      </c>
      <c r="J103" s="238" t="str">
        <f>'Matriz de Datos'!M84</f>
        <v/>
      </c>
      <c r="K103" s="238" t="str">
        <f>'Matriz de Datos'!O84</f>
        <v/>
      </c>
      <c r="L103" s="238" t="str">
        <f ca="1">'Matriz de Datos'!AT84</f>
        <v/>
      </c>
      <c r="M103" s="238" t="str">
        <f ca="1">'Matriz de Datos'!AU84</f>
        <v/>
      </c>
      <c r="N103" s="238" t="str">
        <f ca="1">'Matriz de Datos'!AV84</f>
        <v/>
      </c>
      <c r="O103" s="238" t="str">
        <f ca="1">'Matriz de Datos'!AW84</f>
        <v/>
      </c>
      <c r="P103" s="238" t="str">
        <f ca="1">'Matriz de Datos'!AX84</f>
        <v/>
      </c>
      <c r="Q103" s="238" t="str">
        <f ca="1">'Matriz de Datos'!AZ84</f>
        <v/>
      </c>
      <c r="R103" s="239" t="str">
        <f>IF('Informacion del Cliente'!U96&lt;&gt;"",'Informacion del Cliente'!U96,"")</f>
        <v/>
      </c>
      <c r="S103" s="238" t="str">
        <f>IF(OR('Matriz de Datos'!AK84=1,'Matriz de Datos'!AK84=3),'Matriz de Datos'!AI84,"")</f>
        <v/>
      </c>
    </row>
    <row r="104" spans="6:19" x14ac:dyDescent="0.3">
      <c r="F104" s="236" t="str">
        <f>'Matriz de Datos'!A85</f>
        <v/>
      </c>
      <c r="G104" s="237" t="str">
        <f>'Matriz de Datos'!G85</f>
        <v/>
      </c>
      <c r="H104" s="237" t="str">
        <f>'Matriz de Datos'!K85</f>
        <v/>
      </c>
      <c r="I104" s="238" t="str">
        <f>'Matriz de Datos'!L85</f>
        <v/>
      </c>
      <c r="J104" s="238" t="str">
        <f>'Matriz de Datos'!M85</f>
        <v/>
      </c>
      <c r="K104" s="238" t="str">
        <f>'Matriz de Datos'!O85</f>
        <v/>
      </c>
      <c r="L104" s="238" t="str">
        <f ca="1">'Matriz de Datos'!AT85</f>
        <v/>
      </c>
      <c r="M104" s="238" t="str">
        <f ca="1">'Matriz de Datos'!AU85</f>
        <v/>
      </c>
      <c r="N104" s="238" t="str">
        <f ca="1">'Matriz de Datos'!AV85</f>
        <v/>
      </c>
      <c r="O104" s="238" t="str">
        <f ca="1">'Matriz de Datos'!AW85</f>
        <v/>
      </c>
      <c r="P104" s="238" t="str">
        <f ca="1">'Matriz de Datos'!AX85</f>
        <v/>
      </c>
      <c r="Q104" s="238" t="str">
        <f ca="1">'Matriz de Datos'!AZ85</f>
        <v/>
      </c>
      <c r="R104" s="239" t="str">
        <f>IF('Informacion del Cliente'!U97&lt;&gt;"",'Informacion del Cliente'!U97,"")</f>
        <v/>
      </c>
      <c r="S104" s="238" t="str">
        <f>IF(OR('Matriz de Datos'!AK85=1,'Matriz de Datos'!AK85=3),'Matriz de Datos'!AI85,"")</f>
        <v/>
      </c>
    </row>
    <row r="105" spans="6:19" x14ac:dyDescent="0.3">
      <c r="F105" s="236" t="str">
        <f>'Matriz de Datos'!A86</f>
        <v/>
      </c>
      <c r="G105" s="237" t="str">
        <f>'Matriz de Datos'!G86</f>
        <v/>
      </c>
      <c r="H105" s="237" t="str">
        <f>'Matriz de Datos'!K86</f>
        <v/>
      </c>
      <c r="I105" s="238" t="str">
        <f>'Matriz de Datos'!L86</f>
        <v/>
      </c>
      <c r="J105" s="238" t="str">
        <f>'Matriz de Datos'!M86</f>
        <v/>
      </c>
      <c r="K105" s="238" t="str">
        <f>'Matriz de Datos'!O86</f>
        <v/>
      </c>
      <c r="L105" s="238" t="str">
        <f ca="1">'Matriz de Datos'!AT86</f>
        <v/>
      </c>
      <c r="M105" s="238" t="str">
        <f ca="1">'Matriz de Datos'!AU86</f>
        <v/>
      </c>
      <c r="N105" s="238" t="str">
        <f ca="1">'Matriz de Datos'!AV86</f>
        <v/>
      </c>
      <c r="O105" s="238" t="str">
        <f ca="1">'Matriz de Datos'!AW86</f>
        <v/>
      </c>
      <c r="P105" s="238" t="str">
        <f ca="1">'Matriz de Datos'!AX86</f>
        <v/>
      </c>
      <c r="Q105" s="238" t="str">
        <f ca="1">'Matriz de Datos'!AZ86</f>
        <v/>
      </c>
      <c r="R105" s="239" t="str">
        <f>IF('Informacion del Cliente'!U98&lt;&gt;"",'Informacion del Cliente'!U98,"")</f>
        <v/>
      </c>
      <c r="S105" s="238" t="str">
        <f>IF(OR('Matriz de Datos'!AK86=1,'Matriz de Datos'!AK86=3),'Matriz de Datos'!AI86,"")</f>
        <v/>
      </c>
    </row>
    <row r="106" spans="6:19" x14ac:dyDescent="0.3">
      <c r="F106" s="236" t="str">
        <f>'Matriz de Datos'!A87</f>
        <v/>
      </c>
      <c r="G106" s="237" t="str">
        <f>'Matriz de Datos'!G87</f>
        <v/>
      </c>
      <c r="H106" s="237" t="str">
        <f>'Matriz de Datos'!K87</f>
        <v/>
      </c>
      <c r="I106" s="238" t="str">
        <f>'Matriz de Datos'!L87</f>
        <v/>
      </c>
      <c r="J106" s="238" t="str">
        <f>'Matriz de Datos'!M87</f>
        <v/>
      </c>
      <c r="K106" s="238" t="str">
        <f>'Matriz de Datos'!O87</f>
        <v/>
      </c>
      <c r="L106" s="238" t="str">
        <f ca="1">'Matriz de Datos'!AT87</f>
        <v/>
      </c>
      <c r="M106" s="238" t="str">
        <f ca="1">'Matriz de Datos'!AU87</f>
        <v/>
      </c>
      <c r="N106" s="238" t="str">
        <f ca="1">'Matriz de Datos'!AV87</f>
        <v/>
      </c>
      <c r="O106" s="238" t="str">
        <f ca="1">'Matriz de Datos'!AW87</f>
        <v/>
      </c>
      <c r="P106" s="238" t="str">
        <f ca="1">'Matriz de Datos'!AX87</f>
        <v/>
      </c>
      <c r="Q106" s="238" t="str">
        <f ca="1">'Matriz de Datos'!AZ87</f>
        <v/>
      </c>
      <c r="R106" s="239" t="str">
        <f>IF('Informacion del Cliente'!U99&lt;&gt;"",'Informacion del Cliente'!U99,"")</f>
        <v/>
      </c>
      <c r="S106" s="238" t="str">
        <f>IF(OR('Matriz de Datos'!AK87=1,'Matriz de Datos'!AK87=3),'Matriz de Datos'!AI87,"")</f>
        <v/>
      </c>
    </row>
    <row r="107" spans="6:19" x14ac:dyDescent="0.3">
      <c r="F107" s="236" t="str">
        <f>'Matriz de Datos'!A88</f>
        <v/>
      </c>
      <c r="G107" s="237" t="str">
        <f>'Matriz de Datos'!G88</f>
        <v/>
      </c>
      <c r="H107" s="237" t="str">
        <f>'Matriz de Datos'!K88</f>
        <v/>
      </c>
      <c r="I107" s="238" t="str">
        <f>'Matriz de Datos'!L88</f>
        <v/>
      </c>
      <c r="J107" s="238" t="str">
        <f>'Matriz de Datos'!M88</f>
        <v/>
      </c>
      <c r="K107" s="238" t="str">
        <f>'Matriz de Datos'!O88</f>
        <v/>
      </c>
      <c r="L107" s="238" t="str">
        <f ca="1">'Matriz de Datos'!AT88</f>
        <v/>
      </c>
      <c r="M107" s="238" t="str">
        <f ca="1">'Matriz de Datos'!AU88</f>
        <v/>
      </c>
      <c r="N107" s="238" t="str">
        <f ca="1">'Matriz de Datos'!AV88</f>
        <v/>
      </c>
      <c r="O107" s="238" t="str">
        <f ca="1">'Matriz de Datos'!AW88</f>
        <v/>
      </c>
      <c r="P107" s="238" t="str">
        <f ca="1">'Matriz de Datos'!AX88</f>
        <v/>
      </c>
      <c r="Q107" s="238" t="str">
        <f ca="1">'Matriz de Datos'!AZ88</f>
        <v/>
      </c>
      <c r="R107" s="239" t="str">
        <f>IF('Informacion del Cliente'!U100&lt;&gt;"",'Informacion del Cliente'!U100,"")</f>
        <v/>
      </c>
      <c r="S107" s="238" t="str">
        <f>IF(OR('Matriz de Datos'!AK88=1,'Matriz de Datos'!AK88=3),'Matriz de Datos'!AI88,"")</f>
        <v/>
      </c>
    </row>
    <row r="108" spans="6:19" x14ac:dyDescent="0.3">
      <c r="F108" s="236" t="str">
        <f>'Matriz de Datos'!A89</f>
        <v/>
      </c>
      <c r="G108" s="237" t="str">
        <f>'Matriz de Datos'!G89</f>
        <v/>
      </c>
      <c r="H108" s="237" t="str">
        <f>'Matriz de Datos'!K89</f>
        <v/>
      </c>
      <c r="I108" s="238" t="str">
        <f>'Matriz de Datos'!L89</f>
        <v/>
      </c>
      <c r="J108" s="238" t="str">
        <f>'Matriz de Datos'!M89</f>
        <v/>
      </c>
      <c r="K108" s="238" t="str">
        <f>'Matriz de Datos'!O89</f>
        <v/>
      </c>
      <c r="L108" s="238" t="str">
        <f ca="1">'Matriz de Datos'!AT89</f>
        <v/>
      </c>
      <c r="M108" s="238" t="str">
        <f ca="1">'Matriz de Datos'!AU89</f>
        <v/>
      </c>
      <c r="N108" s="238" t="str">
        <f ca="1">'Matriz de Datos'!AV89</f>
        <v/>
      </c>
      <c r="O108" s="238" t="str">
        <f ca="1">'Matriz de Datos'!AW89</f>
        <v/>
      </c>
      <c r="P108" s="238" t="str">
        <f ca="1">'Matriz de Datos'!AX89</f>
        <v/>
      </c>
      <c r="Q108" s="238" t="str">
        <f ca="1">'Matriz de Datos'!AZ89</f>
        <v/>
      </c>
      <c r="R108" s="239" t="str">
        <f>IF('Informacion del Cliente'!U101&lt;&gt;"",'Informacion del Cliente'!U101,"")</f>
        <v/>
      </c>
      <c r="S108" s="238" t="str">
        <f>IF(OR('Matriz de Datos'!AK89=1,'Matriz de Datos'!AK89=3),'Matriz de Datos'!AI89,"")</f>
        <v/>
      </c>
    </row>
    <row r="109" spans="6:19" x14ac:dyDescent="0.3">
      <c r="F109" s="236" t="str">
        <f>'Matriz de Datos'!A90</f>
        <v/>
      </c>
      <c r="G109" s="237" t="str">
        <f>'Matriz de Datos'!G90</f>
        <v/>
      </c>
      <c r="H109" s="237" t="str">
        <f>'Matriz de Datos'!K90</f>
        <v/>
      </c>
      <c r="I109" s="238" t="str">
        <f>'Matriz de Datos'!L90</f>
        <v/>
      </c>
      <c r="J109" s="238" t="str">
        <f>'Matriz de Datos'!M90</f>
        <v/>
      </c>
      <c r="K109" s="238" t="str">
        <f>'Matriz de Datos'!O90</f>
        <v/>
      </c>
      <c r="L109" s="238" t="str">
        <f ca="1">'Matriz de Datos'!AT90</f>
        <v/>
      </c>
      <c r="M109" s="238" t="str">
        <f ca="1">'Matriz de Datos'!AU90</f>
        <v/>
      </c>
      <c r="N109" s="238" t="str">
        <f ca="1">'Matriz de Datos'!AV90</f>
        <v/>
      </c>
      <c r="O109" s="238" t="str">
        <f ca="1">'Matriz de Datos'!AW90</f>
        <v/>
      </c>
      <c r="P109" s="238" t="str">
        <f ca="1">'Matriz de Datos'!AX90</f>
        <v/>
      </c>
      <c r="Q109" s="238" t="str">
        <f ca="1">'Matriz de Datos'!AZ90</f>
        <v/>
      </c>
      <c r="R109" s="239" t="str">
        <f>IF('Informacion del Cliente'!U102&lt;&gt;"",'Informacion del Cliente'!U102,"")</f>
        <v/>
      </c>
      <c r="S109" s="238" t="str">
        <f>IF(OR('Matriz de Datos'!AK90=1,'Matriz de Datos'!AK90=3),'Matriz de Datos'!AI90,"")</f>
        <v/>
      </c>
    </row>
    <row r="110" spans="6:19" x14ac:dyDescent="0.3">
      <c r="F110" s="236" t="str">
        <f>'Matriz de Datos'!A91</f>
        <v/>
      </c>
      <c r="G110" s="237" t="str">
        <f>'Matriz de Datos'!G91</f>
        <v/>
      </c>
      <c r="H110" s="237" t="str">
        <f>'Matriz de Datos'!K91</f>
        <v/>
      </c>
      <c r="I110" s="238" t="str">
        <f>'Matriz de Datos'!L91</f>
        <v/>
      </c>
      <c r="J110" s="238" t="str">
        <f>'Matriz de Datos'!M91</f>
        <v/>
      </c>
      <c r="K110" s="238" t="str">
        <f>'Matriz de Datos'!O91</f>
        <v/>
      </c>
      <c r="L110" s="238" t="str">
        <f ca="1">'Matriz de Datos'!AT91</f>
        <v/>
      </c>
      <c r="M110" s="238" t="str">
        <f ca="1">'Matriz de Datos'!AU91</f>
        <v/>
      </c>
      <c r="N110" s="238" t="str">
        <f ca="1">'Matriz de Datos'!AV91</f>
        <v/>
      </c>
      <c r="O110" s="238" t="str">
        <f ca="1">'Matriz de Datos'!AW91</f>
        <v/>
      </c>
      <c r="P110" s="238" t="str">
        <f ca="1">'Matriz de Datos'!AX91</f>
        <v/>
      </c>
      <c r="Q110" s="238" t="str">
        <f ca="1">'Matriz de Datos'!AZ91</f>
        <v/>
      </c>
      <c r="R110" s="239" t="str">
        <f>IF('Informacion del Cliente'!U103&lt;&gt;"",'Informacion del Cliente'!U103,"")</f>
        <v/>
      </c>
      <c r="S110" s="238" t="str">
        <f>IF(OR('Matriz de Datos'!AK91=1,'Matriz de Datos'!AK91=3),'Matriz de Datos'!AI91,"")</f>
        <v/>
      </c>
    </row>
    <row r="111" spans="6:19" x14ac:dyDescent="0.3">
      <c r="F111" s="236" t="str">
        <f>'Matriz de Datos'!A92</f>
        <v/>
      </c>
      <c r="G111" s="237" t="str">
        <f>'Matriz de Datos'!G92</f>
        <v/>
      </c>
      <c r="H111" s="237" t="str">
        <f>'Matriz de Datos'!K92</f>
        <v/>
      </c>
      <c r="I111" s="238" t="str">
        <f>'Matriz de Datos'!L92</f>
        <v/>
      </c>
      <c r="J111" s="238" t="str">
        <f>'Matriz de Datos'!M92</f>
        <v/>
      </c>
      <c r="K111" s="238" t="str">
        <f>'Matriz de Datos'!O92</f>
        <v/>
      </c>
      <c r="L111" s="238" t="str">
        <f ca="1">'Matriz de Datos'!AT92</f>
        <v/>
      </c>
      <c r="M111" s="238" t="str">
        <f ca="1">'Matriz de Datos'!AU92</f>
        <v/>
      </c>
      <c r="N111" s="238" t="str">
        <f ca="1">'Matriz de Datos'!AV92</f>
        <v/>
      </c>
      <c r="O111" s="238" t="str">
        <f ca="1">'Matriz de Datos'!AW92</f>
        <v/>
      </c>
      <c r="P111" s="238" t="str">
        <f ca="1">'Matriz de Datos'!AX92</f>
        <v/>
      </c>
      <c r="Q111" s="238" t="str">
        <f ca="1">'Matriz de Datos'!AZ92</f>
        <v/>
      </c>
      <c r="R111" s="239" t="str">
        <f>IF('Informacion del Cliente'!U104&lt;&gt;"",'Informacion del Cliente'!U104,"")</f>
        <v/>
      </c>
      <c r="S111" s="238" t="str">
        <f>IF(OR('Matriz de Datos'!AK92=1,'Matriz de Datos'!AK92=3),'Matriz de Datos'!AI92,"")</f>
        <v/>
      </c>
    </row>
    <row r="112" spans="6:19" x14ac:dyDescent="0.3">
      <c r="F112" s="236" t="str">
        <f>'Matriz de Datos'!A93</f>
        <v/>
      </c>
      <c r="G112" s="237" t="str">
        <f>'Matriz de Datos'!G93</f>
        <v/>
      </c>
      <c r="H112" s="237" t="str">
        <f>'Matriz de Datos'!K93</f>
        <v/>
      </c>
      <c r="I112" s="238" t="str">
        <f>'Matriz de Datos'!L93</f>
        <v/>
      </c>
      <c r="J112" s="238" t="str">
        <f>'Matriz de Datos'!M93</f>
        <v/>
      </c>
      <c r="K112" s="238" t="str">
        <f>'Matriz de Datos'!O93</f>
        <v/>
      </c>
      <c r="L112" s="238" t="str">
        <f ca="1">'Matriz de Datos'!AT93</f>
        <v/>
      </c>
      <c r="M112" s="238" t="str">
        <f ca="1">'Matriz de Datos'!AU93</f>
        <v/>
      </c>
      <c r="N112" s="238" t="str">
        <f ca="1">'Matriz de Datos'!AV93</f>
        <v/>
      </c>
      <c r="O112" s="238" t="str">
        <f ca="1">'Matriz de Datos'!AW93</f>
        <v/>
      </c>
      <c r="P112" s="238" t="str">
        <f ca="1">'Matriz de Datos'!AX93</f>
        <v/>
      </c>
      <c r="Q112" s="238" t="str">
        <f ca="1">'Matriz de Datos'!AZ93</f>
        <v/>
      </c>
      <c r="R112" s="239" t="str">
        <f>IF('Informacion del Cliente'!U105&lt;&gt;"",'Informacion del Cliente'!U105,"")</f>
        <v/>
      </c>
      <c r="S112" s="238" t="str">
        <f>IF(OR('Matriz de Datos'!AK93=1,'Matriz de Datos'!AK93=3),'Matriz de Datos'!AI93,"")</f>
        <v/>
      </c>
    </row>
    <row r="113" spans="6:19" x14ac:dyDescent="0.3">
      <c r="F113" s="236" t="str">
        <f>'Matriz de Datos'!A94</f>
        <v/>
      </c>
      <c r="G113" s="237" t="str">
        <f>'Matriz de Datos'!G94</f>
        <v/>
      </c>
      <c r="H113" s="237" t="str">
        <f>'Matriz de Datos'!K94</f>
        <v/>
      </c>
      <c r="I113" s="238" t="str">
        <f>'Matriz de Datos'!L94</f>
        <v/>
      </c>
      <c r="J113" s="238" t="str">
        <f>'Matriz de Datos'!M94</f>
        <v/>
      </c>
      <c r="K113" s="238" t="str">
        <f>'Matriz de Datos'!O94</f>
        <v/>
      </c>
      <c r="L113" s="238" t="str">
        <f ca="1">'Matriz de Datos'!AT94</f>
        <v/>
      </c>
      <c r="M113" s="238" t="str">
        <f ca="1">'Matriz de Datos'!AU94</f>
        <v/>
      </c>
      <c r="N113" s="238" t="str">
        <f ca="1">'Matriz de Datos'!AV94</f>
        <v/>
      </c>
      <c r="O113" s="238" t="str">
        <f ca="1">'Matriz de Datos'!AW94</f>
        <v/>
      </c>
      <c r="P113" s="238" t="str">
        <f ca="1">'Matriz de Datos'!AX94</f>
        <v/>
      </c>
      <c r="Q113" s="238" t="str">
        <f ca="1">'Matriz de Datos'!AZ94</f>
        <v/>
      </c>
      <c r="R113" s="239" t="str">
        <f>IF('Informacion del Cliente'!U106&lt;&gt;"",'Informacion del Cliente'!U106,"")</f>
        <v/>
      </c>
      <c r="S113" s="238" t="str">
        <f>IF(OR('Matriz de Datos'!AK94=1,'Matriz de Datos'!AK94=3),'Matriz de Datos'!AI94,"")</f>
        <v/>
      </c>
    </row>
    <row r="114" spans="6:19" x14ac:dyDescent="0.3">
      <c r="F114" s="236" t="str">
        <f>'Matriz de Datos'!A95</f>
        <v/>
      </c>
      <c r="G114" s="237" t="str">
        <f>'Matriz de Datos'!G95</f>
        <v/>
      </c>
      <c r="H114" s="237" t="str">
        <f>'Matriz de Datos'!K95</f>
        <v/>
      </c>
      <c r="I114" s="238" t="str">
        <f>'Matriz de Datos'!L95</f>
        <v/>
      </c>
      <c r="J114" s="238" t="str">
        <f>'Matriz de Datos'!M95</f>
        <v/>
      </c>
      <c r="K114" s="238" t="str">
        <f>'Matriz de Datos'!O95</f>
        <v/>
      </c>
      <c r="L114" s="238" t="str">
        <f ca="1">'Matriz de Datos'!AT95</f>
        <v/>
      </c>
      <c r="M114" s="238" t="str">
        <f ca="1">'Matriz de Datos'!AU95</f>
        <v/>
      </c>
      <c r="N114" s="238" t="str">
        <f ca="1">'Matriz de Datos'!AV95</f>
        <v/>
      </c>
      <c r="O114" s="238" t="str">
        <f ca="1">'Matriz de Datos'!AW95</f>
        <v/>
      </c>
      <c r="P114" s="238" t="str">
        <f ca="1">'Matriz de Datos'!AX95</f>
        <v/>
      </c>
      <c r="Q114" s="238" t="str">
        <f ca="1">'Matriz de Datos'!AZ95</f>
        <v/>
      </c>
      <c r="R114" s="239" t="str">
        <f>IF('Informacion del Cliente'!U107&lt;&gt;"",'Informacion del Cliente'!U107,"")</f>
        <v/>
      </c>
      <c r="S114" s="238" t="str">
        <f>IF(OR('Matriz de Datos'!AK95=1,'Matriz de Datos'!AK95=3),'Matriz de Datos'!AI95,"")</f>
        <v/>
      </c>
    </row>
    <row r="115" spans="6:19" x14ac:dyDescent="0.3">
      <c r="F115" s="236" t="str">
        <f>'Matriz de Datos'!A96</f>
        <v/>
      </c>
      <c r="G115" s="237" t="str">
        <f>'Matriz de Datos'!G96</f>
        <v/>
      </c>
      <c r="H115" s="237" t="str">
        <f>'Matriz de Datos'!K96</f>
        <v/>
      </c>
      <c r="I115" s="238" t="str">
        <f>'Matriz de Datos'!L96</f>
        <v/>
      </c>
      <c r="J115" s="238" t="str">
        <f>'Matriz de Datos'!M96</f>
        <v/>
      </c>
      <c r="K115" s="238" t="str">
        <f>'Matriz de Datos'!O96</f>
        <v/>
      </c>
      <c r="L115" s="238" t="str">
        <f ca="1">'Matriz de Datos'!AT96</f>
        <v/>
      </c>
      <c r="M115" s="238" t="str">
        <f ca="1">'Matriz de Datos'!AU96</f>
        <v/>
      </c>
      <c r="N115" s="238" t="str">
        <f ca="1">'Matriz de Datos'!AV96</f>
        <v/>
      </c>
      <c r="O115" s="238" t="str">
        <f ca="1">'Matriz de Datos'!AW96</f>
        <v/>
      </c>
      <c r="P115" s="238" t="str">
        <f ca="1">'Matriz de Datos'!AX96</f>
        <v/>
      </c>
      <c r="Q115" s="238" t="str">
        <f ca="1">'Matriz de Datos'!AZ96</f>
        <v/>
      </c>
      <c r="R115" s="239" t="str">
        <f>IF('Informacion del Cliente'!U108&lt;&gt;"",'Informacion del Cliente'!U108,"")</f>
        <v/>
      </c>
      <c r="S115" s="238" t="str">
        <f>IF(OR('Matriz de Datos'!AK96=1,'Matriz de Datos'!AK96=3),'Matriz de Datos'!AI96,"")</f>
        <v/>
      </c>
    </row>
    <row r="116" spans="6:19" x14ac:dyDescent="0.3">
      <c r="F116" s="236" t="str">
        <f>'Matriz de Datos'!A97</f>
        <v/>
      </c>
      <c r="G116" s="237" t="str">
        <f>'Matriz de Datos'!G97</f>
        <v/>
      </c>
      <c r="H116" s="237" t="str">
        <f>'Matriz de Datos'!K97</f>
        <v/>
      </c>
      <c r="I116" s="238" t="str">
        <f>'Matriz de Datos'!L97</f>
        <v/>
      </c>
      <c r="J116" s="238" t="str">
        <f>'Matriz de Datos'!M97</f>
        <v/>
      </c>
      <c r="K116" s="238" t="str">
        <f>'Matriz de Datos'!O97</f>
        <v/>
      </c>
      <c r="L116" s="238" t="str">
        <f ca="1">'Matriz de Datos'!AT97</f>
        <v/>
      </c>
      <c r="M116" s="238" t="str">
        <f ca="1">'Matriz de Datos'!AU97</f>
        <v/>
      </c>
      <c r="N116" s="238" t="str">
        <f ca="1">'Matriz de Datos'!AV97</f>
        <v/>
      </c>
      <c r="O116" s="238" t="str">
        <f ca="1">'Matriz de Datos'!AW97</f>
        <v/>
      </c>
      <c r="P116" s="238" t="str">
        <f ca="1">'Matriz de Datos'!AX97</f>
        <v/>
      </c>
      <c r="Q116" s="238" t="str">
        <f ca="1">'Matriz de Datos'!AZ97</f>
        <v/>
      </c>
      <c r="R116" s="239" t="str">
        <f>IF('Informacion del Cliente'!U109&lt;&gt;"",'Informacion del Cliente'!U109,"")</f>
        <v/>
      </c>
      <c r="S116" s="238" t="str">
        <f>IF(OR('Matriz de Datos'!AK97=1,'Matriz de Datos'!AK97=3),'Matriz de Datos'!AI97,"")</f>
        <v/>
      </c>
    </row>
    <row r="117" spans="6:19" x14ac:dyDescent="0.3">
      <c r="F117" s="236" t="str">
        <f>'Matriz de Datos'!A98</f>
        <v/>
      </c>
      <c r="G117" s="237" t="str">
        <f>'Matriz de Datos'!G98</f>
        <v/>
      </c>
      <c r="H117" s="237" t="str">
        <f>'Matriz de Datos'!K98</f>
        <v/>
      </c>
      <c r="I117" s="238" t="str">
        <f>'Matriz de Datos'!L98</f>
        <v/>
      </c>
      <c r="J117" s="238" t="str">
        <f>'Matriz de Datos'!M98</f>
        <v/>
      </c>
      <c r="K117" s="238" t="str">
        <f>'Matriz de Datos'!O98</f>
        <v/>
      </c>
      <c r="L117" s="238" t="str">
        <f ca="1">'Matriz de Datos'!AT98</f>
        <v/>
      </c>
      <c r="M117" s="238" t="str">
        <f ca="1">'Matriz de Datos'!AU98</f>
        <v/>
      </c>
      <c r="N117" s="238" t="str">
        <f ca="1">'Matriz de Datos'!AV98</f>
        <v/>
      </c>
      <c r="O117" s="238" t="str">
        <f ca="1">'Matriz de Datos'!AW98</f>
        <v/>
      </c>
      <c r="P117" s="238" t="str">
        <f ca="1">'Matriz de Datos'!AX98</f>
        <v/>
      </c>
      <c r="Q117" s="238" t="str">
        <f ca="1">'Matriz de Datos'!AZ98</f>
        <v/>
      </c>
      <c r="R117" s="239" t="str">
        <f>IF('Informacion del Cliente'!U110&lt;&gt;"",'Informacion del Cliente'!U110,"")</f>
        <v/>
      </c>
      <c r="S117" s="238" t="str">
        <f>IF(OR('Matriz de Datos'!AK98=1,'Matriz de Datos'!AK98=3),'Matriz de Datos'!AI98,"")</f>
        <v/>
      </c>
    </row>
    <row r="118" spans="6:19" x14ac:dyDescent="0.3">
      <c r="F118" s="236" t="str">
        <f>'Matriz de Datos'!A99</f>
        <v/>
      </c>
      <c r="G118" s="237" t="str">
        <f>'Matriz de Datos'!G99</f>
        <v/>
      </c>
      <c r="H118" s="237" t="str">
        <f>'Matriz de Datos'!K99</f>
        <v/>
      </c>
      <c r="I118" s="238" t="str">
        <f>'Matriz de Datos'!L99</f>
        <v/>
      </c>
      <c r="J118" s="238" t="str">
        <f>'Matriz de Datos'!M99</f>
        <v/>
      </c>
      <c r="K118" s="238" t="str">
        <f>'Matriz de Datos'!O99</f>
        <v/>
      </c>
      <c r="L118" s="238" t="str">
        <f ca="1">'Matriz de Datos'!AT99</f>
        <v/>
      </c>
      <c r="M118" s="238" t="str">
        <f ca="1">'Matriz de Datos'!AU99</f>
        <v/>
      </c>
      <c r="N118" s="238" t="str">
        <f ca="1">'Matriz de Datos'!AV99</f>
        <v/>
      </c>
      <c r="O118" s="238" t="str">
        <f ca="1">'Matriz de Datos'!AW99</f>
        <v/>
      </c>
      <c r="P118" s="238" t="str">
        <f ca="1">'Matriz de Datos'!AX99</f>
        <v/>
      </c>
      <c r="Q118" s="238" t="str">
        <f ca="1">'Matriz de Datos'!AZ99</f>
        <v/>
      </c>
      <c r="R118" s="239" t="str">
        <f>IF('Informacion del Cliente'!U111&lt;&gt;"",'Informacion del Cliente'!U111,"")</f>
        <v/>
      </c>
      <c r="S118" s="238" t="str">
        <f>IF(OR('Matriz de Datos'!AK99=1,'Matriz de Datos'!AK99=3),'Matriz de Datos'!AI99,"")</f>
        <v/>
      </c>
    </row>
    <row r="119" spans="6:19" x14ac:dyDescent="0.3">
      <c r="F119" s="236" t="str">
        <f>'Matriz de Datos'!A100</f>
        <v/>
      </c>
      <c r="G119" s="237" t="str">
        <f>'Matriz de Datos'!G100</f>
        <v/>
      </c>
      <c r="H119" s="237" t="str">
        <f>'Matriz de Datos'!K100</f>
        <v/>
      </c>
      <c r="I119" s="238" t="str">
        <f>'Matriz de Datos'!L100</f>
        <v/>
      </c>
      <c r="J119" s="238" t="str">
        <f>'Matriz de Datos'!M100</f>
        <v/>
      </c>
      <c r="K119" s="238" t="str">
        <f>'Matriz de Datos'!O100</f>
        <v/>
      </c>
      <c r="L119" s="238" t="str">
        <f ca="1">'Matriz de Datos'!AT100</f>
        <v/>
      </c>
      <c r="M119" s="238" t="str">
        <f ca="1">'Matriz de Datos'!AU100</f>
        <v/>
      </c>
      <c r="N119" s="238" t="str">
        <f ca="1">'Matriz de Datos'!AV100</f>
        <v/>
      </c>
      <c r="O119" s="238" t="str">
        <f ca="1">'Matriz de Datos'!AW100</f>
        <v/>
      </c>
      <c r="P119" s="238" t="str">
        <f ca="1">'Matriz de Datos'!AX100</f>
        <v/>
      </c>
      <c r="Q119" s="238" t="str">
        <f ca="1">'Matriz de Datos'!AZ100</f>
        <v/>
      </c>
      <c r="R119" s="239" t="str">
        <f>IF('Informacion del Cliente'!U112&lt;&gt;"",'Informacion del Cliente'!U112,"")</f>
        <v/>
      </c>
      <c r="S119" s="238" t="str">
        <f>IF(OR('Matriz de Datos'!AK100=1,'Matriz de Datos'!AK100=3),'Matriz de Datos'!AI100,"")</f>
        <v/>
      </c>
    </row>
    <row r="120" spans="6:19" x14ac:dyDescent="0.3">
      <c r="F120" s="236" t="str">
        <f>'Matriz de Datos'!A101</f>
        <v/>
      </c>
      <c r="G120" s="237" t="str">
        <f>'Matriz de Datos'!G101</f>
        <v/>
      </c>
      <c r="H120" s="237" t="str">
        <f>'Matriz de Datos'!K101</f>
        <v/>
      </c>
      <c r="I120" s="238" t="str">
        <f>'Matriz de Datos'!L101</f>
        <v/>
      </c>
      <c r="J120" s="238" t="str">
        <f>'Matriz de Datos'!M101</f>
        <v/>
      </c>
      <c r="K120" s="238" t="str">
        <f>'Matriz de Datos'!O101</f>
        <v/>
      </c>
      <c r="L120" s="238" t="str">
        <f ca="1">'Matriz de Datos'!AT101</f>
        <v/>
      </c>
      <c r="M120" s="238" t="str">
        <f ca="1">'Matriz de Datos'!AU101</f>
        <v/>
      </c>
      <c r="N120" s="238" t="str">
        <f ca="1">'Matriz de Datos'!AV101</f>
        <v/>
      </c>
      <c r="O120" s="238" t="str">
        <f ca="1">'Matriz de Datos'!AW101</f>
        <v/>
      </c>
      <c r="P120" s="238" t="str">
        <f ca="1">'Matriz de Datos'!AX101</f>
        <v/>
      </c>
      <c r="Q120" s="238" t="str">
        <f ca="1">'Matriz de Datos'!AZ101</f>
        <v/>
      </c>
      <c r="R120" s="239" t="str">
        <f>IF('Informacion del Cliente'!U113&lt;&gt;"",'Informacion del Cliente'!U113,"")</f>
        <v/>
      </c>
      <c r="S120" s="238" t="str">
        <f>IF(OR('Matriz de Datos'!AK101=1,'Matriz de Datos'!AK101=3),'Matriz de Datos'!AI101,"")</f>
        <v/>
      </c>
    </row>
    <row r="121" spans="6:19" x14ac:dyDescent="0.3">
      <c r="F121" s="236" t="str">
        <f>'Matriz de Datos'!A102</f>
        <v/>
      </c>
      <c r="G121" s="237" t="str">
        <f>'Matriz de Datos'!G102</f>
        <v/>
      </c>
      <c r="H121" s="237" t="str">
        <f>'Matriz de Datos'!K102</f>
        <v/>
      </c>
      <c r="I121" s="238" t="str">
        <f>'Matriz de Datos'!L102</f>
        <v/>
      </c>
      <c r="J121" s="238" t="str">
        <f>'Matriz de Datos'!M102</f>
        <v/>
      </c>
      <c r="K121" s="238" t="str">
        <f>'Matriz de Datos'!O102</f>
        <v/>
      </c>
      <c r="L121" s="238" t="str">
        <f ca="1">'Matriz de Datos'!AT102</f>
        <v/>
      </c>
      <c r="M121" s="238" t="str">
        <f ca="1">'Matriz de Datos'!AU102</f>
        <v/>
      </c>
      <c r="N121" s="238" t="str">
        <f ca="1">'Matriz de Datos'!AV102</f>
        <v/>
      </c>
      <c r="O121" s="238" t="str">
        <f ca="1">'Matriz de Datos'!AW102</f>
        <v/>
      </c>
      <c r="P121" s="238" t="str">
        <f ca="1">'Matriz de Datos'!AX102</f>
        <v/>
      </c>
      <c r="Q121" s="238" t="str">
        <f ca="1">'Matriz de Datos'!AZ102</f>
        <v/>
      </c>
      <c r="R121" s="239" t="str">
        <f>IF('Informacion del Cliente'!U114&lt;&gt;"",'Informacion del Cliente'!U114,"")</f>
        <v/>
      </c>
      <c r="S121" s="238" t="str">
        <f>IF(OR('Matriz de Datos'!AK102=1,'Matriz de Datos'!AK102=3),'Matriz de Datos'!AI102,"")</f>
        <v/>
      </c>
    </row>
    <row r="122" spans="6:19" x14ac:dyDescent="0.3">
      <c r="F122" s="236" t="str">
        <f>'Matriz de Datos'!A103</f>
        <v/>
      </c>
      <c r="G122" s="237" t="str">
        <f>'Matriz de Datos'!G103</f>
        <v/>
      </c>
      <c r="H122" s="237" t="str">
        <f>'Matriz de Datos'!K103</f>
        <v/>
      </c>
      <c r="I122" s="238" t="str">
        <f>'Matriz de Datos'!L103</f>
        <v/>
      </c>
      <c r="J122" s="238" t="str">
        <f>'Matriz de Datos'!M103</f>
        <v/>
      </c>
      <c r="K122" s="238" t="str">
        <f>'Matriz de Datos'!O103</f>
        <v/>
      </c>
      <c r="L122" s="238" t="str">
        <f ca="1">'Matriz de Datos'!AT103</f>
        <v/>
      </c>
      <c r="M122" s="238" t="str">
        <f ca="1">'Matriz de Datos'!AU103</f>
        <v/>
      </c>
      <c r="N122" s="238" t="str">
        <f ca="1">'Matriz de Datos'!AV103</f>
        <v/>
      </c>
      <c r="O122" s="238" t="str">
        <f ca="1">'Matriz de Datos'!AW103</f>
        <v/>
      </c>
      <c r="P122" s="238" t="str">
        <f ca="1">'Matriz de Datos'!AX103</f>
        <v/>
      </c>
      <c r="Q122" s="238" t="str">
        <f ca="1">'Matriz de Datos'!AZ103</f>
        <v/>
      </c>
      <c r="R122" s="239" t="str">
        <f>IF('Informacion del Cliente'!U115&lt;&gt;"",'Informacion del Cliente'!U115,"")</f>
        <v/>
      </c>
      <c r="S122" s="238" t="str">
        <f>IF(OR('Matriz de Datos'!AK103=1,'Matriz de Datos'!AK103=3),'Matriz de Datos'!AI103,"")</f>
        <v/>
      </c>
    </row>
    <row r="123" spans="6:19" x14ac:dyDescent="0.3">
      <c r="F123" s="236" t="str">
        <f>'Matriz de Datos'!A104</f>
        <v/>
      </c>
      <c r="G123" s="237" t="str">
        <f>'Matriz de Datos'!G104</f>
        <v/>
      </c>
      <c r="H123" s="237" t="str">
        <f>'Matriz de Datos'!K104</f>
        <v/>
      </c>
      <c r="I123" s="238" t="str">
        <f>'Matriz de Datos'!L104</f>
        <v/>
      </c>
      <c r="J123" s="238" t="str">
        <f>'Matriz de Datos'!M104</f>
        <v/>
      </c>
      <c r="K123" s="238" t="str">
        <f>'Matriz de Datos'!O104</f>
        <v/>
      </c>
      <c r="L123" s="238" t="str">
        <f ca="1">'Matriz de Datos'!AT104</f>
        <v/>
      </c>
      <c r="M123" s="238" t="str">
        <f ca="1">'Matriz de Datos'!AU104</f>
        <v/>
      </c>
      <c r="N123" s="238" t="str">
        <f ca="1">'Matriz de Datos'!AV104</f>
        <v/>
      </c>
      <c r="O123" s="238" t="str">
        <f ca="1">'Matriz de Datos'!AW104</f>
        <v/>
      </c>
      <c r="P123" s="238" t="str">
        <f ca="1">'Matriz de Datos'!AX104</f>
        <v/>
      </c>
      <c r="Q123" s="238" t="str">
        <f ca="1">'Matriz de Datos'!AZ104</f>
        <v/>
      </c>
      <c r="R123" s="239" t="str">
        <f>IF('Informacion del Cliente'!U116&lt;&gt;"",'Informacion del Cliente'!U116,"")</f>
        <v/>
      </c>
      <c r="S123" s="238" t="str">
        <f>IF(OR('Matriz de Datos'!AK104=1,'Matriz de Datos'!AK104=3),'Matriz de Datos'!AI104,"")</f>
        <v/>
      </c>
    </row>
    <row r="124" spans="6:19" x14ac:dyDescent="0.3">
      <c r="F124" s="236" t="str">
        <f>'Matriz de Datos'!A105</f>
        <v/>
      </c>
      <c r="G124" s="237" t="str">
        <f>'Matriz de Datos'!G105</f>
        <v/>
      </c>
      <c r="H124" s="237" t="str">
        <f>'Matriz de Datos'!K105</f>
        <v/>
      </c>
      <c r="I124" s="238" t="str">
        <f>'Matriz de Datos'!L105</f>
        <v/>
      </c>
      <c r="J124" s="238" t="str">
        <f>'Matriz de Datos'!M105</f>
        <v/>
      </c>
      <c r="K124" s="238" t="str">
        <f>'Matriz de Datos'!O105</f>
        <v/>
      </c>
      <c r="L124" s="238" t="str">
        <f ca="1">'Matriz de Datos'!AT105</f>
        <v/>
      </c>
      <c r="M124" s="238" t="str">
        <f ca="1">'Matriz de Datos'!AU105</f>
        <v/>
      </c>
      <c r="N124" s="238" t="str">
        <f ca="1">'Matriz de Datos'!AV105</f>
        <v/>
      </c>
      <c r="O124" s="238" t="str">
        <f ca="1">'Matriz de Datos'!AW105</f>
        <v/>
      </c>
      <c r="P124" s="238" t="str">
        <f ca="1">'Matriz de Datos'!AX105</f>
        <v/>
      </c>
      <c r="Q124" s="238" t="str">
        <f ca="1">'Matriz de Datos'!AZ105</f>
        <v/>
      </c>
      <c r="R124" s="239" t="str">
        <f>IF('Informacion del Cliente'!U117&lt;&gt;"",'Informacion del Cliente'!U117,"")</f>
        <v/>
      </c>
      <c r="S124" s="238" t="str">
        <f>IF(OR('Matriz de Datos'!AK105=1,'Matriz de Datos'!AK105=3),'Matriz de Datos'!AI105,"")</f>
        <v/>
      </c>
    </row>
    <row r="125" spans="6:19" x14ac:dyDescent="0.3">
      <c r="F125" s="236" t="str">
        <f>'Matriz de Datos'!A106</f>
        <v/>
      </c>
      <c r="G125" s="237" t="str">
        <f>'Matriz de Datos'!G106</f>
        <v/>
      </c>
      <c r="H125" s="237" t="str">
        <f>'Matriz de Datos'!K106</f>
        <v/>
      </c>
      <c r="I125" s="238" t="str">
        <f>'Matriz de Datos'!L106</f>
        <v/>
      </c>
      <c r="J125" s="238" t="str">
        <f>'Matriz de Datos'!M106</f>
        <v/>
      </c>
      <c r="K125" s="238" t="str">
        <f>'Matriz de Datos'!O106</f>
        <v/>
      </c>
      <c r="L125" s="238" t="str">
        <f ca="1">'Matriz de Datos'!AT106</f>
        <v/>
      </c>
      <c r="M125" s="238" t="str">
        <f ca="1">'Matriz de Datos'!AU106</f>
        <v/>
      </c>
      <c r="N125" s="238" t="str">
        <f ca="1">'Matriz de Datos'!AV106</f>
        <v/>
      </c>
      <c r="O125" s="238" t="str">
        <f ca="1">'Matriz de Datos'!AW106</f>
        <v/>
      </c>
      <c r="P125" s="238" t="str">
        <f ca="1">'Matriz de Datos'!AX106</f>
        <v/>
      </c>
      <c r="Q125" s="238" t="str">
        <f ca="1">'Matriz de Datos'!AZ106</f>
        <v/>
      </c>
      <c r="R125" s="239" t="str">
        <f>IF('Informacion del Cliente'!U118&lt;&gt;"",'Informacion del Cliente'!U118,"")</f>
        <v/>
      </c>
      <c r="S125" s="238" t="str">
        <f>IF(OR('Matriz de Datos'!AK106=1,'Matriz de Datos'!AK106=3),'Matriz de Datos'!AI106,"")</f>
        <v/>
      </c>
    </row>
    <row r="126" spans="6:19" x14ac:dyDescent="0.3">
      <c r="F126" s="236" t="str">
        <f>'Matriz de Datos'!A107</f>
        <v/>
      </c>
      <c r="G126" s="237" t="str">
        <f>'Matriz de Datos'!G107</f>
        <v/>
      </c>
      <c r="H126" s="237" t="str">
        <f>'Matriz de Datos'!K107</f>
        <v/>
      </c>
      <c r="I126" s="238" t="str">
        <f>'Matriz de Datos'!L107</f>
        <v/>
      </c>
      <c r="J126" s="238" t="str">
        <f>'Matriz de Datos'!M107</f>
        <v/>
      </c>
      <c r="K126" s="238" t="str">
        <f>'Matriz de Datos'!O107</f>
        <v/>
      </c>
      <c r="L126" s="238" t="str">
        <f ca="1">'Matriz de Datos'!AT107</f>
        <v/>
      </c>
      <c r="M126" s="238" t="str">
        <f ca="1">'Matriz de Datos'!AU107</f>
        <v/>
      </c>
      <c r="N126" s="238" t="str">
        <f ca="1">'Matriz de Datos'!AV107</f>
        <v/>
      </c>
      <c r="O126" s="238" t="str">
        <f ca="1">'Matriz de Datos'!AW107</f>
        <v/>
      </c>
      <c r="P126" s="238" t="str">
        <f ca="1">'Matriz de Datos'!AX107</f>
        <v/>
      </c>
      <c r="Q126" s="238" t="str">
        <f ca="1">'Matriz de Datos'!AZ107</f>
        <v/>
      </c>
      <c r="R126" s="239" t="str">
        <f>IF('Informacion del Cliente'!U119&lt;&gt;"",'Informacion del Cliente'!U119,"")</f>
        <v/>
      </c>
      <c r="S126" s="238" t="str">
        <f>IF(OR('Matriz de Datos'!AK107=1,'Matriz de Datos'!AK107=3),'Matriz de Datos'!AI107,"")</f>
        <v/>
      </c>
    </row>
    <row r="127" spans="6:19" x14ac:dyDescent="0.3">
      <c r="F127" s="236" t="str">
        <f>'Matriz de Datos'!A108</f>
        <v/>
      </c>
      <c r="G127" s="237" t="str">
        <f>'Matriz de Datos'!G108</f>
        <v/>
      </c>
      <c r="H127" s="237" t="str">
        <f>'Matriz de Datos'!K108</f>
        <v/>
      </c>
      <c r="I127" s="238" t="str">
        <f>'Matriz de Datos'!L108</f>
        <v/>
      </c>
      <c r="J127" s="238" t="str">
        <f>'Matriz de Datos'!M108</f>
        <v/>
      </c>
      <c r="K127" s="238" t="str">
        <f>'Matriz de Datos'!O108</f>
        <v/>
      </c>
      <c r="L127" s="238" t="str">
        <f ca="1">'Matriz de Datos'!AT108</f>
        <v/>
      </c>
      <c r="M127" s="238" t="str">
        <f ca="1">'Matriz de Datos'!AU108</f>
        <v/>
      </c>
      <c r="N127" s="238" t="str">
        <f ca="1">'Matriz de Datos'!AV108</f>
        <v/>
      </c>
      <c r="O127" s="238" t="str">
        <f ca="1">'Matriz de Datos'!AW108</f>
        <v/>
      </c>
      <c r="P127" s="238" t="str">
        <f ca="1">'Matriz de Datos'!AX108</f>
        <v/>
      </c>
      <c r="Q127" s="238" t="str">
        <f ca="1">'Matriz de Datos'!AZ108</f>
        <v/>
      </c>
      <c r="R127" s="239" t="str">
        <f>IF('Informacion del Cliente'!U120&lt;&gt;"",'Informacion del Cliente'!U120,"")</f>
        <v/>
      </c>
      <c r="S127" s="238" t="str">
        <f>IF(OR('Matriz de Datos'!AK108=1,'Matriz de Datos'!AK108=3),'Matriz de Datos'!AI108,"")</f>
        <v/>
      </c>
    </row>
    <row r="128" spans="6:19" x14ac:dyDescent="0.3">
      <c r="F128" s="236" t="str">
        <f>'Matriz de Datos'!A109</f>
        <v/>
      </c>
      <c r="G128" s="237" t="str">
        <f>'Matriz de Datos'!G109</f>
        <v/>
      </c>
      <c r="H128" s="237" t="str">
        <f>'Matriz de Datos'!K109</f>
        <v/>
      </c>
      <c r="I128" s="238" t="str">
        <f>'Matriz de Datos'!L109</f>
        <v/>
      </c>
      <c r="J128" s="238" t="str">
        <f>'Matriz de Datos'!M109</f>
        <v/>
      </c>
      <c r="K128" s="238" t="str">
        <f>'Matriz de Datos'!O109</f>
        <v/>
      </c>
      <c r="L128" s="238" t="str">
        <f ca="1">'Matriz de Datos'!AT109</f>
        <v/>
      </c>
      <c r="M128" s="238" t="str">
        <f ca="1">'Matriz de Datos'!AU109</f>
        <v/>
      </c>
      <c r="N128" s="238" t="str">
        <f ca="1">'Matriz de Datos'!AV109</f>
        <v/>
      </c>
      <c r="O128" s="238" t="str">
        <f ca="1">'Matriz de Datos'!AW109</f>
        <v/>
      </c>
      <c r="P128" s="238" t="str">
        <f ca="1">'Matriz de Datos'!AX109</f>
        <v/>
      </c>
      <c r="Q128" s="238" t="str">
        <f ca="1">'Matriz de Datos'!AZ109</f>
        <v/>
      </c>
      <c r="R128" s="239" t="str">
        <f>IF('Informacion del Cliente'!U121&lt;&gt;"",'Informacion del Cliente'!U121,"")</f>
        <v/>
      </c>
      <c r="S128" s="238" t="str">
        <f>IF(OR('Matriz de Datos'!AK109=1,'Matriz de Datos'!AK109=3),'Matriz de Datos'!AI109,"")</f>
        <v/>
      </c>
    </row>
    <row r="129" spans="6:19" x14ac:dyDescent="0.3">
      <c r="F129" s="236" t="str">
        <f>'Matriz de Datos'!A110</f>
        <v/>
      </c>
      <c r="G129" s="237" t="str">
        <f>'Matriz de Datos'!G110</f>
        <v/>
      </c>
      <c r="H129" s="237" t="str">
        <f>'Matriz de Datos'!K110</f>
        <v/>
      </c>
      <c r="I129" s="238" t="str">
        <f>'Matriz de Datos'!L110</f>
        <v/>
      </c>
      <c r="J129" s="238" t="str">
        <f>'Matriz de Datos'!M110</f>
        <v/>
      </c>
      <c r="K129" s="238" t="str">
        <f>'Matriz de Datos'!O110</f>
        <v/>
      </c>
      <c r="L129" s="238" t="str">
        <f ca="1">'Matriz de Datos'!AT110</f>
        <v/>
      </c>
      <c r="M129" s="238" t="str">
        <f ca="1">'Matriz de Datos'!AU110</f>
        <v/>
      </c>
      <c r="N129" s="238" t="str">
        <f ca="1">'Matriz de Datos'!AV110</f>
        <v/>
      </c>
      <c r="O129" s="238" t="str">
        <f ca="1">'Matriz de Datos'!AW110</f>
        <v/>
      </c>
      <c r="P129" s="238" t="str">
        <f ca="1">'Matriz de Datos'!AX110</f>
        <v/>
      </c>
      <c r="Q129" s="238" t="str">
        <f ca="1">'Matriz de Datos'!AZ110</f>
        <v/>
      </c>
      <c r="R129" s="239" t="str">
        <f>IF('Informacion del Cliente'!U122&lt;&gt;"",'Informacion del Cliente'!U122,"")</f>
        <v/>
      </c>
      <c r="S129" s="238" t="str">
        <f>IF(OR('Matriz de Datos'!AK110=1,'Matriz de Datos'!AK110=3),'Matriz de Datos'!AI110,"")</f>
        <v/>
      </c>
    </row>
    <row r="130" spans="6:19" x14ac:dyDescent="0.3">
      <c r="F130" s="236" t="str">
        <f>'Matriz de Datos'!A111</f>
        <v/>
      </c>
      <c r="G130" s="237" t="str">
        <f>'Matriz de Datos'!G111</f>
        <v/>
      </c>
      <c r="H130" s="237" t="str">
        <f>'Matriz de Datos'!K111</f>
        <v/>
      </c>
      <c r="I130" s="238" t="str">
        <f>'Matriz de Datos'!L111</f>
        <v/>
      </c>
      <c r="J130" s="238" t="str">
        <f>'Matriz de Datos'!M111</f>
        <v/>
      </c>
      <c r="K130" s="238" t="str">
        <f>'Matriz de Datos'!O111</f>
        <v/>
      </c>
      <c r="L130" s="238" t="str">
        <f ca="1">'Matriz de Datos'!AT111</f>
        <v/>
      </c>
      <c r="M130" s="238" t="str">
        <f ca="1">'Matriz de Datos'!AU111</f>
        <v/>
      </c>
      <c r="N130" s="238" t="str">
        <f ca="1">'Matriz de Datos'!AV111</f>
        <v/>
      </c>
      <c r="O130" s="238" t="str">
        <f ca="1">'Matriz de Datos'!AW111</f>
        <v/>
      </c>
      <c r="P130" s="238" t="str">
        <f ca="1">'Matriz de Datos'!AX111</f>
        <v/>
      </c>
      <c r="Q130" s="238" t="str">
        <f ca="1">'Matriz de Datos'!AZ111</f>
        <v/>
      </c>
      <c r="R130" s="239" t="str">
        <f>IF('Informacion del Cliente'!U123&lt;&gt;"",'Informacion del Cliente'!U123,"")</f>
        <v/>
      </c>
      <c r="S130" s="238" t="str">
        <f>IF(OR('Matriz de Datos'!AK111=1,'Matriz de Datos'!AK111=3),'Matriz de Datos'!AI111,"")</f>
        <v/>
      </c>
    </row>
    <row r="131" spans="6:19" x14ac:dyDescent="0.3">
      <c r="F131" s="236" t="str">
        <f>'Matriz de Datos'!A112</f>
        <v/>
      </c>
      <c r="G131" s="237" t="str">
        <f>'Matriz de Datos'!G112</f>
        <v/>
      </c>
      <c r="H131" s="237" t="str">
        <f>'Matriz de Datos'!K112</f>
        <v/>
      </c>
      <c r="I131" s="238" t="str">
        <f>'Matriz de Datos'!L112</f>
        <v/>
      </c>
      <c r="J131" s="238" t="str">
        <f>'Matriz de Datos'!M112</f>
        <v/>
      </c>
      <c r="K131" s="238" t="str">
        <f>'Matriz de Datos'!O112</f>
        <v/>
      </c>
      <c r="L131" s="238" t="str">
        <f ca="1">'Matriz de Datos'!AT112</f>
        <v/>
      </c>
      <c r="M131" s="238" t="str">
        <f ca="1">'Matriz de Datos'!AU112</f>
        <v/>
      </c>
      <c r="N131" s="238" t="str">
        <f ca="1">'Matriz de Datos'!AV112</f>
        <v/>
      </c>
      <c r="O131" s="238" t="str">
        <f ca="1">'Matriz de Datos'!AW112</f>
        <v/>
      </c>
      <c r="P131" s="238" t="str">
        <f ca="1">'Matriz de Datos'!AX112</f>
        <v/>
      </c>
      <c r="Q131" s="238" t="str">
        <f ca="1">'Matriz de Datos'!AZ112</f>
        <v/>
      </c>
      <c r="R131" s="239" t="str">
        <f>IF('Informacion del Cliente'!U124&lt;&gt;"",'Informacion del Cliente'!U124,"")</f>
        <v/>
      </c>
      <c r="S131" s="238" t="str">
        <f>IF(OR('Matriz de Datos'!AK112=1,'Matriz de Datos'!AK112=3),'Matriz de Datos'!AI112,"")</f>
        <v/>
      </c>
    </row>
    <row r="132" spans="6:19" x14ac:dyDescent="0.3">
      <c r="F132" s="236" t="str">
        <f>'Matriz de Datos'!A113</f>
        <v/>
      </c>
      <c r="G132" s="237" t="str">
        <f>'Matriz de Datos'!G113</f>
        <v/>
      </c>
      <c r="H132" s="237" t="str">
        <f>'Matriz de Datos'!K113</f>
        <v/>
      </c>
      <c r="I132" s="238" t="str">
        <f>'Matriz de Datos'!L113</f>
        <v/>
      </c>
      <c r="J132" s="238" t="str">
        <f>'Matriz de Datos'!M113</f>
        <v/>
      </c>
      <c r="K132" s="238" t="str">
        <f>'Matriz de Datos'!O113</f>
        <v/>
      </c>
      <c r="L132" s="238" t="str">
        <f ca="1">'Matriz de Datos'!AT113</f>
        <v/>
      </c>
      <c r="M132" s="238" t="str">
        <f ca="1">'Matriz de Datos'!AU113</f>
        <v/>
      </c>
      <c r="N132" s="238" t="str">
        <f ca="1">'Matriz de Datos'!AV113</f>
        <v/>
      </c>
      <c r="O132" s="238" t="str">
        <f ca="1">'Matriz de Datos'!AW113</f>
        <v/>
      </c>
      <c r="P132" s="238" t="str">
        <f ca="1">'Matriz de Datos'!AX113</f>
        <v/>
      </c>
      <c r="Q132" s="238" t="str">
        <f ca="1">'Matriz de Datos'!AZ113</f>
        <v/>
      </c>
      <c r="R132" s="239" t="str">
        <f>IF('Informacion del Cliente'!U125&lt;&gt;"",'Informacion del Cliente'!U125,"")</f>
        <v/>
      </c>
      <c r="S132" s="238" t="str">
        <f>IF(OR('Matriz de Datos'!AK113=1,'Matriz de Datos'!AK113=3),'Matriz de Datos'!AI113,"")</f>
        <v/>
      </c>
    </row>
    <row r="133" spans="6:19" x14ac:dyDescent="0.3">
      <c r="F133" s="236" t="str">
        <f>'Matriz de Datos'!A114</f>
        <v/>
      </c>
      <c r="G133" s="237" t="str">
        <f>'Matriz de Datos'!G114</f>
        <v/>
      </c>
      <c r="H133" s="237" t="str">
        <f>'Matriz de Datos'!K114</f>
        <v/>
      </c>
      <c r="I133" s="238" t="str">
        <f>'Matriz de Datos'!L114</f>
        <v/>
      </c>
      <c r="J133" s="238" t="str">
        <f>'Matriz de Datos'!M114</f>
        <v/>
      </c>
      <c r="K133" s="238" t="str">
        <f>'Matriz de Datos'!O114</f>
        <v/>
      </c>
      <c r="L133" s="238" t="str">
        <f ca="1">'Matriz de Datos'!AT114</f>
        <v/>
      </c>
      <c r="M133" s="238" t="str">
        <f ca="1">'Matriz de Datos'!AU114</f>
        <v/>
      </c>
      <c r="N133" s="238" t="str">
        <f ca="1">'Matriz de Datos'!AV114</f>
        <v/>
      </c>
      <c r="O133" s="238" t="str">
        <f ca="1">'Matriz de Datos'!AW114</f>
        <v/>
      </c>
      <c r="P133" s="238" t="str">
        <f ca="1">'Matriz de Datos'!AX114</f>
        <v/>
      </c>
      <c r="Q133" s="238" t="str">
        <f ca="1">'Matriz de Datos'!AZ114</f>
        <v/>
      </c>
      <c r="R133" s="239" t="str">
        <f>IF('Informacion del Cliente'!U126&lt;&gt;"",'Informacion del Cliente'!U126,"")</f>
        <v/>
      </c>
      <c r="S133" s="238" t="str">
        <f>IF(OR('Matriz de Datos'!AK114=1,'Matriz de Datos'!AK114=3),'Matriz de Datos'!AI114,"")</f>
        <v/>
      </c>
    </row>
    <row r="134" spans="6:19" x14ac:dyDescent="0.3">
      <c r="F134" s="236" t="str">
        <f>'Matriz de Datos'!A115</f>
        <v/>
      </c>
      <c r="G134" s="237" t="str">
        <f>'Matriz de Datos'!G115</f>
        <v/>
      </c>
      <c r="H134" s="237" t="str">
        <f>'Matriz de Datos'!K115</f>
        <v/>
      </c>
      <c r="I134" s="238" t="str">
        <f>'Matriz de Datos'!L115</f>
        <v/>
      </c>
      <c r="J134" s="238" t="str">
        <f>'Matriz de Datos'!M115</f>
        <v/>
      </c>
      <c r="K134" s="238" t="str">
        <f>'Matriz de Datos'!O115</f>
        <v/>
      </c>
      <c r="L134" s="238" t="str">
        <f ca="1">'Matriz de Datos'!AT115</f>
        <v/>
      </c>
      <c r="M134" s="238" t="str">
        <f ca="1">'Matriz de Datos'!AU115</f>
        <v/>
      </c>
      <c r="N134" s="238" t="str">
        <f ca="1">'Matriz de Datos'!AV115</f>
        <v/>
      </c>
      <c r="O134" s="238" t="str">
        <f ca="1">'Matriz de Datos'!AW115</f>
        <v/>
      </c>
      <c r="P134" s="238" t="str">
        <f ca="1">'Matriz de Datos'!AX115</f>
        <v/>
      </c>
      <c r="Q134" s="238" t="str">
        <f ca="1">'Matriz de Datos'!AZ115</f>
        <v/>
      </c>
      <c r="R134" s="239" t="str">
        <f>IF('Informacion del Cliente'!U127&lt;&gt;"",'Informacion del Cliente'!U127,"")</f>
        <v/>
      </c>
      <c r="S134" s="238" t="str">
        <f>IF(OR('Matriz de Datos'!AK115=1,'Matriz de Datos'!AK115=3),'Matriz de Datos'!AI115,"")</f>
        <v/>
      </c>
    </row>
    <row r="135" spans="6:19" x14ac:dyDescent="0.3">
      <c r="F135" s="236" t="str">
        <f>'Matriz de Datos'!A116</f>
        <v/>
      </c>
      <c r="G135" s="237" t="str">
        <f>'Matriz de Datos'!G116</f>
        <v/>
      </c>
      <c r="H135" s="237" t="str">
        <f>'Matriz de Datos'!K116</f>
        <v/>
      </c>
      <c r="I135" s="238" t="str">
        <f>'Matriz de Datos'!L116</f>
        <v/>
      </c>
      <c r="J135" s="238" t="str">
        <f>'Matriz de Datos'!M116</f>
        <v/>
      </c>
      <c r="K135" s="238" t="str">
        <f>'Matriz de Datos'!O116</f>
        <v/>
      </c>
      <c r="L135" s="238" t="str">
        <f ca="1">'Matriz de Datos'!AT116</f>
        <v/>
      </c>
      <c r="M135" s="238" t="str">
        <f ca="1">'Matriz de Datos'!AU116</f>
        <v/>
      </c>
      <c r="N135" s="238" t="str">
        <f ca="1">'Matriz de Datos'!AV116</f>
        <v/>
      </c>
      <c r="O135" s="238" t="str">
        <f ca="1">'Matriz de Datos'!AW116</f>
        <v/>
      </c>
      <c r="P135" s="238" t="str">
        <f ca="1">'Matriz de Datos'!AX116</f>
        <v/>
      </c>
      <c r="Q135" s="238" t="str">
        <f ca="1">'Matriz de Datos'!AZ116</f>
        <v/>
      </c>
      <c r="R135" s="239" t="str">
        <f>IF('Informacion del Cliente'!U128&lt;&gt;"",'Informacion del Cliente'!U128,"")</f>
        <v/>
      </c>
      <c r="S135" s="238" t="str">
        <f>IF(OR('Matriz de Datos'!AK116=1,'Matriz de Datos'!AK116=3),'Matriz de Datos'!AI116,"")</f>
        <v/>
      </c>
    </row>
    <row r="136" spans="6:19" x14ac:dyDescent="0.3">
      <c r="F136" s="236" t="str">
        <f>'Matriz de Datos'!A117</f>
        <v/>
      </c>
      <c r="G136" s="237" t="str">
        <f>'Matriz de Datos'!G117</f>
        <v/>
      </c>
      <c r="H136" s="237" t="str">
        <f>'Matriz de Datos'!K117</f>
        <v/>
      </c>
      <c r="I136" s="238" t="str">
        <f>'Matriz de Datos'!L117</f>
        <v/>
      </c>
      <c r="J136" s="238" t="str">
        <f>'Matriz de Datos'!M117</f>
        <v/>
      </c>
      <c r="K136" s="238" t="str">
        <f>'Matriz de Datos'!O117</f>
        <v/>
      </c>
      <c r="L136" s="238" t="str">
        <f ca="1">'Matriz de Datos'!AT117</f>
        <v/>
      </c>
      <c r="M136" s="238" t="str">
        <f ca="1">'Matriz de Datos'!AU117</f>
        <v/>
      </c>
      <c r="N136" s="238" t="str">
        <f ca="1">'Matriz de Datos'!AV117</f>
        <v/>
      </c>
      <c r="O136" s="238" t="str">
        <f ca="1">'Matriz de Datos'!AW117</f>
        <v/>
      </c>
      <c r="P136" s="238" t="str">
        <f ca="1">'Matriz de Datos'!AX117</f>
        <v/>
      </c>
      <c r="Q136" s="238" t="str">
        <f ca="1">'Matriz de Datos'!AZ117</f>
        <v/>
      </c>
      <c r="R136" s="239" t="str">
        <f>IF('Informacion del Cliente'!U129&lt;&gt;"",'Informacion del Cliente'!U129,"")</f>
        <v/>
      </c>
      <c r="S136" s="238" t="str">
        <f>IF(OR('Matriz de Datos'!AK117=1,'Matriz de Datos'!AK117=3),'Matriz de Datos'!AI117,"")</f>
        <v/>
      </c>
    </row>
    <row r="137" spans="6:19" x14ac:dyDescent="0.3">
      <c r="F137" s="236" t="str">
        <f>'Matriz de Datos'!A118</f>
        <v/>
      </c>
      <c r="G137" s="237" t="str">
        <f>'Matriz de Datos'!G118</f>
        <v/>
      </c>
      <c r="H137" s="237" t="str">
        <f>'Matriz de Datos'!K118</f>
        <v/>
      </c>
      <c r="I137" s="238" t="str">
        <f>'Matriz de Datos'!L118</f>
        <v/>
      </c>
      <c r="J137" s="238" t="str">
        <f>'Matriz de Datos'!M118</f>
        <v/>
      </c>
      <c r="K137" s="238" t="str">
        <f>'Matriz de Datos'!O118</f>
        <v/>
      </c>
      <c r="L137" s="238" t="str">
        <f ca="1">'Matriz de Datos'!AT118</f>
        <v/>
      </c>
      <c r="M137" s="238" t="str">
        <f ca="1">'Matriz de Datos'!AU118</f>
        <v/>
      </c>
      <c r="N137" s="238" t="str">
        <f ca="1">'Matriz de Datos'!AV118</f>
        <v/>
      </c>
      <c r="O137" s="238" t="str">
        <f ca="1">'Matriz de Datos'!AW118</f>
        <v/>
      </c>
      <c r="P137" s="238" t="str">
        <f ca="1">'Matriz de Datos'!AX118</f>
        <v/>
      </c>
      <c r="Q137" s="238" t="str">
        <f ca="1">'Matriz de Datos'!AZ118</f>
        <v/>
      </c>
      <c r="R137" s="239" t="str">
        <f>IF('Informacion del Cliente'!U130&lt;&gt;"",'Informacion del Cliente'!U130,"")</f>
        <v/>
      </c>
      <c r="S137" s="238" t="str">
        <f>IF(OR('Matriz de Datos'!AK118=1,'Matriz de Datos'!AK118=3),'Matriz de Datos'!AI118,"")</f>
        <v/>
      </c>
    </row>
    <row r="138" spans="6:19" x14ac:dyDescent="0.3">
      <c r="F138" s="236" t="str">
        <f>'Matriz de Datos'!A119</f>
        <v/>
      </c>
      <c r="G138" s="237" t="str">
        <f>'Matriz de Datos'!G119</f>
        <v/>
      </c>
      <c r="H138" s="237" t="str">
        <f>'Matriz de Datos'!K119</f>
        <v/>
      </c>
      <c r="I138" s="238" t="str">
        <f>'Matriz de Datos'!L119</f>
        <v/>
      </c>
      <c r="J138" s="238" t="str">
        <f>'Matriz de Datos'!M119</f>
        <v/>
      </c>
      <c r="K138" s="238" t="str">
        <f>'Matriz de Datos'!O119</f>
        <v/>
      </c>
      <c r="L138" s="238" t="str">
        <f ca="1">'Matriz de Datos'!AT119</f>
        <v/>
      </c>
      <c r="M138" s="238" t="str">
        <f ca="1">'Matriz de Datos'!AU119</f>
        <v/>
      </c>
      <c r="N138" s="238" t="str">
        <f ca="1">'Matriz de Datos'!AV119</f>
        <v/>
      </c>
      <c r="O138" s="238" t="str">
        <f ca="1">'Matriz de Datos'!AW119</f>
        <v/>
      </c>
      <c r="P138" s="238" t="str">
        <f ca="1">'Matriz de Datos'!AX119</f>
        <v/>
      </c>
      <c r="Q138" s="238" t="str">
        <f ca="1">'Matriz de Datos'!AZ119</f>
        <v/>
      </c>
      <c r="R138" s="239" t="str">
        <f>IF('Informacion del Cliente'!U131&lt;&gt;"",'Informacion del Cliente'!U131,"")</f>
        <v/>
      </c>
      <c r="S138" s="238" t="str">
        <f>IF(OR('Matriz de Datos'!AK119=1,'Matriz de Datos'!AK119=3),'Matriz de Datos'!AI119,"")</f>
        <v/>
      </c>
    </row>
    <row r="139" spans="6:19" x14ac:dyDescent="0.3">
      <c r="F139" s="236" t="str">
        <f>'Matriz de Datos'!A120</f>
        <v/>
      </c>
      <c r="G139" s="237" t="str">
        <f>'Matriz de Datos'!G120</f>
        <v/>
      </c>
      <c r="H139" s="237" t="str">
        <f>'Matriz de Datos'!K120</f>
        <v/>
      </c>
      <c r="I139" s="238" t="str">
        <f>'Matriz de Datos'!L120</f>
        <v/>
      </c>
      <c r="J139" s="238" t="str">
        <f>'Matriz de Datos'!M120</f>
        <v/>
      </c>
      <c r="K139" s="238" t="str">
        <f>'Matriz de Datos'!O120</f>
        <v/>
      </c>
      <c r="L139" s="238" t="str">
        <f ca="1">'Matriz de Datos'!AT120</f>
        <v/>
      </c>
      <c r="M139" s="238" t="str">
        <f ca="1">'Matriz de Datos'!AU120</f>
        <v/>
      </c>
      <c r="N139" s="238" t="str">
        <f ca="1">'Matriz de Datos'!AV120</f>
        <v/>
      </c>
      <c r="O139" s="238" t="str">
        <f ca="1">'Matriz de Datos'!AW120</f>
        <v/>
      </c>
      <c r="P139" s="238" t="str">
        <f ca="1">'Matriz de Datos'!AX120</f>
        <v/>
      </c>
      <c r="Q139" s="238" t="str">
        <f ca="1">'Matriz de Datos'!AZ120</f>
        <v/>
      </c>
      <c r="R139" s="239" t="str">
        <f>IF('Informacion del Cliente'!U132&lt;&gt;"",'Informacion del Cliente'!U132,"")</f>
        <v/>
      </c>
      <c r="S139" s="238" t="str">
        <f>IF(OR('Matriz de Datos'!AK120=1,'Matriz de Datos'!AK120=3),'Matriz de Datos'!AI120,"")</f>
        <v/>
      </c>
    </row>
    <row r="140" spans="6:19" x14ac:dyDescent="0.3">
      <c r="F140" s="236" t="str">
        <f>'Matriz de Datos'!A121</f>
        <v/>
      </c>
      <c r="G140" s="237" t="str">
        <f>'Matriz de Datos'!G121</f>
        <v/>
      </c>
      <c r="H140" s="237" t="str">
        <f>'Matriz de Datos'!K121</f>
        <v/>
      </c>
      <c r="I140" s="238" t="str">
        <f>'Matriz de Datos'!L121</f>
        <v/>
      </c>
      <c r="J140" s="238" t="str">
        <f>'Matriz de Datos'!M121</f>
        <v/>
      </c>
      <c r="K140" s="238" t="str">
        <f>'Matriz de Datos'!O121</f>
        <v/>
      </c>
      <c r="L140" s="238" t="str">
        <f ca="1">'Matriz de Datos'!AT121</f>
        <v/>
      </c>
      <c r="M140" s="238" t="str">
        <f ca="1">'Matriz de Datos'!AU121</f>
        <v/>
      </c>
      <c r="N140" s="238" t="str">
        <f ca="1">'Matriz de Datos'!AV121</f>
        <v/>
      </c>
      <c r="O140" s="238" t="str">
        <f ca="1">'Matriz de Datos'!AW121</f>
        <v/>
      </c>
      <c r="P140" s="238" t="str">
        <f ca="1">'Matriz de Datos'!AX121</f>
        <v/>
      </c>
      <c r="Q140" s="238" t="str">
        <f ca="1">'Matriz de Datos'!AZ121</f>
        <v/>
      </c>
      <c r="R140" s="239" t="str">
        <f>IF('Informacion del Cliente'!U133&lt;&gt;"",'Informacion del Cliente'!U133,"")</f>
        <v/>
      </c>
      <c r="S140" s="238" t="str">
        <f>IF(OR('Matriz de Datos'!AK121=1,'Matriz de Datos'!AK121=3),'Matriz de Datos'!AI121,"")</f>
        <v/>
      </c>
    </row>
    <row r="141" spans="6:19" x14ac:dyDescent="0.3">
      <c r="F141" s="236" t="str">
        <f>'Matriz de Datos'!A122</f>
        <v/>
      </c>
      <c r="G141" s="237" t="str">
        <f>'Matriz de Datos'!G122</f>
        <v/>
      </c>
      <c r="H141" s="237" t="str">
        <f>'Matriz de Datos'!K122</f>
        <v/>
      </c>
      <c r="I141" s="238" t="str">
        <f>'Matriz de Datos'!L122</f>
        <v/>
      </c>
      <c r="J141" s="238" t="str">
        <f>'Matriz de Datos'!M122</f>
        <v/>
      </c>
      <c r="K141" s="238" t="str">
        <f>'Matriz de Datos'!O122</f>
        <v/>
      </c>
      <c r="L141" s="238" t="str">
        <f ca="1">'Matriz de Datos'!AT122</f>
        <v/>
      </c>
      <c r="M141" s="238" t="str">
        <f ca="1">'Matriz de Datos'!AU122</f>
        <v/>
      </c>
      <c r="N141" s="238" t="str">
        <f ca="1">'Matriz de Datos'!AV122</f>
        <v/>
      </c>
      <c r="O141" s="238" t="str">
        <f ca="1">'Matriz de Datos'!AW122</f>
        <v/>
      </c>
      <c r="P141" s="238" t="str">
        <f ca="1">'Matriz de Datos'!AX122</f>
        <v/>
      </c>
      <c r="Q141" s="238" t="str">
        <f ca="1">'Matriz de Datos'!AZ122</f>
        <v/>
      </c>
      <c r="R141" s="239" t="str">
        <f>IF('Informacion del Cliente'!U134&lt;&gt;"",'Informacion del Cliente'!U134,"")</f>
        <v/>
      </c>
      <c r="S141" s="238" t="str">
        <f>IF(OR('Matriz de Datos'!AK122=1,'Matriz de Datos'!AK122=3),'Matriz de Datos'!AI122,"")</f>
        <v/>
      </c>
    </row>
    <row r="142" spans="6:19" x14ac:dyDescent="0.3">
      <c r="F142" s="236" t="str">
        <f>'Matriz de Datos'!A123</f>
        <v/>
      </c>
      <c r="G142" s="237" t="str">
        <f>'Matriz de Datos'!G123</f>
        <v/>
      </c>
      <c r="H142" s="237" t="str">
        <f>'Matriz de Datos'!K123</f>
        <v/>
      </c>
      <c r="I142" s="238" t="str">
        <f>'Matriz de Datos'!L123</f>
        <v/>
      </c>
      <c r="J142" s="238" t="str">
        <f>'Matriz de Datos'!M123</f>
        <v/>
      </c>
      <c r="K142" s="238" t="str">
        <f>'Matriz de Datos'!O123</f>
        <v/>
      </c>
      <c r="L142" s="238" t="str">
        <f ca="1">'Matriz de Datos'!AT123</f>
        <v/>
      </c>
      <c r="M142" s="238" t="str">
        <f ca="1">'Matriz de Datos'!AU123</f>
        <v/>
      </c>
      <c r="N142" s="238" t="str">
        <f ca="1">'Matriz de Datos'!AV123</f>
        <v/>
      </c>
      <c r="O142" s="238" t="str">
        <f ca="1">'Matriz de Datos'!AW123</f>
        <v/>
      </c>
      <c r="P142" s="238" t="str">
        <f ca="1">'Matriz de Datos'!AX123</f>
        <v/>
      </c>
      <c r="Q142" s="238" t="str">
        <f ca="1">'Matriz de Datos'!AZ123</f>
        <v/>
      </c>
      <c r="R142" s="239" t="str">
        <f>IF('Informacion del Cliente'!U135&lt;&gt;"",'Informacion del Cliente'!U135,"")</f>
        <v/>
      </c>
      <c r="S142" s="238" t="str">
        <f>IF(OR('Matriz de Datos'!AK123=1,'Matriz de Datos'!AK123=3),'Matriz de Datos'!AI123,"")</f>
        <v/>
      </c>
    </row>
    <row r="143" spans="6:19" x14ac:dyDescent="0.3">
      <c r="F143" s="236" t="str">
        <f>'Matriz de Datos'!A124</f>
        <v/>
      </c>
      <c r="G143" s="237" t="str">
        <f>'Matriz de Datos'!G124</f>
        <v/>
      </c>
      <c r="H143" s="237" t="str">
        <f>'Matriz de Datos'!K124</f>
        <v/>
      </c>
      <c r="I143" s="238" t="str">
        <f>'Matriz de Datos'!L124</f>
        <v/>
      </c>
      <c r="J143" s="238" t="str">
        <f>'Matriz de Datos'!M124</f>
        <v/>
      </c>
      <c r="K143" s="238" t="str">
        <f>'Matriz de Datos'!O124</f>
        <v/>
      </c>
      <c r="L143" s="238" t="str">
        <f ca="1">'Matriz de Datos'!AT124</f>
        <v/>
      </c>
      <c r="M143" s="238" t="str">
        <f ca="1">'Matriz de Datos'!AU124</f>
        <v/>
      </c>
      <c r="N143" s="238" t="str">
        <f ca="1">'Matriz de Datos'!AV124</f>
        <v/>
      </c>
      <c r="O143" s="238" t="str">
        <f ca="1">'Matriz de Datos'!AW124</f>
        <v/>
      </c>
      <c r="P143" s="238" t="str">
        <f ca="1">'Matriz de Datos'!AX124</f>
        <v/>
      </c>
      <c r="Q143" s="238" t="str">
        <f ca="1">'Matriz de Datos'!AZ124</f>
        <v/>
      </c>
      <c r="R143" s="239" t="str">
        <f>IF('Informacion del Cliente'!U136&lt;&gt;"",'Informacion del Cliente'!U136,"")</f>
        <v/>
      </c>
      <c r="S143" s="238" t="str">
        <f>IF(OR('Matriz de Datos'!AK124=1,'Matriz de Datos'!AK124=3),'Matriz de Datos'!AI124,"")</f>
        <v/>
      </c>
    </row>
    <row r="144" spans="6:19" x14ac:dyDescent="0.3">
      <c r="F144" s="236" t="str">
        <f>'Matriz de Datos'!A125</f>
        <v/>
      </c>
      <c r="G144" s="237" t="str">
        <f>'Matriz de Datos'!G125</f>
        <v/>
      </c>
      <c r="H144" s="237" t="str">
        <f>'Matriz de Datos'!K125</f>
        <v/>
      </c>
      <c r="I144" s="238" t="str">
        <f>'Matriz de Datos'!L125</f>
        <v/>
      </c>
      <c r="J144" s="238" t="str">
        <f>'Matriz de Datos'!M125</f>
        <v/>
      </c>
      <c r="K144" s="238" t="str">
        <f>'Matriz de Datos'!O125</f>
        <v/>
      </c>
      <c r="L144" s="238" t="str">
        <f ca="1">'Matriz de Datos'!AT125</f>
        <v/>
      </c>
      <c r="M144" s="238" t="str">
        <f ca="1">'Matriz de Datos'!AU125</f>
        <v/>
      </c>
      <c r="N144" s="238" t="str">
        <f ca="1">'Matriz de Datos'!AV125</f>
        <v/>
      </c>
      <c r="O144" s="238" t="str">
        <f ca="1">'Matriz de Datos'!AW125</f>
        <v/>
      </c>
      <c r="P144" s="238" t="str">
        <f ca="1">'Matriz de Datos'!AX125</f>
        <v/>
      </c>
      <c r="Q144" s="238" t="str">
        <f ca="1">'Matriz de Datos'!AZ125</f>
        <v/>
      </c>
      <c r="R144" s="239" t="str">
        <f>IF('Informacion del Cliente'!U137&lt;&gt;"",'Informacion del Cliente'!U137,"")</f>
        <v/>
      </c>
      <c r="S144" s="238" t="str">
        <f>IF(OR('Matriz de Datos'!AK125=1,'Matriz de Datos'!AK125=3),'Matriz de Datos'!AI125,"")</f>
        <v/>
      </c>
    </row>
    <row r="145" spans="6:19" x14ac:dyDescent="0.3">
      <c r="F145" s="236" t="str">
        <f>'Matriz de Datos'!A126</f>
        <v/>
      </c>
      <c r="G145" s="237" t="str">
        <f>'Matriz de Datos'!G126</f>
        <v/>
      </c>
      <c r="H145" s="237" t="str">
        <f>'Matriz de Datos'!K126</f>
        <v/>
      </c>
      <c r="I145" s="238" t="str">
        <f>'Matriz de Datos'!L126</f>
        <v/>
      </c>
      <c r="J145" s="238" t="str">
        <f>'Matriz de Datos'!M126</f>
        <v/>
      </c>
      <c r="K145" s="238" t="str">
        <f>'Matriz de Datos'!O126</f>
        <v/>
      </c>
      <c r="L145" s="238" t="str">
        <f ca="1">'Matriz de Datos'!AT126</f>
        <v/>
      </c>
      <c r="M145" s="238" t="str">
        <f ca="1">'Matriz de Datos'!AU126</f>
        <v/>
      </c>
      <c r="N145" s="238" t="str">
        <f ca="1">'Matriz de Datos'!AV126</f>
        <v/>
      </c>
      <c r="O145" s="238" t="str">
        <f ca="1">'Matriz de Datos'!AW126</f>
        <v/>
      </c>
      <c r="P145" s="238" t="str">
        <f ca="1">'Matriz de Datos'!AX126</f>
        <v/>
      </c>
      <c r="Q145" s="238" t="str">
        <f ca="1">'Matriz de Datos'!AZ126</f>
        <v/>
      </c>
      <c r="R145" s="239" t="str">
        <f>IF('Informacion del Cliente'!U138&lt;&gt;"",'Informacion del Cliente'!U138,"")</f>
        <v/>
      </c>
      <c r="S145" s="238" t="str">
        <f>IF(OR('Matriz de Datos'!AK126=1,'Matriz de Datos'!AK126=3),'Matriz de Datos'!AI126,"")</f>
        <v/>
      </c>
    </row>
    <row r="146" spans="6:19" x14ac:dyDescent="0.3">
      <c r="F146" s="236" t="str">
        <f>'Matriz de Datos'!A127</f>
        <v/>
      </c>
      <c r="G146" s="237" t="str">
        <f>'Matriz de Datos'!G127</f>
        <v/>
      </c>
      <c r="H146" s="237" t="str">
        <f>'Matriz de Datos'!K127</f>
        <v/>
      </c>
      <c r="I146" s="238" t="str">
        <f>'Matriz de Datos'!L127</f>
        <v/>
      </c>
      <c r="J146" s="238" t="str">
        <f>'Matriz de Datos'!M127</f>
        <v/>
      </c>
      <c r="K146" s="238" t="str">
        <f>'Matriz de Datos'!O127</f>
        <v/>
      </c>
      <c r="L146" s="238" t="str">
        <f ca="1">'Matriz de Datos'!AT127</f>
        <v/>
      </c>
      <c r="M146" s="238" t="str">
        <f ca="1">'Matriz de Datos'!AU127</f>
        <v/>
      </c>
      <c r="N146" s="238" t="str">
        <f ca="1">'Matriz de Datos'!AV127</f>
        <v/>
      </c>
      <c r="O146" s="238" t="str">
        <f ca="1">'Matriz de Datos'!AW127</f>
        <v/>
      </c>
      <c r="P146" s="238" t="str">
        <f ca="1">'Matriz de Datos'!AX127</f>
        <v/>
      </c>
      <c r="Q146" s="238" t="str">
        <f ca="1">'Matriz de Datos'!AZ127</f>
        <v/>
      </c>
      <c r="R146" s="239" t="str">
        <f>IF('Informacion del Cliente'!U139&lt;&gt;"",'Informacion del Cliente'!U139,"")</f>
        <v/>
      </c>
      <c r="S146" s="238" t="str">
        <f>IF(OR('Matriz de Datos'!AK127=1,'Matriz de Datos'!AK127=3),'Matriz de Datos'!AI127,"")</f>
        <v/>
      </c>
    </row>
    <row r="147" spans="6:19" x14ac:dyDescent="0.3">
      <c r="F147" s="236" t="str">
        <f>'Matriz de Datos'!A128</f>
        <v/>
      </c>
      <c r="G147" s="237" t="str">
        <f>'Matriz de Datos'!G128</f>
        <v/>
      </c>
      <c r="H147" s="237" t="str">
        <f>'Matriz de Datos'!K128</f>
        <v/>
      </c>
      <c r="I147" s="238" t="str">
        <f>'Matriz de Datos'!L128</f>
        <v/>
      </c>
      <c r="J147" s="238" t="str">
        <f>'Matriz de Datos'!M128</f>
        <v/>
      </c>
      <c r="K147" s="238" t="str">
        <f>'Matriz de Datos'!O128</f>
        <v/>
      </c>
      <c r="L147" s="238" t="str">
        <f ca="1">'Matriz de Datos'!AT128</f>
        <v/>
      </c>
      <c r="M147" s="238" t="str">
        <f ca="1">'Matriz de Datos'!AU128</f>
        <v/>
      </c>
      <c r="N147" s="238" t="str">
        <f ca="1">'Matriz de Datos'!AV128</f>
        <v/>
      </c>
      <c r="O147" s="238" t="str">
        <f ca="1">'Matriz de Datos'!AW128</f>
        <v/>
      </c>
      <c r="P147" s="238" t="str">
        <f ca="1">'Matriz de Datos'!AX128</f>
        <v/>
      </c>
      <c r="Q147" s="238" t="str">
        <f ca="1">'Matriz de Datos'!AZ128</f>
        <v/>
      </c>
      <c r="R147" s="239" t="str">
        <f>IF('Informacion del Cliente'!U140&lt;&gt;"",'Informacion del Cliente'!U140,"")</f>
        <v/>
      </c>
      <c r="S147" s="238" t="str">
        <f>IF(OR('Matriz de Datos'!AK128=1,'Matriz de Datos'!AK128=3),'Matriz de Datos'!AI128,"")</f>
        <v/>
      </c>
    </row>
    <row r="148" spans="6:19" x14ac:dyDescent="0.3">
      <c r="F148" s="236" t="str">
        <f>'Matriz de Datos'!A129</f>
        <v/>
      </c>
      <c r="G148" s="237" t="str">
        <f>'Matriz de Datos'!G129</f>
        <v/>
      </c>
      <c r="H148" s="237" t="str">
        <f>'Matriz de Datos'!K129</f>
        <v/>
      </c>
      <c r="I148" s="238" t="str">
        <f>'Matriz de Datos'!L129</f>
        <v/>
      </c>
      <c r="J148" s="238" t="str">
        <f>'Matriz de Datos'!M129</f>
        <v/>
      </c>
      <c r="K148" s="238" t="str">
        <f>'Matriz de Datos'!O129</f>
        <v/>
      </c>
      <c r="L148" s="238" t="str">
        <f ca="1">'Matriz de Datos'!AT129</f>
        <v/>
      </c>
      <c r="M148" s="238" t="str">
        <f ca="1">'Matriz de Datos'!AU129</f>
        <v/>
      </c>
      <c r="N148" s="238" t="str">
        <f ca="1">'Matriz de Datos'!AV129</f>
        <v/>
      </c>
      <c r="O148" s="238" t="str">
        <f ca="1">'Matriz de Datos'!AW129</f>
        <v/>
      </c>
      <c r="P148" s="238" t="str">
        <f ca="1">'Matriz de Datos'!AX129</f>
        <v/>
      </c>
      <c r="Q148" s="238" t="str">
        <f ca="1">'Matriz de Datos'!AZ129</f>
        <v/>
      </c>
      <c r="R148" s="239" t="str">
        <f>IF('Informacion del Cliente'!U141&lt;&gt;"",'Informacion del Cliente'!U141,"")</f>
        <v/>
      </c>
      <c r="S148" s="238" t="str">
        <f>IF(OR('Matriz de Datos'!AK129=1,'Matriz de Datos'!AK129=3),'Matriz de Datos'!AI129,"")</f>
        <v/>
      </c>
    </row>
    <row r="149" spans="6:19" x14ac:dyDescent="0.3">
      <c r="F149" s="236" t="str">
        <f>'Matriz de Datos'!A130</f>
        <v/>
      </c>
      <c r="G149" s="237" t="str">
        <f>'Matriz de Datos'!G130</f>
        <v/>
      </c>
      <c r="H149" s="237" t="str">
        <f>'Matriz de Datos'!K130</f>
        <v/>
      </c>
      <c r="I149" s="238" t="str">
        <f>'Matriz de Datos'!L130</f>
        <v/>
      </c>
      <c r="J149" s="238" t="str">
        <f>'Matriz de Datos'!M130</f>
        <v/>
      </c>
      <c r="K149" s="238" t="str">
        <f>'Matriz de Datos'!O130</f>
        <v/>
      </c>
      <c r="L149" s="238" t="str">
        <f ca="1">'Matriz de Datos'!AT130</f>
        <v/>
      </c>
      <c r="M149" s="238" t="str">
        <f ca="1">'Matriz de Datos'!AU130</f>
        <v/>
      </c>
      <c r="N149" s="238" t="str">
        <f ca="1">'Matriz de Datos'!AV130</f>
        <v/>
      </c>
      <c r="O149" s="238" t="str">
        <f ca="1">'Matriz de Datos'!AW130</f>
        <v/>
      </c>
      <c r="P149" s="238" t="str">
        <f ca="1">'Matriz de Datos'!AX130</f>
        <v/>
      </c>
      <c r="Q149" s="238" t="str">
        <f ca="1">'Matriz de Datos'!AZ130</f>
        <v/>
      </c>
      <c r="R149" s="239" t="str">
        <f>IF('Informacion del Cliente'!U142&lt;&gt;"",'Informacion del Cliente'!U142,"")</f>
        <v/>
      </c>
      <c r="S149" s="238" t="str">
        <f>IF(OR('Matriz de Datos'!AK130=1,'Matriz de Datos'!AK130=3),'Matriz de Datos'!AI130,"")</f>
        <v/>
      </c>
    </row>
    <row r="150" spans="6:19" x14ac:dyDescent="0.3">
      <c r="F150" s="236" t="str">
        <f>'Matriz de Datos'!A131</f>
        <v/>
      </c>
      <c r="G150" s="237" t="str">
        <f>'Matriz de Datos'!G131</f>
        <v/>
      </c>
      <c r="H150" s="237" t="str">
        <f>'Matriz de Datos'!K131</f>
        <v/>
      </c>
      <c r="I150" s="238" t="str">
        <f>'Matriz de Datos'!L131</f>
        <v/>
      </c>
      <c r="J150" s="238" t="str">
        <f>'Matriz de Datos'!M131</f>
        <v/>
      </c>
      <c r="K150" s="238" t="str">
        <f>'Matriz de Datos'!O131</f>
        <v/>
      </c>
      <c r="L150" s="238" t="str">
        <f ca="1">'Matriz de Datos'!AT131</f>
        <v/>
      </c>
      <c r="M150" s="238" t="str">
        <f ca="1">'Matriz de Datos'!AU131</f>
        <v/>
      </c>
      <c r="N150" s="238" t="str">
        <f ca="1">'Matriz de Datos'!AV131</f>
        <v/>
      </c>
      <c r="O150" s="238" t="str">
        <f ca="1">'Matriz de Datos'!AW131</f>
        <v/>
      </c>
      <c r="P150" s="238" t="str">
        <f ca="1">'Matriz de Datos'!AX131</f>
        <v/>
      </c>
      <c r="Q150" s="238" t="str">
        <f ca="1">'Matriz de Datos'!AZ131</f>
        <v/>
      </c>
      <c r="R150" s="239" t="str">
        <f>IF('Informacion del Cliente'!U143&lt;&gt;"",'Informacion del Cliente'!U143,"")</f>
        <v/>
      </c>
      <c r="S150" s="238" t="str">
        <f>IF(OR('Matriz de Datos'!AK131=1,'Matriz de Datos'!AK131=3),'Matriz de Datos'!AI131,"")</f>
        <v/>
      </c>
    </row>
    <row r="151" spans="6:19" x14ac:dyDescent="0.3">
      <c r="F151" s="236" t="str">
        <f>'Matriz de Datos'!A132</f>
        <v/>
      </c>
      <c r="G151" s="237" t="str">
        <f>'Matriz de Datos'!G132</f>
        <v/>
      </c>
      <c r="H151" s="237" t="str">
        <f>'Matriz de Datos'!K132</f>
        <v/>
      </c>
      <c r="I151" s="238" t="str">
        <f>'Matriz de Datos'!L132</f>
        <v/>
      </c>
      <c r="J151" s="238" t="str">
        <f>'Matriz de Datos'!M132</f>
        <v/>
      </c>
      <c r="K151" s="238" t="str">
        <f>'Matriz de Datos'!O132</f>
        <v/>
      </c>
      <c r="L151" s="238" t="str">
        <f ca="1">'Matriz de Datos'!AT132</f>
        <v/>
      </c>
      <c r="M151" s="238" t="str">
        <f ca="1">'Matriz de Datos'!AU132</f>
        <v/>
      </c>
      <c r="N151" s="238" t="str">
        <f ca="1">'Matriz de Datos'!AV132</f>
        <v/>
      </c>
      <c r="O151" s="238" t="str">
        <f ca="1">'Matriz de Datos'!AW132</f>
        <v/>
      </c>
      <c r="P151" s="238" t="str">
        <f ca="1">'Matriz de Datos'!AX132</f>
        <v/>
      </c>
      <c r="Q151" s="238" t="str">
        <f ca="1">'Matriz de Datos'!AZ132</f>
        <v/>
      </c>
      <c r="R151" s="239" t="str">
        <f>IF('Informacion del Cliente'!U144&lt;&gt;"",'Informacion del Cliente'!U144,"")</f>
        <v/>
      </c>
      <c r="S151" s="238" t="str">
        <f>IF(OR('Matriz de Datos'!AK132=1,'Matriz de Datos'!AK132=3),'Matriz de Datos'!AI132,"")</f>
        <v/>
      </c>
    </row>
    <row r="152" spans="6:19" x14ac:dyDescent="0.3">
      <c r="F152" s="236" t="str">
        <f>'Matriz de Datos'!A133</f>
        <v/>
      </c>
      <c r="G152" s="237" t="str">
        <f>'Matriz de Datos'!G133</f>
        <v/>
      </c>
      <c r="H152" s="237" t="str">
        <f>'Matriz de Datos'!K133</f>
        <v/>
      </c>
      <c r="I152" s="238" t="str">
        <f>'Matriz de Datos'!L133</f>
        <v/>
      </c>
      <c r="J152" s="238" t="str">
        <f>'Matriz de Datos'!M133</f>
        <v/>
      </c>
      <c r="K152" s="238" t="str">
        <f>'Matriz de Datos'!O133</f>
        <v/>
      </c>
      <c r="L152" s="238" t="str">
        <f ca="1">'Matriz de Datos'!AT133</f>
        <v/>
      </c>
      <c r="M152" s="238" t="str">
        <f ca="1">'Matriz de Datos'!AU133</f>
        <v/>
      </c>
      <c r="N152" s="238" t="str">
        <f ca="1">'Matriz de Datos'!AV133</f>
        <v/>
      </c>
      <c r="O152" s="238" t="str">
        <f ca="1">'Matriz de Datos'!AW133</f>
        <v/>
      </c>
      <c r="P152" s="238" t="str">
        <f ca="1">'Matriz de Datos'!AX133</f>
        <v/>
      </c>
      <c r="Q152" s="238" t="str">
        <f ca="1">'Matriz de Datos'!AZ133</f>
        <v/>
      </c>
      <c r="R152" s="239" t="str">
        <f>IF('Informacion del Cliente'!U145&lt;&gt;"",'Informacion del Cliente'!U145,"")</f>
        <v/>
      </c>
      <c r="S152" s="238" t="str">
        <f>IF(OR('Matriz de Datos'!AK133=1,'Matriz de Datos'!AK133=3),'Matriz de Datos'!AI133,"")</f>
        <v/>
      </c>
    </row>
    <row r="153" spans="6:19" x14ac:dyDescent="0.3">
      <c r="F153" s="236" t="str">
        <f>'Matriz de Datos'!A134</f>
        <v/>
      </c>
      <c r="G153" s="237" t="str">
        <f>'Matriz de Datos'!G134</f>
        <v/>
      </c>
      <c r="H153" s="237" t="str">
        <f>'Matriz de Datos'!K134</f>
        <v/>
      </c>
      <c r="I153" s="238" t="str">
        <f>'Matriz de Datos'!L134</f>
        <v/>
      </c>
      <c r="J153" s="238" t="str">
        <f>'Matriz de Datos'!M134</f>
        <v/>
      </c>
      <c r="K153" s="238" t="str">
        <f>'Matriz de Datos'!O134</f>
        <v/>
      </c>
      <c r="L153" s="238" t="str">
        <f ca="1">'Matriz de Datos'!AT134</f>
        <v/>
      </c>
      <c r="M153" s="238" t="str">
        <f ca="1">'Matriz de Datos'!AU134</f>
        <v/>
      </c>
      <c r="N153" s="238" t="str">
        <f ca="1">'Matriz de Datos'!AV134</f>
        <v/>
      </c>
      <c r="O153" s="238" t="str">
        <f ca="1">'Matriz de Datos'!AW134</f>
        <v/>
      </c>
      <c r="P153" s="238" t="str">
        <f ca="1">'Matriz de Datos'!AX134</f>
        <v/>
      </c>
      <c r="Q153" s="238" t="str">
        <f ca="1">'Matriz de Datos'!AZ134</f>
        <v/>
      </c>
      <c r="R153" s="239" t="str">
        <f>IF('Informacion del Cliente'!U146&lt;&gt;"",'Informacion del Cliente'!U146,"")</f>
        <v/>
      </c>
      <c r="S153" s="238" t="str">
        <f>IF(OR('Matriz de Datos'!AK134=1,'Matriz de Datos'!AK134=3),'Matriz de Datos'!AI134,"")</f>
        <v/>
      </c>
    </row>
    <row r="154" spans="6:19" x14ac:dyDescent="0.3">
      <c r="F154" s="236" t="str">
        <f>'Matriz de Datos'!A135</f>
        <v/>
      </c>
      <c r="G154" s="237" t="str">
        <f>'Matriz de Datos'!G135</f>
        <v/>
      </c>
      <c r="H154" s="237" t="str">
        <f>'Matriz de Datos'!K135</f>
        <v/>
      </c>
      <c r="I154" s="238" t="str">
        <f>'Matriz de Datos'!L135</f>
        <v/>
      </c>
      <c r="J154" s="238" t="str">
        <f>'Matriz de Datos'!M135</f>
        <v/>
      </c>
      <c r="K154" s="238" t="str">
        <f>'Matriz de Datos'!O135</f>
        <v/>
      </c>
      <c r="L154" s="238" t="str">
        <f ca="1">'Matriz de Datos'!AT135</f>
        <v/>
      </c>
      <c r="M154" s="238" t="str">
        <f ca="1">'Matriz de Datos'!AU135</f>
        <v/>
      </c>
      <c r="N154" s="238" t="str">
        <f ca="1">'Matriz de Datos'!AV135</f>
        <v/>
      </c>
      <c r="O154" s="238" t="str">
        <f ca="1">'Matriz de Datos'!AW135</f>
        <v/>
      </c>
      <c r="P154" s="238" t="str">
        <f ca="1">'Matriz de Datos'!AX135</f>
        <v/>
      </c>
      <c r="Q154" s="238" t="str">
        <f ca="1">'Matriz de Datos'!AZ135</f>
        <v/>
      </c>
      <c r="R154" s="239" t="str">
        <f>IF('Informacion del Cliente'!U147&lt;&gt;"",'Informacion del Cliente'!U147,"")</f>
        <v/>
      </c>
      <c r="S154" s="238" t="str">
        <f>IF(OR('Matriz de Datos'!AK135=1,'Matriz de Datos'!AK135=3),'Matriz de Datos'!AI135,"")</f>
        <v/>
      </c>
    </row>
    <row r="155" spans="6:19" x14ac:dyDescent="0.3">
      <c r="F155" s="236" t="str">
        <f>'Matriz de Datos'!A136</f>
        <v/>
      </c>
      <c r="G155" s="237" t="str">
        <f>'Matriz de Datos'!G136</f>
        <v/>
      </c>
      <c r="H155" s="237" t="str">
        <f>'Matriz de Datos'!K136</f>
        <v/>
      </c>
      <c r="I155" s="238" t="str">
        <f>'Matriz de Datos'!L136</f>
        <v/>
      </c>
      <c r="J155" s="238" t="str">
        <f>'Matriz de Datos'!M136</f>
        <v/>
      </c>
      <c r="K155" s="238" t="str">
        <f>'Matriz de Datos'!O136</f>
        <v/>
      </c>
      <c r="L155" s="238" t="str">
        <f ca="1">'Matriz de Datos'!AT136</f>
        <v/>
      </c>
      <c r="M155" s="238" t="str">
        <f ca="1">'Matriz de Datos'!AU136</f>
        <v/>
      </c>
      <c r="N155" s="238" t="str">
        <f ca="1">'Matriz de Datos'!AV136</f>
        <v/>
      </c>
      <c r="O155" s="238" t="str">
        <f ca="1">'Matriz de Datos'!AW136</f>
        <v/>
      </c>
      <c r="P155" s="238" t="str">
        <f ca="1">'Matriz de Datos'!AX136</f>
        <v/>
      </c>
      <c r="Q155" s="238" t="str">
        <f ca="1">'Matriz de Datos'!AZ136</f>
        <v/>
      </c>
      <c r="R155" s="239" t="str">
        <f>IF('Informacion del Cliente'!U148&lt;&gt;"",'Informacion del Cliente'!U148,"")</f>
        <v/>
      </c>
      <c r="S155" s="238" t="str">
        <f>IF(OR('Matriz de Datos'!AK136=1,'Matriz de Datos'!AK136=3),'Matriz de Datos'!AI136,"")</f>
        <v/>
      </c>
    </row>
    <row r="156" spans="6:19" x14ac:dyDescent="0.3">
      <c r="F156" s="236" t="str">
        <f>'Matriz de Datos'!A137</f>
        <v/>
      </c>
      <c r="G156" s="237" t="str">
        <f>'Matriz de Datos'!G137</f>
        <v/>
      </c>
      <c r="H156" s="237" t="str">
        <f>'Matriz de Datos'!K137</f>
        <v/>
      </c>
      <c r="I156" s="238" t="str">
        <f>'Matriz de Datos'!L137</f>
        <v/>
      </c>
      <c r="J156" s="238" t="str">
        <f>'Matriz de Datos'!M137</f>
        <v/>
      </c>
      <c r="K156" s="238" t="str">
        <f>'Matriz de Datos'!O137</f>
        <v/>
      </c>
      <c r="L156" s="238" t="str">
        <f ca="1">'Matriz de Datos'!AT137</f>
        <v/>
      </c>
      <c r="M156" s="238" t="str">
        <f ca="1">'Matriz de Datos'!AU137</f>
        <v/>
      </c>
      <c r="N156" s="238" t="str">
        <f ca="1">'Matriz de Datos'!AV137</f>
        <v/>
      </c>
      <c r="O156" s="238" t="str">
        <f ca="1">'Matriz de Datos'!AW137</f>
        <v/>
      </c>
      <c r="P156" s="238" t="str">
        <f ca="1">'Matriz de Datos'!AX137</f>
        <v/>
      </c>
      <c r="Q156" s="238" t="str">
        <f ca="1">'Matriz de Datos'!AZ137</f>
        <v/>
      </c>
      <c r="R156" s="239" t="str">
        <f>IF('Informacion del Cliente'!U149&lt;&gt;"",'Informacion del Cliente'!U149,"")</f>
        <v/>
      </c>
      <c r="S156" s="238" t="str">
        <f>IF(OR('Matriz de Datos'!AK137=1,'Matriz de Datos'!AK137=3),'Matriz de Datos'!AI137,"")</f>
        <v/>
      </c>
    </row>
    <row r="157" spans="6:19" x14ac:dyDescent="0.3">
      <c r="F157" s="236" t="str">
        <f>'Matriz de Datos'!A138</f>
        <v/>
      </c>
      <c r="G157" s="237" t="str">
        <f>'Matriz de Datos'!G138</f>
        <v/>
      </c>
      <c r="H157" s="237" t="str">
        <f>'Matriz de Datos'!K138</f>
        <v/>
      </c>
      <c r="I157" s="238" t="str">
        <f>'Matriz de Datos'!L138</f>
        <v/>
      </c>
      <c r="J157" s="238" t="str">
        <f>'Matriz de Datos'!M138</f>
        <v/>
      </c>
      <c r="K157" s="238" t="str">
        <f>'Matriz de Datos'!O138</f>
        <v/>
      </c>
      <c r="L157" s="238" t="str">
        <f ca="1">'Matriz de Datos'!AT138</f>
        <v/>
      </c>
      <c r="M157" s="238" t="str">
        <f ca="1">'Matriz de Datos'!AU138</f>
        <v/>
      </c>
      <c r="N157" s="238" t="str">
        <f ca="1">'Matriz de Datos'!AV138</f>
        <v/>
      </c>
      <c r="O157" s="238" t="str">
        <f ca="1">'Matriz de Datos'!AW138</f>
        <v/>
      </c>
      <c r="P157" s="238" t="str">
        <f ca="1">'Matriz de Datos'!AX138</f>
        <v/>
      </c>
      <c r="Q157" s="238" t="str">
        <f ca="1">'Matriz de Datos'!AZ138</f>
        <v/>
      </c>
      <c r="R157" s="239" t="str">
        <f>IF('Informacion del Cliente'!U150&lt;&gt;"",'Informacion del Cliente'!U150,"")</f>
        <v/>
      </c>
      <c r="S157" s="238" t="str">
        <f>IF(OR('Matriz de Datos'!AK138=1,'Matriz de Datos'!AK138=3),'Matriz de Datos'!AI138,"")</f>
        <v/>
      </c>
    </row>
    <row r="158" spans="6:19" x14ac:dyDescent="0.3">
      <c r="F158" s="236" t="str">
        <f>'Matriz de Datos'!A139</f>
        <v/>
      </c>
      <c r="G158" s="237" t="str">
        <f>'Matriz de Datos'!G139</f>
        <v/>
      </c>
      <c r="H158" s="237" t="str">
        <f>'Matriz de Datos'!K139</f>
        <v/>
      </c>
      <c r="I158" s="238" t="str">
        <f>'Matriz de Datos'!L139</f>
        <v/>
      </c>
      <c r="J158" s="238" t="str">
        <f>'Matriz de Datos'!M139</f>
        <v/>
      </c>
      <c r="K158" s="238" t="str">
        <f>'Matriz de Datos'!O139</f>
        <v/>
      </c>
      <c r="L158" s="238" t="str">
        <f ca="1">'Matriz de Datos'!AT139</f>
        <v/>
      </c>
      <c r="M158" s="238" t="str">
        <f ca="1">'Matriz de Datos'!AU139</f>
        <v/>
      </c>
      <c r="N158" s="238" t="str">
        <f ca="1">'Matriz de Datos'!AV139</f>
        <v/>
      </c>
      <c r="O158" s="238" t="str">
        <f ca="1">'Matriz de Datos'!AW139</f>
        <v/>
      </c>
      <c r="P158" s="238" t="str">
        <f ca="1">'Matriz de Datos'!AX139</f>
        <v/>
      </c>
      <c r="Q158" s="238" t="str">
        <f ca="1">'Matriz de Datos'!AZ139</f>
        <v/>
      </c>
      <c r="R158" s="239" t="str">
        <f>IF('Informacion del Cliente'!U151&lt;&gt;"",'Informacion del Cliente'!U151,"")</f>
        <v/>
      </c>
      <c r="S158" s="238" t="str">
        <f>IF(OR('Matriz de Datos'!AK139=1,'Matriz de Datos'!AK139=3),'Matriz de Datos'!AI139,"")</f>
        <v/>
      </c>
    </row>
    <row r="159" spans="6:19" x14ac:dyDescent="0.3">
      <c r="F159" s="236" t="str">
        <f>'Matriz de Datos'!A140</f>
        <v/>
      </c>
      <c r="G159" s="237" t="str">
        <f>'Matriz de Datos'!G140</f>
        <v/>
      </c>
      <c r="H159" s="237" t="str">
        <f>'Matriz de Datos'!K140</f>
        <v/>
      </c>
      <c r="I159" s="238" t="str">
        <f>'Matriz de Datos'!L140</f>
        <v/>
      </c>
      <c r="J159" s="238" t="str">
        <f>'Matriz de Datos'!M140</f>
        <v/>
      </c>
      <c r="K159" s="238" t="str">
        <f>'Matriz de Datos'!O140</f>
        <v/>
      </c>
      <c r="L159" s="238" t="str">
        <f ca="1">'Matriz de Datos'!AT140</f>
        <v/>
      </c>
      <c r="M159" s="238" t="str">
        <f ca="1">'Matriz de Datos'!AU140</f>
        <v/>
      </c>
      <c r="N159" s="238" t="str">
        <f ca="1">'Matriz de Datos'!AV140</f>
        <v/>
      </c>
      <c r="O159" s="238" t="str">
        <f ca="1">'Matriz de Datos'!AW140</f>
        <v/>
      </c>
      <c r="P159" s="238" t="str">
        <f ca="1">'Matriz de Datos'!AX140</f>
        <v/>
      </c>
      <c r="Q159" s="238" t="str">
        <f ca="1">'Matriz de Datos'!AZ140</f>
        <v/>
      </c>
      <c r="R159" s="239" t="str">
        <f>IF('Informacion del Cliente'!U152&lt;&gt;"",'Informacion del Cliente'!U152,"")</f>
        <v/>
      </c>
      <c r="S159" s="238" t="str">
        <f>IF(OR('Matriz de Datos'!AK140=1,'Matriz de Datos'!AK140=3),'Matriz de Datos'!AI140,"")</f>
        <v/>
      </c>
    </row>
    <row r="160" spans="6:19" x14ac:dyDescent="0.3">
      <c r="F160" s="236" t="str">
        <f>'Matriz de Datos'!A141</f>
        <v/>
      </c>
      <c r="G160" s="237" t="str">
        <f>'Matriz de Datos'!G141</f>
        <v/>
      </c>
      <c r="H160" s="237" t="str">
        <f>'Matriz de Datos'!K141</f>
        <v/>
      </c>
      <c r="I160" s="238" t="str">
        <f>'Matriz de Datos'!L141</f>
        <v/>
      </c>
      <c r="J160" s="238" t="str">
        <f>'Matriz de Datos'!M141</f>
        <v/>
      </c>
      <c r="K160" s="238" t="str">
        <f>'Matriz de Datos'!O141</f>
        <v/>
      </c>
      <c r="L160" s="238" t="str">
        <f ca="1">'Matriz de Datos'!AT141</f>
        <v/>
      </c>
      <c r="M160" s="238" t="str">
        <f ca="1">'Matriz de Datos'!AU141</f>
        <v/>
      </c>
      <c r="N160" s="238" t="str">
        <f ca="1">'Matriz de Datos'!AV141</f>
        <v/>
      </c>
      <c r="O160" s="238" t="str">
        <f ca="1">'Matriz de Datos'!AW141</f>
        <v/>
      </c>
      <c r="P160" s="238" t="str">
        <f ca="1">'Matriz de Datos'!AX141</f>
        <v/>
      </c>
      <c r="Q160" s="238" t="str">
        <f ca="1">'Matriz de Datos'!AZ141</f>
        <v/>
      </c>
      <c r="R160" s="239" t="str">
        <f>IF('Informacion del Cliente'!U153&lt;&gt;"",'Informacion del Cliente'!U153,"")</f>
        <v/>
      </c>
      <c r="S160" s="238" t="str">
        <f>IF(OR('Matriz de Datos'!AK141=1,'Matriz de Datos'!AK141=3),'Matriz de Datos'!AI141,"")</f>
        <v/>
      </c>
    </row>
    <row r="161" spans="6:19" x14ac:dyDescent="0.3">
      <c r="F161" s="236" t="str">
        <f>'Matriz de Datos'!A142</f>
        <v/>
      </c>
      <c r="G161" s="237" t="str">
        <f>'Matriz de Datos'!G142</f>
        <v/>
      </c>
      <c r="H161" s="237" t="str">
        <f>'Matriz de Datos'!K142</f>
        <v/>
      </c>
      <c r="I161" s="238" t="str">
        <f>'Matriz de Datos'!L142</f>
        <v/>
      </c>
      <c r="J161" s="238" t="str">
        <f>'Matriz de Datos'!M142</f>
        <v/>
      </c>
      <c r="K161" s="238" t="str">
        <f>'Matriz de Datos'!O142</f>
        <v/>
      </c>
      <c r="L161" s="238" t="str">
        <f ca="1">'Matriz de Datos'!AT142</f>
        <v/>
      </c>
      <c r="M161" s="238" t="str">
        <f ca="1">'Matriz de Datos'!AU142</f>
        <v/>
      </c>
      <c r="N161" s="238" t="str">
        <f ca="1">'Matriz de Datos'!AV142</f>
        <v/>
      </c>
      <c r="O161" s="238" t="str">
        <f ca="1">'Matriz de Datos'!AW142</f>
        <v/>
      </c>
      <c r="P161" s="238" t="str">
        <f ca="1">'Matriz de Datos'!AX142</f>
        <v/>
      </c>
      <c r="Q161" s="238" t="str">
        <f ca="1">'Matriz de Datos'!AZ142</f>
        <v/>
      </c>
      <c r="R161" s="239" t="str">
        <f>IF('Informacion del Cliente'!U154&lt;&gt;"",'Informacion del Cliente'!U154,"")</f>
        <v/>
      </c>
      <c r="S161" s="238" t="str">
        <f>IF(OR('Matriz de Datos'!AK142=1,'Matriz de Datos'!AK142=3),'Matriz de Datos'!AI142,"")</f>
        <v/>
      </c>
    </row>
    <row r="162" spans="6:19" x14ac:dyDescent="0.3">
      <c r="F162" s="236" t="str">
        <f>'Matriz de Datos'!A143</f>
        <v/>
      </c>
      <c r="G162" s="237" t="str">
        <f>'Matriz de Datos'!G143</f>
        <v/>
      </c>
      <c r="H162" s="237" t="str">
        <f>'Matriz de Datos'!K143</f>
        <v/>
      </c>
      <c r="I162" s="238" t="str">
        <f>'Matriz de Datos'!L143</f>
        <v/>
      </c>
      <c r="J162" s="238" t="str">
        <f>'Matriz de Datos'!M143</f>
        <v/>
      </c>
      <c r="K162" s="238" t="str">
        <f>'Matriz de Datos'!O143</f>
        <v/>
      </c>
      <c r="L162" s="238" t="str">
        <f ca="1">'Matriz de Datos'!AT143</f>
        <v/>
      </c>
      <c r="M162" s="238" t="str">
        <f ca="1">'Matriz de Datos'!AU143</f>
        <v/>
      </c>
      <c r="N162" s="238" t="str">
        <f ca="1">'Matriz de Datos'!AV143</f>
        <v/>
      </c>
      <c r="O162" s="238" t="str">
        <f ca="1">'Matriz de Datos'!AW143</f>
        <v/>
      </c>
      <c r="P162" s="238" t="str">
        <f ca="1">'Matriz de Datos'!AX143</f>
        <v/>
      </c>
      <c r="Q162" s="238" t="str">
        <f ca="1">'Matriz de Datos'!AZ143</f>
        <v/>
      </c>
      <c r="R162" s="239" t="str">
        <f>IF('Informacion del Cliente'!U155&lt;&gt;"",'Informacion del Cliente'!U155,"")</f>
        <v/>
      </c>
      <c r="S162" s="238" t="str">
        <f>IF(OR('Matriz de Datos'!AK143=1,'Matriz de Datos'!AK143=3),'Matriz de Datos'!AI143,"")</f>
        <v/>
      </c>
    </row>
    <row r="163" spans="6:19" x14ac:dyDescent="0.3">
      <c r="F163" s="236" t="str">
        <f>'Matriz de Datos'!A144</f>
        <v/>
      </c>
      <c r="G163" s="237" t="str">
        <f>'Matriz de Datos'!G144</f>
        <v/>
      </c>
      <c r="H163" s="237" t="str">
        <f>'Matriz de Datos'!K144</f>
        <v/>
      </c>
      <c r="I163" s="238" t="str">
        <f>'Matriz de Datos'!L144</f>
        <v/>
      </c>
      <c r="J163" s="238" t="str">
        <f>'Matriz de Datos'!M144</f>
        <v/>
      </c>
      <c r="K163" s="238" t="str">
        <f>'Matriz de Datos'!O144</f>
        <v/>
      </c>
      <c r="L163" s="238" t="str">
        <f ca="1">'Matriz de Datos'!AT144</f>
        <v/>
      </c>
      <c r="M163" s="238" t="str">
        <f ca="1">'Matriz de Datos'!AU144</f>
        <v/>
      </c>
      <c r="N163" s="238" t="str">
        <f ca="1">'Matriz de Datos'!AV144</f>
        <v/>
      </c>
      <c r="O163" s="238" t="str">
        <f ca="1">'Matriz de Datos'!AW144</f>
        <v/>
      </c>
      <c r="P163" s="238" t="str">
        <f ca="1">'Matriz de Datos'!AX144</f>
        <v/>
      </c>
      <c r="Q163" s="238" t="str">
        <f ca="1">'Matriz de Datos'!AZ144</f>
        <v/>
      </c>
      <c r="R163" s="239" t="str">
        <f>IF('Informacion del Cliente'!U156&lt;&gt;"",'Informacion del Cliente'!U156,"")</f>
        <v/>
      </c>
      <c r="S163" s="238" t="str">
        <f>IF(OR('Matriz de Datos'!AK144=1,'Matriz de Datos'!AK144=3),'Matriz de Datos'!AI144,"")</f>
        <v/>
      </c>
    </row>
    <row r="164" spans="6:19" x14ac:dyDescent="0.3">
      <c r="F164" s="236" t="str">
        <f>'Matriz de Datos'!A145</f>
        <v/>
      </c>
      <c r="G164" s="237" t="str">
        <f>'Matriz de Datos'!G145</f>
        <v/>
      </c>
      <c r="H164" s="237" t="str">
        <f>'Matriz de Datos'!K145</f>
        <v/>
      </c>
      <c r="I164" s="238" t="str">
        <f>'Matriz de Datos'!L145</f>
        <v/>
      </c>
      <c r="J164" s="238" t="str">
        <f>'Matriz de Datos'!M145</f>
        <v/>
      </c>
      <c r="K164" s="238" t="str">
        <f>'Matriz de Datos'!O145</f>
        <v/>
      </c>
      <c r="L164" s="238" t="str">
        <f ca="1">'Matriz de Datos'!AT145</f>
        <v/>
      </c>
      <c r="M164" s="238" t="str">
        <f ca="1">'Matriz de Datos'!AU145</f>
        <v/>
      </c>
      <c r="N164" s="238" t="str">
        <f ca="1">'Matriz de Datos'!AV145</f>
        <v/>
      </c>
      <c r="O164" s="238" t="str">
        <f ca="1">'Matriz de Datos'!AW145</f>
        <v/>
      </c>
      <c r="P164" s="238" t="str">
        <f ca="1">'Matriz de Datos'!AX145</f>
        <v/>
      </c>
      <c r="Q164" s="238" t="str">
        <f ca="1">'Matriz de Datos'!AZ145</f>
        <v/>
      </c>
      <c r="R164" s="239" t="str">
        <f>IF('Informacion del Cliente'!U157&lt;&gt;"",'Informacion del Cliente'!U157,"")</f>
        <v/>
      </c>
      <c r="S164" s="238" t="str">
        <f>IF(OR('Matriz de Datos'!AK145=1,'Matriz de Datos'!AK145=3),'Matriz de Datos'!AI145,"")</f>
        <v/>
      </c>
    </row>
    <row r="165" spans="6:19" x14ac:dyDescent="0.3">
      <c r="F165" s="236" t="str">
        <f>'Matriz de Datos'!A146</f>
        <v/>
      </c>
      <c r="G165" s="237" t="str">
        <f>'Matriz de Datos'!G146</f>
        <v/>
      </c>
      <c r="H165" s="237" t="str">
        <f>'Matriz de Datos'!K146</f>
        <v/>
      </c>
      <c r="I165" s="238" t="str">
        <f>'Matriz de Datos'!L146</f>
        <v/>
      </c>
      <c r="J165" s="238" t="str">
        <f>'Matriz de Datos'!M146</f>
        <v/>
      </c>
      <c r="K165" s="238" t="str">
        <f>'Matriz de Datos'!O146</f>
        <v/>
      </c>
      <c r="L165" s="238" t="str">
        <f ca="1">'Matriz de Datos'!AT146</f>
        <v/>
      </c>
      <c r="M165" s="238" t="str">
        <f ca="1">'Matriz de Datos'!AU146</f>
        <v/>
      </c>
      <c r="N165" s="238" t="str">
        <f ca="1">'Matriz de Datos'!AV146</f>
        <v/>
      </c>
      <c r="O165" s="238" t="str">
        <f ca="1">'Matriz de Datos'!AW146</f>
        <v/>
      </c>
      <c r="P165" s="238" t="str">
        <f ca="1">'Matriz de Datos'!AX146</f>
        <v/>
      </c>
      <c r="Q165" s="238" t="str">
        <f ca="1">'Matriz de Datos'!AZ146</f>
        <v/>
      </c>
      <c r="R165" s="239" t="str">
        <f>IF('Informacion del Cliente'!U158&lt;&gt;"",'Informacion del Cliente'!U158,"")</f>
        <v/>
      </c>
      <c r="S165" s="238" t="str">
        <f>IF(OR('Matriz de Datos'!AK146=1,'Matriz de Datos'!AK146=3),'Matriz de Datos'!AI146,"")</f>
        <v/>
      </c>
    </row>
    <row r="166" spans="6:19" x14ac:dyDescent="0.3">
      <c r="F166" s="236" t="str">
        <f>'Matriz de Datos'!A147</f>
        <v/>
      </c>
      <c r="G166" s="237" t="str">
        <f>'Matriz de Datos'!G147</f>
        <v/>
      </c>
      <c r="H166" s="237" t="str">
        <f>'Matriz de Datos'!K147</f>
        <v/>
      </c>
      <c r="I166" s="238" t="str">
        <f>'Matriz de Datos'!L147</f>
        <v/>
      </c>
      <c r="J166" s="238" t="str">
        <f>'Matriz de Datos'!M147</f>
        <v/>
      </c>
      <c r="K166" s="238" t="str">
        <f>'Matriz de Datos'!O147</f>
        <v/>
      </c>
      <c r="L166" s="238" t="str">
        <f ca="1">'Matriz de Datos'!AT147</f>
        <v/>
      </c>
      <c r="M166" s="238" t="str">
        <f ca="1">'Matriz de Datos'!AU147</f>
        <v/>
      </c>
      <c r="N166" s="238" t="str">
        <f ca="1">'Matriz de Datos'!AV147</f>
        <v/>
      </c>
      <c r="O166" s="238" t="str">
        <f ca="1">'Matriz de Datos'!AW147</f>
        <v/>
      </c>
      <c r="P166" s="238" t="str">
        <f ca="1">'Matriz de Datos'!AX147</f>
        <v/>
      </c>
      <c r="Q166" s="238" t="str">
        <f ca="1">'Matriz de Datos'!AZ147</f>
        <v/>
      </c>
      <c r="R166" s="239" t="str">
        <f>IF('Informacion del Cliente'!U159&lt;&gt;"",'Informacion del Cliente'!U159,"")</f>
        <v/>
      </c>
      <c r="S166" s="238" t="str">
        <f>IF(OR('Matriz de Datos'!AK147=1,'Matriz de Datos'!AK147=3),'Matriz de Datos'!AI147,"")</f>
        <v/>
      </c>
    </row>
    <row r="167" spans="6:19" x14ac:dyDescent="0.3">
      <c r="F167" s="236" t="str">
        <f>'Matriz de Datos'!A148</f>
        <v/>
      </c>
      <c r="G167" s="237" t="str">
        <f>'Matriz de Datos'!G148</f>
        <v/>
      </c>
      <c r="H167" s="237" t="str">
        <f>'Matriz de Datos'!K148</f>
        <v/>
      </c>
      <c r="I167" s="238" t="str">
        <f>'Matriz de Datos'!L148</f>
        <v/>
      </c>
      <c r="J167" s="238" t="str">
        <f>'Matriz de Datos'!M148</f>
        <v/>
      </c>
      <c r="K167" s="238" t="str">
        <f>'Matriz de Datos'!O148</f>
        <v/>
      </c>
      <c r="L167" s="238" t="str">
        <f ca="1">'Matriz de Datos'!AT148</f>
        <v/>
      </c>
      <c r="M167" s="238" t="str">
        <f ca="1">'Matriz de Datos'!AU148</f>
        <v/>
      </c>
      <c r="N167" s="238" t="str">
        <f ca="1">'Matriz de Datos'!AV148</f>
        <v/>
      </c>
      <c r="O167" s="238" t="str">
        <f ca="1">'Matriz de Datos'!AW148</f>
        <v/>
      </c>
      <c r="P167" s="238" t="str">
        <f ca="1">'Matriz de Datos'!AX148</f>
        <v/>
      </c>
      <c r="Q167" s="238" t="str">
        <f ca="1">'Matriz de Datos'!AZ148</f>
        <v/>
      </c>
      <c r="R167" s="239" t="str">
        <f>IF('Informacion del Cliente'!U160&lt;&gt;"",'Informacion del Cliente'!U160,"")</f>
        <v/>
      </c>
      <c r="S167" s="238" t="str">
        <f>IF(OR('Matriz de Datos'!AK148=1,'Matriz de Datos'!AK148=3),'Matriz de Datos'!AI148,"")</f>
        <v/>
      </c>
    </row>
    <row r="168" spans="6:19" x14ac:dyDescent="0.3">
      <c r="F168" s="236" t="str">
        <f>'Matriz de Datos'!A149</f>
        <v/>
      </c>
      <c r="G168" s="237" t="str">
        <f>'Matriz de Datos'!G149</f>
        <v/>
      </c>
      <c r="H168" s="237" t="str">
        <f>'Matriz de Datos'!K149</f>
        <v/>
      </c>
      <c r="I168" s="238" t="str">
        <f>'Matriz de Datos'!L149</f>
        <v/>
      </c>
      <c r="J168" s="238" t="str">
        <f>'Matriz de Datos'!M149</f>
        <v/>
      </c>
      <c r="K168" s="238" t="str">
        <f>'Matriz de Datos'!O149</f>
        <v/>
      </c>
      <c r="L168" s="238" t="str">
        <f ca="1">'Matriz de Datos'!AT149</f>
        <v/>
      </c>
      <c r="M168" s="238" t="str">
        <f ca="1">'Matriz de Datos'!AU149</f>
        <v/>
      </c>
      <c r="N168" s="238" t="str">
        <f ca="1">'Matriz de Datos'!AV149</f>
        <v/>
      </c>
      <c r="O168" s="238" t="str">
        <f ca="1">'Matriz de Datos'!AW149</f>
        <v/>
      </c>
      <c r="P168" s="238" t="str">
        <f ca="1">'Matriz de Datos'!AX149</f>
        <v/>
      </c>
      <c r="Q168" s="238" t="str">
        <f ca="1">'Matriz de Datos'!AZ149</f>
        <v/>
      </c>
      <c r="R168" s="239" t="str">
        <f>IF('Informacion del Cliente'!U161&lt;&gt;"",'Informacion del Cliente'!U161,"")</f>
        <v/>
      </c>
      <c r="S168" s="238" t="str">
        <f>IF(OR('Matriz de Datos'!AK149=1,'Matriz de Datos'!AK149=3),'Matriz de Datos'!AI149,"")</f>
        <v/>
      </c>
    </row>
    <row r="169" spans="6:19" x14ac:dyDescent="0.3">
      <c r="F169" s="236" t="str">
        <f>'Matriz de Datos'!A150</f>
        <v/>
      </c>
      <c r="G169" s="237" t="str">
        <f>'Matriz de Datos'!G150</f>
        <v/>
      </c>
      <c r="H169" s="237" t="str">
        <f>'Matriz de Datos'!K150</f>
        <v/>
      </c>
      <c r="I169" s="238" t="str">
        <f>'Matriz de Datos'!L150</f>
        <v/>
      </c>
      <c r="J169" s="238" t="str">
        <f>'Matriz de Datos'!M150</f>
        <v/>
      </c>
      <c r="K169" s="238" t="str">
        <f>'Matriz de Datos'!O150</f>
        <v/>
      </c>
      <c r="L169" s="238" t="str">
        <f ca="1">'Matriz de Datos'!AT150</f>
        <v/>
      </c>
      <c r="M169" s="238" t="str">
        <f ca="1">'Matriz de Datos'!AU150</f>
        <v/>
      </c>
      <c r="N169" s="238" t="str">
        <f ca="1">'Matriz de Datos'!AV150</f>
        <v/>
      </c>
      <c r="O169" s="238" t="str">
        <f ca="1">'Matriz de Datos'!AW150</f>
        <v/>
      </c>
      <c r="P169" s="238" t="str">
        <f ca="1">'Matriz de Datos'!AX150</f>
        <v/>
      </c>
      <c r="Q169" s="238" t="str">
        <f ca="1">'Matriz de Datos'!AZ150</f>
        <v/>
      </c>
      <c r="R169" s="239" t="str">
        <f>IF('Informacion del Cliente'!U162&lt;&gt;"",'Informacion del Cliente'!U162,"")</f>
        <v/>
      </c>
      <c r="S169" s="238" t="str">
        <f>IF(OR('Matriz de Datos'!AK150=1,'Matriz de Datos'!AK150=3),'Matriz de Datos'!AI150,"")</f>
        <v/>
      </c>
    </row>
    <row r="170" spans="6:19" x14ac:dyDescent="0.3">
      <c r="F170" s="236" t="str">
        <f>'Matriz de Datos'!A151</f>
        <v/>
      </c>
      <c r="G170" s="237" t="str">
        <f>'Matriz de Datos'!G151</f>
        <v/>
      </c>
      <c r="H170" s="237" t="str">
        <f>'Matriz de Datos'!K151</f>
        <v/>
      </c>
      <c r="I170" s="238" t="str">
        <f>'Matriz de Datos'!L151</f>
        <v/>
      </c>
      <c r="J170" s="238" t="str">
        <f>'Matriz de Datos'!M151</f>
        <v/>
      </c>
      <c r="K170" s="238" t="str">
        <f>'Matriz de Datos'!O151</f>
        <v/>
      </c>
      <c r="L170" s="238" t="str">
        <f ca="1">'Matriz de Datos'!AT151</f>
        <v/>
      </c>
      <c r="M170" s="238" t="str">
        <f ca="1">'Matriz de Datos'!AU151</f>
        <v/>
      </c>
      <c r="N170" s="238" t="str">
        <f ca="1">'Matriz de Datos'!AV151</f>
        <v/>
      </c>
      <c r="O170" s="238" t="str">
        <f ca="1">'Matriz de Datos'!AW151</f>
        <v/>
      </c>
      <c r="P170" s="238" t="str">
        <f ca="1">'Matriz de Datos'!AX151</f>
        <v/>
      </c>
      <c r="Q170" s="238" t="str">
        <f ca="1">'Matriz de Datos'!AZ151</f>
        <v/>
      </c>
      <c r="R170" s="239" t="str">
        <f>IF('Informacion del Cliente'!U163&lt;&gt;"",'Informacion del Cliente'!U163,"")</f>
        <v/>
      </c>
      <c r="S170" s="238" t="str">
        <f>IF(OR('Matriz de Datos'!AK151=1,'Matriz de Datos'!AK151=3),'Matriz de Datos'!AI151,"")</f>
        <v/>
      </c>
    </row>
    <row r="171" spans="6:19" x14ac:dyDescent="0.3">
      <c r="F171" s="236" t="str">
        <f>'Matriz de Datos'!A152</f>
        <v/>
      </c>
      <c r="G171" s="237" t="str">
        <f>'Matriz de Datos'!G152</f>
        <v/>
      </c>
      <c r="H171" s="237" t="str">
        <f>'Matriz de Datos'!K152</f>
        <v/>
      </c>
      <c r="I171" s="238" t="str">
        <f>'Matriz de Datos'!L152</f>
        <v/>
      </c>
      <c r="J171" s="238" t="str">
        <f>'Matriz de Datos'!M152</f>
        <v/>
      </c>
      <c r="K171" s="238" t="str">
        <f>'Matriz de Datos'!O152</f>
        <v/>
      </c>
      <c r="L171" s="238" t="str">
        <f ca="1">'Matriz de Datos'!AT152</f>
        <v/>
      </c>
      <c r="M171" s="238" t="str">
        <f ca="1">'Matriz de Datos'!AU152</f>
        <v/>
      </c>
      <c r="N171" s="238" t="str">
        <f ca="1">'Matriz de Datos'!AV152</f>
        <v/>
      </c>
      <c r="O171" s="238" t="str">
        <f ca="1">'Matriz de Datos'!AW152</f>
        <v/>
      </c>
      <c r="P171" s="238" t="str">
        <f ca="1">'Matriz de Datos'!AX152</f>
        <v/>
      </c>
      <c r="Q171" s="238" t="str">
        <f ca="1">'Matriz de Datos'!AZ152</f>
        <v/>
      </c>
      <c r="R171" s="239" t="str">
        <f>IF('Informacion del Cliente'!U164&lt;&gt;"",'Informacion del Cliente'!U164,"")</f>
        <v/>
      </c>
      <c r="S171" s="238" t="str">
        <f>IF(OR('Matriz de Datos'!AK152=1,'Matriz de Datos'!AK152=3),'Matriz de Datos'!AI152,"")</f>
        <v/>
      </c>
    </row>
    <row r="172" spans="6:19" x14ac:dyDescent="0.3">
      <c r="F172" s="236" t="str">
        <f>'Matriz de Datos'!A153</f>
        <v/>
      </c>
      <c r="G172" s="237" t="str">
        <f>'Matriz de Datos'!G153</f>
        <v/>
      </c>
      <c r="H172" s="237" t="str">
        <f>'Matriz de Datos'!K153</f>
        <v/>
      </c>
      <c r="I172" s="238" t="str">
        <f>'Matriz de Datos'!L153</f>
        <v/>
      </c>
      <c r="J172" s="238" t="str">
        <f>'Matriz de Datos'!M153</f>
        <v/>
      </c>
      <c r="K172" s="238" t="str">
        <f>'Matriz de Datos'!O153</f>
        <v/>
      </c>
      <c r="L172" s="238" t="str">
        <f ca="1">'Matriz de Datos'!AT153</f>
        <v/>
      </c>
      <c r="M172" s="238" t="str">
        <f ca="1">'Matriz de Datos'!AU153</f>
        <v/>
      </c>
      <c r="N172" s="238" t="str">
        <f ca="1">'Matriz de Datos'!AV153</f>
        <v/>
      </c>
      <c r="O172" s="238" t="str">
        <f ca="1">'Matriz de Datos'!AW153</f>
        <v/>
      </c>
      <c r="P172" s="238" t="str">
        <f ca="1">'Matriz de Datos'!AX153</f>
        <v/>
      </c>
      <c r="Q172" s="238" t="str">
        <f ca="1">'Matriz de Datos'!AZ153</f>
        <v/>
      </c>
      <c r="R172" s="239" t="str">
        <f>IF('Informacion del Cliente'!U165&lt;&gt;"",'Informacion del Cliente'!U165,"")</f>
        <v/>
      </c>
      <c r="S172" s="238" t="str">
        <f>IF(OR('Matriz de Datos'!AK153=1,'Matriz de Datos'!AK153=3),'Matriz de Datos'!AI153,"")</f>
        <v/>
      </c>
    </row>
    <row r="173" spans="6:19" x14ac:dyDescent="0.3">
      <c r="F173" s="236" t="str">
        <f>'Matriz de Datos'!A154</f>
        <v/>
      </c>
      <c r="G173" s="237" t="str">
        <f>'Matriz de Datos'!G154</f>
        <v/>
      </c>
      <c r="H173" s="237" t="str">
        <f>'Matriz de Datos'!K154</f>
        <v/>
      </c>
      <c r="I173" s="238" t="str">
        <f>'Matriz de Datos'!L154</f>
        <v/>
      </c>
      <c r="J173" s="238" t="str">
        <f>'Matriz de Datos'!M154</f>
        <v/>
      </c>
      <c r="K173" s="238" t="str">
        <f>'Matriz de Datos'!O154</f>
        <v/>
      </c>
      <c r="L173" s="238" t="str">
        <f ca="1">'Matriz de Datos'!AT154</f>
        <v/>
      </c>
      <c r="M173" s="238" t="str">
        <f ca="1">'Matriz de Datos'!AU154</f>
        <v/>
      </c>
      <c r="N173" s="238" t="str">
        <f ca="1">'Matriz de Datos'!AV154</f>
        <v/>
      </c>
      <c r="O173" s="238" t="str">
        <f ca="1">'Matriz de Datos'!AW154</f>
        <v/>
      </c>
      <c r="P173" s="238" t="str">
        <f ca="1">'Matriz de Datos'!AX154</f>
        <v/>
      </c>
      <c r="Q173" s="238" t="str">
        <f ca="1">'Matriz de Datos'!AZ154</f>
        <v/>
      </c>
      <c r="R173" s="239" t="str">
        <f>IF('Informacion del Cliente'!U166&lt;&gt;"",'Informacion del Cliente'!U166,"")</f>
        <v/>
      </c>
      <c r="S173" s="238" t="str">
        <f>IF(OR('Matriz de Datos'!AK154=1,'Matriz de Datos'!AK154=3),'Matriz de Datos'!AI154,"")</f>
        <v/>
      </c>
    </row>
    <row r="174" spans="6:19" x14ac:dyDescent="0.3">
      <c r="F174" s="236" t="str">
        <f>'Matriz de Datos'!A155</f>
        <v/>
      </c>
      <c r="G174" s="237" t="str">
        <f>'Matriz de Datos'!G155</f>
        <v/>
      </c>
      <c r="H174" s="237" t="str">
        <f>'Matriz de Datos'!K155</f>
        <v/>
      </c>
      <c r="I174" s="238" t="str">
        <f>'Matriz de Datos'!L155</f>
        <v/>
      </c>
      <c r="J174" s="238" t="str">
        <f>'Matriz de Datos'!M155</f>
        <v/>
      </c>
      <c r="K174" s="238" t="str">
        <f>'Matriz de Datos'!O155</f>
        <v/>
      </c>
      <c r="L174" s="238" t="str">
        <f ca="1">'Matriz de Datos'!AT155</f>
        <v/>
      </c>
      <c r="M174" s="238" t="str">
        <f ca="1">'Matriz de Datos'!AU155</f>
        <v/>
      </c>
      <c r="N174" s="238" t="str">
        <f ca="1">'Matriz de Datos'!AV155</f>
        <v/>
      </c>
      <c r="O174" s="238" t="str">
        <f ca="1">'Matriz de Datos'!AW155</f>
        <v/>
      </c>
      <c r="P174" s="238" t="str">
        <f ca="1">'Matriz de Datos'!AX155</f>
        <v/>
      </c>
      <c r="Q174" s="238" t="str">
        <f ca="1">'Matriz de Datos'!AZ155</f>
        <v/>
      </c>
      <c r="R174" s="239" t="str">
        <f>IF('Informacion del Cliente'!U167&lt;&gt;"",'Informacion del Cliente'!U167,"")</f>
        <v/>
      </c>
      <c r="S174" s="238" t="str">
        <f>IF(OR('Matriz de Datos'!AK155=1,'Matriz de Datos'!AK155=3),'Matriz de Datos'!AI155,"")</f>
        <v/>
      </c>
    </row>
    <row r="175" spans="6:19" x14ac:dyDescent="0.3">
      <c r="F175" s="236" t="str">
        <f>'Matriz de Datos'!A156</f>
        <v/>
      </c>
      <c r="G175" s="237" t="str">
        <f>'Matriz de Datos'!G156</f>
        <v/>
      </c>
      <c r="H175" s="237" t="str">
        <f>'Matriz de Datos'!K156</f>
        <v/>
      </c>
      <c r="I175" s="238" t="str">
        <f>'Matriz de Datos'!L156</f>
        <v/>
      </c>
      <c r="J175" s="238" t="str">
        <f>'Matriz de Datos'!M156</f>
        <v/>
      </c>
      <c r="K175" s="238" t="str">
        <f>'Matriz de Datos'!O156</f>
        <v/>
      </c>
      <c r="L175" s="238" t="str">
        <f ca="1">'Matriz de Datos'!AT156</f>
        <v/>
      </c>
      <c r="M175" s="238" t="str">
        <f ca="1">'Matriz de Datos'!AU156</f>
        <v/>
      </c>
      <c r="N175" s="238" t="str">
        <f ca="1">'Matriz de Datos'!AV156</f>
        <v/>
      </c>
      <c r="O175" s="238" t="str">
        <f ca="1">'Matriz de Datos'!AW156</f>
        <v/>
      </c>
      <c r="P175" s="238" t="str">
        <f ca="1">'Matriz de Datos'!AX156</f>
        <v/>
      </c>
      <c r="Q175" s="238" t="str">
        <f ca="1">'Matriz de Datos'!AZ156</f>
        <v/>
      </c>
      <c r="R175" s="239" t="str">
        <f>IF('Informacion del Cliente'!U168&lt;&gt;"",'Informacion del Cliente'!U168,"")</f>
        <v/>
      </c>
      <c r="S175" s="238" t="str">
        <f>IF(OR('Matriz de Datos'!AK156=1,'Matriz de Datos'!AK156=3),'Matriz de Datos'!AI156,"")</f>
        <v/>
      </c>
    </row>
    <row r="176" spans="6:19" x14ac:dyDescent="0.3">
      <c r="F176" s="236" t="str">
        <f>'Matriz de Datos'!A157</f>
        <v/>
      </c>
      <c r="G176" s="237" t="str">
        <f>'Matriz de Datos'!G157</f>
        <v/>
      </c>
      <c r="H176" s="237" t="str">
        <f>'Matriz de Datos'!K157</f>
        <v/>
      </c>
      <c r="I176" s="238" t="str">
        <f>'Matriz de Datos'!L157</f>
        <v/>
      </c>
      <c r="J176" s="238" t="str">
        <f>'Matriz de Datos'!M157</f>
        <v/>
      </c>
      <c r="K176" s="238" t="str">
        <f>'Matriz de Datos'!O157</f>
        <v/>
      </c>
      <c r="L176" s="238" t="str">
        <f ca="1">'Matriz de Datos'!AT157</f>
        <v/>
      </c>
      <c r="M176" s="238" t="str">
        <f ca="1">'Matriz de Datos'!AU157</f>
        <v/>
      </c>
      <c r="N176" s="238" t="str">
        <f ca="1">'Matriz de Datos'!AV157</f>
        <v/>
      </c>
      <c r="O176" s="238" t="str">
        <f ca="1">'Matriz de Datos'!AW157</f>
        <v/>
      </c>
      <c r="P176" s="238" t="str">
        <f ca="1">'Matriz de Datos'!AX157</f>
        <v/>
      </c>
      <c r="Q176" s="238" t="str">
        <f ca="1">'Matriz de Datos'!AZ157</f>
        <v/>
      </c>
      <c r="R176" s="239" t="str">
        <f>IF('Informacion del Cliente'!U169&lt;&gt;"",'Informacion del Cliente'!U169,"")</f>
        <v/>
      </c>
      <c r="S176" s="238" t="str">
        <f>IF(OR('Matriz de Datos'!AK157=1,'Matriz de Datos'!AK157=3),'Matriz de Datos'!AI157,"")</f>
        <v/>
      </c>
    </row>
    <row r="177" spans="6:19" x14ac:dyDescent="0.3">
      <c r="F177" s="236" t="str">
        <f>'Matriz de Datos'!A158</f>
        <v/>
      </c>
      <c r="G177" s="237" t="str">
        <f>'Matriz de Datos'!G158</f>
        <v/>
      </c>
      <c r="H177" s="237" t="str">
        <f>'Matriz de Datos'!K158</f>
        <v/>
      </c>
      <c r="I177" s="238" t="str">
        <f>'Matriz de Datos'!L158</f>
        <v/>
      </c>
      <c r="J177" s="238" t="str">
        <f>'Matriz de Datos'!M158</f>
        <v/>
      </c>
      <c r="K177" s="238" t="str">
        <f>'Matriz de Datos'!O158</f>
        <v/>
      </c>
      <c r="L177" s="238" t="str">
        <f ca="1">'Matriz de Datos'!AT158</f>
        <v/>
      </c>
      <c r="M177" s="238" t="str">
        <f ca="1">'Matriz de Datos'!AU158</f>
        <v/>
      </c>
      <c r="N177" s="238" t="str">
        <f ca="1">'Matriz de Datos'!AV158</f>
        <v/>
      </c>
      <c r="O177" s="238" t="str">
        <f ca="1">'Matriz de Datos'!AW158</f>
        <v/>
      </c>
      <c r="P177" s="238" t="str">
        <f ca="1">'Matriz de Datos'!AX158</f>
        <v/>
      </c>
      <c r="Q177" s="238" t="str">
        <f ca="1">'Matriz de Datos'!AZ158</f>
        <v/>
      </c>
      <c r="R177" s="239" t="str">
        <f>IF('Informacion del Cliente'!U170&lt;&gt;"",'Informacion del Cliente'!U170,"")</f>
        <v/>
      </c>
      <c r="S177" s="238" t="str">
        <f>IF(OR('Matriz de Datos'!AK158=1,'Matriz de Datos'!AK158=3),'Matriz de Datos'!AI158,"")</f>
        <v/>
      </c>
    </row>
    <row r="178" spans="6:19" x14ac:dyDescent="0.3">
      <c r="F178" s="236" t="str">
        <f>'Matriz de Datos'!A159</f>
        <v/>
      </c>
      <c r="G178" s="237" t="str">
        <f>'Matriz de Datos'!G159</f>
        <v/>
      </c>
      <c r="H178" s="237" t="str">
        <f>'Matriz de Datos'!K159</f>
        <v/>
      </c>
      <c r="I178" s="238" t="str">
        <f>'Matriz de Datos'!L159</f>
        <v/>
      </c>
      <c r="J178" s="238" t="str">
        <f>'Matriz de Datos'!M159</f>
        <v/>
      </c>
      <c r="K178" s="238" t="str">
        <f>'Matriz de Datos'!O159</f>
        <v/>
      </c>
      <c r="L178" s="238" t="str">
        <f ca="1">'Matriz de Datos'!AT159</f>
        <v/>
      </c>
      <c r="M178" s="238" t="str">
        <f ca="1">'Matriz de Datos'!AU159</f>
        <v/>
      </c>
      <c r="N178" s="238" t="str">
        <f ca="1">'Matriz de Datos'!AV159</f>
        <v/>
      </c>
      <c r="O178" s="238" t="str">
        <f ca="1">'Matriz de Datos'!AW159</f>
        <v/>
      </c>
      <c r="P178" s="238" t="str">
        <f ca="1">'Matriz de Datos'!AX159</f>
        <v/>
      </c>
      <c r="Q178" s="238" t="str">
        <f ca="1">'Matriz de Datos'!AZ159</f>
        <v/>
      </c>
      <c r="R178" s="239" t="str">
        <f>IF('Informacion del Cliente'!U171&lt;&gt;"",'Informacion del Cliente'!U171,"")</f>
        <v/>
      </c>
      <c r="S178" s="238" t="str">
        <f>IF(OR('Matriz de Datos'!AK159=1,'Matriz de Datos'!AK159=3),'Matriz de Datos'!AI159,"")</f>
        <v/>
      </c>
    </row>
    <row r="179" spans="6:19" x14ac:dyDescent="0.3">
      <c r="F179" s="236" t="str">
        <f>'Matriz de Datos'!A160</f>
        <v/>
      </c>
      <c r="G179" s="237" t="str">
        <f>'Matriz de Datos'!G160</f>
        <v/>
      </c>
      <c r="H179" s="237" t="str">
        <f>'Matriz de Datos'!K160</f>
        <v/>
      </c>
      <c r="I179" s="238" t="str">
        <f>'Matriz de Datos'!L160</f>
        <v/>
      </c>
      <c r="J179" s="238" t="str">
        <f>'Matriz de Datos'!M160</f>
        <v/>
      </c>
      <c r="K179" s="238" t="str">
        <f>'Matriz de Datos'!O160</f>
        <v/>
      </c>
      <c r="L179" s="238" t="str">
        <f ca="1">'Matriz de Datos'!AT160</f>
        <v/>
      </c>
      <c r="M179" s="238" t="str">
        <f ca="1">'Matriz de Datos'!AU160</f>
        <v/>
      </c>
      <c r="N179" s="238" t="str">
        <f ca="1">'Matriz de Datos'!AV160</f>
        <v/>
      </c>
      <c r="O179" s="238" t="str">
        <f ca="1">'Matriz de Datos'!AW160</f>
        <v/>
      </c>
      <c r="P179" s="238" t="str">
        <f ca="1">'Matriz de Datos'!AX160</f>
        <v/>
      </c>
      <c r="Q179" s="238" t="str">
        <f ca="1">'Matriz de Datos'!AZ160</f>
        <v/>
      </c>
      <c r="R179" s="239" t="str">
        <f>IF('Informacion del Cliente'!U172&lt;&gt;"",'Informacion del Cliente'!U172,"")</f>
        <v/>
      </c>
      <c r="S179" s="238" t="str">
        <f>IF(OR('Matriz de Datos'!AK160=1,'Matriz de Datos'!AK160=3),'Matriz de Datos'!AI160,"")</f>
        <v/>
      </c>
    </row>
    <row r="180" spans="6:19" x14ac:dyDescent="0.3">
      <c r="F180" s="236" t="str">
        <f>'Matriz de Datos'!A161</f>
        <v/>
      </c>
      <c r="G180" s="237" t="str">
        <f>'Matriz de Datos'!G161</f>
        <v/>
      </c>
      <c r="H180" s="237" t="str">
        <f>'Matriz de Datos'!K161</f>
        <v/>
      </c>
      <c r="I180" s="238" t="str">
        <f>'Matriz de Datos'!L161</f>
        <v/>
      </c>
      <c r="J180" s="238" t="str">
        <f>'Matriz de Datos'!M161</f>
        <v/>
      </c>
      <c r="K180" s="238" t="str">
        <f>'Matriz de Datos'!O161</f>
        <v/>
      </c>
      <c r="L180" s="238" t="str">
        <f ca="1">'Matriz de Datos'!AT161</f>
        <v/>
      </c>
      <c r="M180" s="238" t="str">
        <f ca="1">'Matriz de Datos'!AU161</f>
        <v/>
      </c>
      <c r="N180" s="238" t="str">
        <f ca="1">'Matriz de Datos'!AV161</f>
        <v/>
      </c>
      <c r="O180" s="238" t="str">
        <f ca="1">'Matriz de Datos'!AW161</f>
        <v/>
      </c>
      <c r="P180" s="238" t="str">
        <f ca="1">'Matriz de Datos'!AX161</f>
        <v/>
      </c>
      <c r="Q180" s="238" t="str">
        <f ca="1">'Matriz de Datos'!AZ161</f>
        <v/>
      </c>
      <c r="R180" s="239" t="str">
        <f>IF('Informacion del Cliente'!U173&lt;&gt;"",'Informacion del Cliente'!U173,"")</f>
        <v/>
      </c>
      <c r="S180" s="238" t="str">
        <f>IF(OR('Matriz de Datos'!AK161=1,'Matriz de Datos'!AK161=3),'Matriz de Datos'!AI161,"")</f>
        <v/>
      </c>
    </row>
    <row r="181" spans="6:19" x14ac:dyDescent="0.3">
      <c r="F181" s="236" t="str">
        <f>'Matriz de Datos'!A162</f>
        <v/>
      </c>
      <c r="G181" s="237" t="str">
        <f>'Matriz de Datos'!G162</f>
        <v/>
      </c>
      <c r="H181" s="237" t="str">
        <f>'Matriz de Datos'!K162</f>
        <v/>
      </c>
      <c r="I181" s="238" t="str">
        <f>'Matriz de Datos'!L162</f>
        <v/>
      </c>
      <c r="J181" s="238" t="str">
        <f>'Matriz de Datos'!M162</f>
        <v/>
      </c>
      <c r="K181" s="238" t="str">
        <f>'Matriz de Datos'!O162</f>
        <v/>
      </c>
      <c r="L181" s="238" t="str">
        <f ca="1">'Matriz de Datos'!AT162</f>
        <v/>
      </c>
      <c r="M181" s="238" t="str">
        <f ca="1">'Matriz de Datos'!AU162</f>
        <v/>
      </c>
      <c r="N181" s="238" t="str">
        <f ca="1">'Matriz de Datos'!AV162</f>
        <v/>
      </c>
      <c r="O181" s="238" t="str">
        <f ca="1">'Matriz de Datos'!AW162</f>
        <v/>
      </c>
      <c r="P181" s="238" t="str">
        <f ca="1">'Matriz de Datos'!AX162</f>
        <v/>
      </c>
      <c r="Q181" s="238" t="str">
        <f ca="1">'Matriz de Datos'!AZ162</f>
        <v/>
      </c>
      <c r="R181" s="239" t="str">
        <f>IF('Informacion del Cliente'!U174&lt;&gt;"",'Informacion del Cliente'!U174,"")</f>
        <v/>
      </c>
      <c r="S181" s="238" t="str">
        <f>IF(OR('Matriz de Datos'!AK162=1,'Matriz de Datos'!AK162=3),'Matriz de Datos'!AI162,"")</f>
        <v/>
      </c>
    </row>
    <row r="182" spans="6:19" x14ac:dyDescent="0.3">
      <c r="F182" s="236" t="str">
        <f>'Matriz de Datos'!A163</f>
        <v/>
      </c>
      <c r="G182" s="237" t="str">
        <f>'Matriz de Datos'!G163</f>
        <v/>
      </c>
      <c r="H182" s="237" t="str">
        <f>'Matriz de Datos'!K163</f>
        <v/>
      </c>
      <c r="I182" s="238" t="str">
        <f>'Matriz de Datos'!L163</f>
        <v/>
      </c>
      <c r="J182" s="238" t="str">
        <f>'Matriz de Datos'!M163</f>
        <v/>
      </c>
      <c r="K182" s="238" t="str">
        <f>'Matriz de Datos'!O163</f>
        <v/>
      </c>
      <c r="L182" s="238" t="str">
        <f ca="1">'Matriz de Datos'!AT163</f>
        <v/>
      </c>
      <c r="M182" s="238" t="str">
        <f ca="1">'Matriz de Datos'!AU163</f>
        <v/>
      </c>
      <c r="N182" s="238" t="str">
        <f ca="1">'Matriz de Datos'!AV163</f>
        <v/>
      </c>
      <c r="O182" s="238" t="str">
        <f ca="1">'Matriz de Datos'!AW163</f>
        <v/>
      </c>
      <c r="P182" s="238" t="str">
        <f ca="1">'Matriz de Datos'!AX163</f>
        <v/>
      </c>
      <c r="Q182" s="238" t="str">
        <f ca="1">'Matriz de Datos'!AZ163</f>
        <v/>
      </c>
      <c r="R182" s="239" t="str">
        <f>IF('Informacion del Cliente'!U175&lt;&gt;"",'Informacion del Cliente'!U175,"")</f>
        <v/>
      </c>
      <c r="S182" s="238" t="str">
        <f>IF(OR('Matriz de Datos'!AK163=1,'Matriz de Datos'!AK163=3),'Matriz de Datos'!AI163,"")</f>
        <v/>
      </c>
    </row>
    <row r="183" spans="6:19" x14ac:dyDescent="0.3">
      <c r="F183" s="236" t="str">
        <f>'Matriz de Datos'!A164</f>
        <v/>
      </c>
      <c r="G183" s="237" t="str">
        <f>'Matriz de Datos'!G164</f>
        <v/>
      </c>
      <c r="H183" s="237" t="str">
        <f>'Matriz de Datos'!K164</f>
        <v/>
      </c>
      <c r="I183" s="238" t="str">
        <f>'Matriz de Datos'!L164</f>
        <v/>
      </c>
      <c r="J183" s="238" t="str">
        <f>'Matriz de Datos'!M164</f>
        <v/>
      </c>
      <c r="K183" s="238" t="str">
        <f>'Matriz de Datos'!O164</f>
        <v/>
      </c>
      <c r="L183" s="238" t="str">
        <f ca="1">'Matriz de Datos'!AT164</f>
        <v/>
      </c>
      <c r="M183" s="238" t="str">
        <f ca="1">'Matriz de Datos'!AU164</f>
        <v/>
      </c>
      <c r="N183" s="238" t="str">
        <f ca="1">'Matriz de Datos'!AV164</f>
        <v/>
      </c>
      <c r="O183" s="238" t="str">
        <f ca="1">'Matriz de Datos'!AW164</f>
        <v/>
      </c>
      <c r="P183" s="238" t="str">
        <f ca="1">'Matriz de Datos'!AX164</f>
        <v/>
      </c>
      <c r="Q183" s="238" t="str">
        <f ca="1">'Matriz de Datos'!AZ164</f>
        <v/>
      </c>
      <c r="R183" s="239" t="str">
        <f>IF('Informacion del Cliente'!U176&lt;&gt;"",'Informacion del Cliente'!U176,"")</f>
        <v/>
      </c>
      <c r="S183" s="238" t="str">
        <f>IF(OR('Matriz de Datos'!AK164=1,'Matriz de Datos'!AK164=3),'Matriz de Datos'!AI164,"")</f>
        <v/>
      </c>
    </row>
    <row r="184" spans="6:19" x14ac:dyDescent="0.3">
      <c r="F184" s="236" t="str">
        <f>'Matriz de Datos'!A165</f>
        <v/>
      </c>
      <c r="G184" s="237" t="str">
        <f>'Matriz de Datos'!G165</f>
        <v/>
      </c>
      <c r="H184" s="237" t="str">
        <f>'Matriz de Datos'!K165</f>
        <v/>
      </c>
      <c r="I184" s="238" t="str">
        <f>'Matriz de Datos'!L165</f>
        <v/>
      </c>
      <c r="J184" s="238" t="str">
        <f>'Matriz de Datos'!M165</f>
        <v/>
      </c>
      <c r="K184" s="238" t="str">
        <f>'Matriz de Datos'!O165</f>
        <v/>
      </c>
      <c r="L184" s="238" t="str">
        <f ca="1">'Matriz de Datos'!AT165</f>
        <v/>
      </c>
      <c r="M184" s="238" t="str">
        <f ca="1">'Matriz de Datos'!AU165</f>
        <v/>
      </c>
      <c r="N184" s="238" t="str">
        <f ca="1">'Matriz de Datos'!AV165</f>
        <v/>
      </c>
      <c r="O184" s="238" t="str">
        <f ca="1">'Matriz de Datos'!AW165</f>
        <v/>
      </c>
      <c r="P184" s="238" t="str">
        <f ca="1">'Matriz de Datos'!AX165</f>
        <v/>
      </c>
      <c r="Q184" s="238" t="str">
        <f ca="1">'Matriz de Datos'!AZ165</f>
        <v/>
      </c>
      <c r="R184" s="239" t="str">
        <f>IF('Informacion del Cliente'!U177&lt;&gt;"",'Informacion del Cliente'!U177,"")</f>
        <v/>
      </c>
      <c r="S184" s="238" t="str">
        <f>IF(OR('Matriz de Datos'!AK165=1,'Matriz de Datos'!AK165=3),'Matriz de Datos'!AI165,"")</f>
        <v/>
      </c>
    </row>
    <row r="185" spans="6:19" x14ac:dyDescent="0.3">
      <c r="F185" s="236" t="str">
        <f>'Matriz de Datos'!A166</f>
        <v/>
      </c>
      <c r="G185" s="237" t="str">
        <f>'Matriz de Datos'!G166</f>
        <v/>
      </c>
      <c r="H185" s="237" t="str">
        <f>'Matriz de Datos'!K166</f>
        <v/>
      </c>
      <c r="I185" s="238" t="str">
        <f>'Matriz de Datos'!L166</f>
        <v/>
      </c>
      <c r="J185" s="238" t="str">
        <f>'Matriz de Datos'!M166</f>
        <v/>
      </c>
      <c r="K185" s="238" t="str">
        <f>'Matriz de Datos'!O166</f>
        <v/>
      </c>
      <c r="L185" s="238" t="str">
        <f ca="1">'Matriz de Datos'!AT166</f>
        <v/>
      </c>
      <c r="M185" s="238" t="str">
        <f ca="1">'Matriz de Datos'!AU166</f>
        <v/>
      </c>
      <c r="N185" s="238" t="str">
        <f ca="1">'Matriz de Datos'!AV166</f>
        <v/>
      </c>
      <c r="O185" s="238" t="str">
        <f ca="1">'Matriz de Datos'!AW166</f>
        <v/>
      </c>
      <c r="P185" s="238" t="str">
        <f ca="1">'Matriz de Datos'!AX166</f>
        <v/>
      </c>
      <c r="Q185" s="238" t="str">
        <f ca="1">'Matriz de Datos'!AZ166</f>
        <v/>
      </c>
      <c r="R185" s="239" t="str">
        <f>IF('Informacion del Cliente'!U178&lt;&gt;"",'Informacion del Cliente'!U178,"")</f>
        <v/>
      </c>
      <c r="S185" s="238" t="str">
        <f>IF(OR('Matriz de Datos'!AK166=1,'Matriz de Datos'!AK166=3),'Matriz de Datos'!AI166,"")</f>
        <v/>
      </c>
    </row>
    <row r="186" spans="6:19" x14ac:dyDescent="0.3">
      <c r="F186" s="236" t="str">
        <f>'Matriz de Datos'!A167</f>
        <v/>
      </c>
      <c r="G186" s="237" t="str">
        <f>'Matriz de Datos'!G167</f>
        <v/>
      </c>
      <c r="H186" s="237" t="str">
        <f>'Matriz de Datos'!K167</f>
        <v/>
      </c>
      <c r="I186" s="238" t="str">
        <f>'Matriz de Datos'!L167</f>
        <v/>
      </c>
      <c r="J186" s="238" t="str">
        <f>'Matriz de Datos'!M167</f>
        <v/>
      </c>
      <c r="K186" s="238" t="str">
        <f>'Matriz de Datos'!O167</f>
        <v/>
      </c>
      <c r="L186" s="238" t="str">
        <f ca="1">'Matriz de Datos'!AT167</f>
        <v/>
      </c>
      <c r="M186" s="238" t="str">
        <f ca="1">'Matriz de Datos'!AU167</f>
        <v/>
      </c>
      <c r="N186" s="238" t="str">
        <f ca="1">'Matriz de Datos'!AV167</f>
        <v/>
      </c>
      <c r="O186" s="238" t="str">
        <f ca="1">'Matriz de Datos'!AW167</f>
        <v/>
      </c>
      <c r="P186" s="238" t="str">
        <f ca="1">'Matriz de Datos'!AX167</f>
        <v/>
      </c>
      <c r="Q186" s="238" t="str">
        <f ca="1">'Matriz de Datos'!AZ167</f>
        <v/>
      </c>
      <c r="R186" s="239" t="str">
        <f>IF('Informacion del Cliente'!U179&lt;&gt;"",'Informacion del Cliente'!U179,"")</f>
        <v/>
      </c>
      <c r="S186" s="238" t="str">
        <f>IF(OR('Matriz de Datos'!AK167=1,'Matriz de Datos'!AK167=3),'Matriz de Datos'!AI167,"")</f>
        <v/>
      </c>
    </row>
    <row r="187" spans="6:19" x14ac:dyDescent="0.3">
      <c r="F187" s="236" t="str">
        <f>'Matriz de Datos'!A168</f>
        <v/>
      </c>
      <c r="G187" s="237" t="str">
        <f>'Matriz de Datos'!G168</f>
        <v/>
      </c>
      <c r="H187" s="237" t="str">
        <f>'Matriz de Datos'!K168</f>
        <v/>
      </c>
      <c r="I187" s="238" t="str">
        <f>'Matriz de Datos'!L168</f>
        <v/>
      </c>
      <c r="J187" s="238" t="str">
        <f>'Matriz de Datos'!M168</f>
        <v/>
      </c>
      <c r="K187" s="238" t="str">
        <f>'Matriz de Datos'!O168</f>
        <v/>
      </c>
      <c r="L187" s="238" t="str">
        <f ca="1">'Matriz de Datos'!AT168</f>
        <v/>
      </c>
      <c r="M187" s="238" t="str">
        <f ca="1">'Matriz de Datos'!AU168</f>
        <v/>
      </c>
      <c r="N187" s="238" t="str">
        <f ca="1">'Matriz de Datos'!AV168</f>
        <v/>
      </c>
      <c r="O187" s="238" t="str">
        <f ca="1">'Matriz de Datos'!AW168</f>
        <v/>
      </c>
      <c r="P187" s="238" t="str">
        <f ca="1">'Matriz de Datos'!AX168</f>
        <v/>
      </c>
      <c r="Q187" s="238" t="str">
        <f ca="1">'Matriz de Datos'!AZ168</f>
        <v/>
      </c>
      <c r="R187" s="239" t="str">
        <f>IF('Informacion del Cliente'!U180&lt;&gt;"",'Informacion del Cliente'!U180,"")</f>
        <v/>
      </c>
      <c r="S187" s="238" t="str">
        <f>IF(OR('Matriz de Datos'!AK168=1,'Matriz de Datos'!AK168=3),'Matriz de Datos'!AI168,"")</f>
        <v/>
      </c>
    </row>
    <row r="188" spans="6:19" x14ac:dyDescent="0.3">
      <c r="F188" s="236" t="str">
        <f>'Matriz de Datos'!A169</f>
        <v/>
      </c>
      <c r="G188" s="237" t="str">
        <f>'Matriz de Datos'!G169</f>
        <v/>
      </c>
      <c r="H188" s="237" t="str">
        <f>'Matriz de Datos'!K169</f>
        <v/>
      </c>
      <c r="I188" s="238" t="str">
        <f>'Matriz de Datos'!L169</f>
        <v/>
      </c>
      <c r="J188" s="238" t="str">
        <f>'Matriz de Datos'!M169</f>
        <v/>
      </c>
      <c r="K188" s="238" t="str">
        <f>'Matriz de Datos'!O169</f>
        <v/>
      </c>
      <c r="L188" s="238" t="str">
        <f ca="1">'Matriz de Datos'!AT169</f>
        <v/>
      </c>
      <c r="M188" s="238" t="str">
        <f ca="1">'Matriz de Datos'!AU169</f>
        <v/>
      </c>
      <c r="N188" s="238" t="str">
        <f ca="1">'Matriz de Datos'!AV169</f>
        <v/>
      </c>
      <c r="O188" s="238" t="str">
        <f ca="1">'Matriz de Datos'!AW169</f>
        <v/>
      </c>
      <c r="P188" s="238" t="str">
        <f ca="1">'Matriz de Datos'!AX169</f>
        <v/>
      </c>
      <c r="Q188" s="238" t="str">
        <f ca="1">'Matriz de Datos'!AZ169</f>
        <v/>
      </c>
      <c r="R188" s="239" t="str">
        <f>IF('Informacion del Cliente'!U181&lt;&gt;"",'Informacion del Cliente'!U181,"")</f>
        <v/>
      </c>
      <c r="S188" s="238" t="str">
        <f>IF(OR('Matriz de Datos'!AK169=1,'Matriz de Datos'!AK169=3),'Matriz de Datos'!AI169,"")</f>
        <v/>
      </c>
    </row>
    <row r="189" spans="6:19" x14ac:dyDescent="0.3">
      <c r="F189" s="236" t="str">
        <f>'Matriz de Datos'!A170</f>
        <v/>
      </c>
      <c r="G189" s="237" t="str">
        <f>'Matriz de Datos'!G170</f>
        <v/>
      </c>
      <c r="H189" s="237" t="str">
        <f>'Matriz de Datos'!K170</f>
        <v/>
      </c>
      <c r="I189" s="238" t="str">
        <f>'Matriz de Datos'!L170</f>
        <v/>
      </c>
      <c r="J189" s="238" t="str">
        <f>'Matriz de Datos'!M170</f>
        <v/>
      </c>
      <c r="K189" s="238" t="str">
        <f>'Matriz de Datos'!O170</f>
        <v/>
      </c>
      <c r="L189" s="238" t="str">
        <f ca="1">'Matriz de Datos'!AT170</f>
        <v/>
      </c>
      <c r="M189" s="238" t="str">
        <f ca="1">'Matriz de Datos'!AU170</f>
        <v/>
      </c>
      <c r="N189" s="238" t="str">
        <f ca="1">'Matriz de Datos'!AV170</f>
        <v/>
      </c>
      <c r="O189" s="238" t="str">
        <f ca="1">'Matriz de Datos'!AW170</f>
        <v/>
      </c>
      <c r="P189" s="238" t="str">
        <f ca="1">'Matriz de Datos'!AX170</f>
        <v/>
      </c>
      <c r="Q189" s="238" t="str">
        <f ca="1">'Matriz de Datos'!AZ170</f>
        <v/>
      </c>
      <c r="R189" s="239" t="str">
        <f>IF('Informacion del Cliente'!U182&lt;&gt;"",'Informacion del Cliente'!U182,"")</f>
        <v/>
      </c>
      <c r="S189" s="238" t="str">
        <f>IF(OR('Matriz de Datos'!AK170=1,'Matriz de Datos'!AK170=3),'Matriz de Datos'!AI170,"")</f>
        <v/>
      </c>
    </row>
    <row r="190" spans="6:19" x14ac:dyDescent="0.3">
      <c r="F190" s="236" t="str">
        <f>'Matriz de Datos'!A171</f>
        <v/>
      </c>
      <c r="G190" s="237" t="str">
        <f>'Matriz de Datos'!G171</f>
        <v/>
      </c>
      <c r="H190" s="237" t="str">
        <f>'Matriz de Datos'!K171</f>
        <v/>
      </c>
      <c r="I190" s="238" t="str">
        <f>'Matriz de Datos'!L171</f>
        <v/>
      </c>
      <c r="J190" s="238" t="str">
        <f>'Matriz de Datos'!M171</f>
        <v/>
      </c>
      <c r="K190" s="238" t="str">
        <f>'Matriz de Datos'!O171</f>
        <v/>
      </c>
      <c r="L190" s="238" t="str">
        <f ca="1">'Matriz de Datos'!AT171</f>
        <v/>
      </c>
      <c r="M190" s="238" t="str">
        <f ca="1">'Matriz de Datos'!AU171</f>
        <v/>
      </c>
      <c r="N190" s="238" t="str">
        <f ca="1">'Matriz de Datos'!AV171</f>
        <v/>
      </c>
      <c r="O190" s="238" t="str">
        <f ca="1">'Matriz de Datos'!AW171</f>
        <v/>
      </c>
      <c r="P190" s="238" t="str">
        <f ca="1">'Matriz de Datos'!AX171</f>
        <v/>
      </c>
      <c r="Q190" s="238" t="str">
        <f ca="1">'Matriz de Datos'!AZ171</f>
        <v/>
      </c>
      <c r="R190" s="239" t="str">
        <f>IF('Informacion del Cliente'!U183&lt;&gt;"",'Informacion del Cliente'!U183,"")</f>
        <v/>
      </c>
      <c r="S190" s="238" t="str">
        <f>IF(OR('Matriz de Datos'!AK171=1,'Matriz de Datos'!AK171=3),'Matriz de Datos'!AI171,"")</f>
        <v/>
      </c>
    </row>
    <row r="191" spans="6:19" x14ac:dyDescent="0.3">
      <c r="F191" s="236" t="str">
        <f>'Matriz de Datos'!A172</f>
        <v/>
      </c>
      <c r="G191" s="237" t="str">
        <f>'Matriz de Datos'!G172</f>
        <v/>
      </c>
      <c r="H191" s="237" t="str">
        <f>'Matriz de Datos'!K172</f>
        <v/>
      </c>
      <c r="I191" s="238" t="str">
        <f>'Matriz de Datos'!L172</f>
        <v/>
      </c>
      <c r="J191" s="238" t="str">
        <f>'Matriz de Datos'!M172</f>
        <v/>
      </c>
      <c r="K191" s="238" t="str">
        <f>'Matriz de Datos'!O172</f>
        <v/>
      </c>
      <c r="L191" s="238" t="str">
        <f ca="1">'Matriz de Datos'!AT172</f>
        <v/>
      </c>
      <c r="M191" s="238" t="str">
        <f ca="1">'Matriz de Datos'!AU172</f>
        <v/>
      </c>
      <c r="N191" s="238" t="str">
        <f ca="1">'Matriz de Datos'!AV172</f>
        <v/>
      </c>
      <c r="O191" s="238" t="str">
        <f ca="1">'Matriz de Datos'!AW172</f>
        <v/>
      </c>
      <c r="P191" s="238" t="str">
        <f ca="1">'Matriz de Datos'!AX172</f>
        <v/>
      </c>
      <c r="Q191" s="238" t="str">
        <f ca="1">'Matriz de Datos'!AZ172</f>
        <v/>
      </c>
      <c r="R191" s="239" t="str">
        <f>IF('Informacion del Cliente'!U184&lt;&gt;"",'Informacion del Cliente'!U184,"")</f>
        <v/>
      </c>
      <c r="S191" s="238" t="str">
        <f>IF(OR('Matriz de Datos'!AK172=1,'Matriz de Datos'!AK172=3),'Matriz de Datos'!AI172,"")</f>
        <v/>
      </c>
    </row>
    <row r="192" spans="6:19" x14ac:dyDescent="0.3">
      <c r="F192" s="236" t="str">
        <f>'Matriz de Datos'!A173</f>
        <v/>
      </c>
      <c r="G192" s="237" t="str">
        <f>'Matriz de Datos'!G173</f>
        <v/>
      </c>
      <c r="H192" s="237" t="str">
        <f>'Matriz de Datos'!K173</f>
        <v/>
      </c>
      <c r="I192" s="238" t="str">
        <f>'Matriz de Datos'!L173</f>
        <v/>
      </c>
      <c r="J192" s="238" t="str">
        <f>'Matriz de Datos'!M173</f>
        <v/>
      </c>
      <c r="K192" s="238" t="str">
        <f>'Matriz de Datos'!O173</f>
        <v/>
      </c>
      <c r="L192" s="238" t="str">
        <f ca="1">'Matriz de Datos'!AT173</f>
        <v/>
      </c>
      <c r="M192" s="238" t="str">
        <f ca="1">'Matriz de Datos'!AU173</f>
        <v/>
      </c>
      <c r="N192" s="238" t="str">
        <f ca="1">'Matriz de Datos'!AV173</f>
        <v/>
      </c>
      <c r="O192" s="238" t="str">
        <f ca="1">'Matriz de Datos'!AW173</f>
        <v/>
      </c>
      <c r="P192" s="238" t="str">
        <f ca="1">'Matriz de Datos'!AX173</f>
        <v/>
      </c>
      <c r="Q192" s="238" t="str">
        <f ca="1">'Matriz de Datos'!AZ173</f>
        <v/>
      </c>
      <c r="R192" s="239" t="str">
        <f>IF('Informacion del Cliente'!U185&lt;&gt;"",'Informacion del Cliente'!U185,"")</f>
        <v/>
      </c>
      <c r="S192" s="238" t="str">
        <f>IF(OR('Matriz de Datos'!AK173=1,'Matriz de Datos'!AK173=3),'Matriz de Datos'!AI173,"")</f>
        <v/>
      </c>
    </row>
    <row r="193" spans="6:19" x14ac:dyDescent="0.3">
      <c r="F193" s="236" t="str">
        <f>'Matriz de Datos'!A174</f>
        <v/>
      </c>
      <c r="G193" s="237" t="str">
        <f>'Matriz de Datos'!G174</f>
        <v/>
      </c>
      <c r="H193" s="237" t="str">
        <f>'Matriz de Datos'!K174</f>
        <v/>
      </c>
      <c r="I193" s="238" t="str">
        <f>'Matriz de Datos'!L174</f>
        <v/>
      </c>
      <c r="J193" s="238" t="str">
        <f>'Matriz de Datos'!M174</f>
        <v/>
      </c>
      <c r="K193" s="238" t="str">
        <f>'Matriz de Datos'!O174</f>
        <v/>
      </c>
      <c r="L193" s="238" t="str">
        <f ca="1">'Matriz de Datos'!AT174</f>
        <v/>
      </c>
      <c r="M193" s="238" t="str">
        <f ca="1">'Matriz de Datos'!AU174</f>
        <v/>
      </c>
      <c r="N193" s="238" t="str">
        <f ca="1">'Matriz de Datos'!AV174</f>
        <v/>
      </c>
      <c r="O193" s="238" t="str">
        <f ca="1">'Matriz de Datos'!AW174</f>
        <v/>
      </c>
      <c r="P193" s="238" t="str">
        <f ca="1">'Matriz de Datos'!AX174</f>
        <v/>
      </c>
      <c r="Q193" s="238" t="str">
        <f ca="1">'Matriz de Datos'!AZ174</f>
        <v/>
      </c>
      <c r="R193" s="239" t="str">
        <f>IF('Informacion del Cliente'!U186&lt;&gt;"",'Informacion del Cliente'!U186,"")</f>
        <v/>
      </c>
      <c r="S193" s="238" t="str">
        <f>IF(OR('Matriz de Datos'!AK174=1,'Matriz de Datos'!AK174=3),'Matriz de Datos'!AI174,"")</f>
        <v/>
      </c>
    </row>
    <row r="194" spans="6:19" x14ac:dyDescent="0.3">
      <c r="F194" s="236" t="str">
        <f>'Matriz de Datos'!A175</f>
        <v/>
      </c>
      <c r="G194" s="237" t="str">
        <f>'Matriz de Datos'!G175</f>
        <v/>
      </c>
      <c r="H194" s="237" t="str">
        <f>'Matriz de Datos'!K175</f>
        <v/>
      </c>
      <c r="I194" s="238" t="str">
        <f>'Matriz de Datos'!L175</f>
        <v/>
      </c>
      <c r="J194" s="238" t="str">
        <f>'Matriz de Datos'!M175</f>
        <v/>
      </c>
      <c r="K194" s="238" t="str">
        <f>'Matriz de Datos'!O175</f>
        <v/>
      </c>
      <c r="L194" s="238" t="str">
        <f ca="1">'Matriz de Datos'!AT175</f>
        <v/>
      </c>
      <c r="M194" s="238" t="str">
        <f ca="1">'Matriz de Datos'!AU175</f>
        <v/>
      </c>
      <c r="N194" s="238" t="str">
        <f ca="1">'Matriz de Datos'!AV175</f>
        <v/>
      </c>
      <c r="O194" s="238" t="str">
        <f ca="1">'Matriz de Datos'!AW175</f>
        <v/>
      </c>
      <c r="P194" s="238" t="str">
        <f ca="1">'Matriz de Datos'!AX175</f>
        <v/>
      </c>
      <c r="Q194" s="238" t="str">
        <f ca="1">'Matriz de Datos'!AZ175</f>
        <v/>
      </c>
      <c r="R194" s="239" t="str">
        <f>IF('Informacion del Cliente'!U187&lt;&gt;"",'Informacion del Cliente'!U187,"")</f>
        <v/>
      </c>
      <c r="S194" s="238" t="str">
        <f>IF(OR('Matriz de Datos'!AK175=1,'Matriz de Datos'!AK175=3),'Matriz de Datos'!AI175,"")</f>
        <v/>
      </c>
    </row>
    <row r="195" spans="6:19" x14ac:dyDescent="0.3">
      <c r="F195" s="236" t="str">
        <f>'Matriz de Datos'!A176</f>
        <v/>
      </c>
      <c r="G195" s="237" t="str">
        <f>'Matriz de Datos'!G176</f>
        <v/>
      </c>
      <c r="H195" s="237" t="str">
        <f>'Matriz de Datos'!K176</f>
        <v/>
      </c>
      <c r="I195" s="238" t="str">
        <f>'Matriz de Datos'!L176</f>
        <v/>
      </c>
      <c r="J195" s="238" t="str">
        <f>'Matriz de Datos'!M176</f>
        <v/>
      </c>
      <c r="K195" s="238" t="str">
        <f>'Matriz de Datos'!O176</f>
        <v/>
      </c>
      <c r="L195" s="238" t="str">
        <f ca="1">'Matriz de Datos'!AT176</f>
        <v/>
      </c>
      <c r="M195" s="238" t="str">
        <f ca="1">'Matriz de Datos'!AU176</f>
        <v/>
      </c>
      <c r="N195" s="238" t="str">
        <f ca="1">'Matriz de Datos'!AV176</f>
        <v/>
      </c>
      <c r="O195" s="238" t="str">
        <f ca="1">'Matriz de Datos'!AW176</f>
        <v/>
      </c>
      <c r="P195" s="238" t="str">
        <f ca="1">'Matriz de Datos'!AX176</f>
        <v/>
      </c>
      <c r="Q195" s="238" t="str">
        <f ca="1">'Matriz de Datos'!AZ176</f>
        <v/>
      </c>
      <c r="R195" s="239" t="str">
        <f>IF('Informacion del Cliente'!U188&lt;&gt;"",'Informacion del Cliente'!U188,"")</f>
        <v/>
      </c>
      <c r="S195" s="238" t="str">
        <f>IF(OR('Matriz de Datos'!AK176=1,'Matriz de Datos'!AK176=3),'Matriz de Datos'!AI176,"")</f>
        <v/>
      </c>
    </row>
    <row r="196" spans="6:19" x14ac:dyDescent="0.3">
      <c r="F196" s="236" t="str">
        <f>'Matriz de Datos'!A177</f>
        <v/>
      </c>
      <c r="G196" s="237" t="str">
        <f>'Matriz de Datos'!G177</f>
        <v/>
      </c>
      <c r="H196" s="237" t="str">
        <f>'Matriz de Datos'!K177</f>
        <v/>
      </c>
      <c r="I196" s="238" t="str">
        <f>'Matriz de Datos'!L177</f>
        <v/>
      </c>
      <c r="J196" s="238" t="str">
        <f>'Matriz de Datos'!M177</f>
        <v/>
      </c>
      <c r="K196" s="238" t="str">
        <f>'Matriz de Datos'!O177</f>
        <v/>
      </c>
      <c r="L196" s="238" t="str">
        <f ca="1">'Matriz de Datos'!AT177</f>
        <v/>
      </c>
      <c r="M196" s="238" t="str">
        <f ca="1">'Matriz de Datos'!AU177</f>
        <v/>
      </c>
      <c r="N196" s="238" t="str">
        <f ca="1">'Matriz de Datos'!AV177</f>
        <v/>
      </c>
      <c r="O196" s="238" t="str">
        <f ca="1">'Matriz de Datos'!AW177</f>
        <v/>
      </c>
      <c r="P196" s="238" t="str">
        <f ca="1">'Matriz de Datos'!AX177</f>
        <v/>
      </c>
      <c r="Q196" s="238" t="str">
        <f ca="1">'Matriz de Datos'!AZ177</f>
        <v/>
      </c>
      <c r="R196" s="239" t="str">
        <f>IF('Informacion del Cliente'!U189&lt;&gt;"",'Informacion del Cliente'!U189,"")</f>
        <v/>
      </c>
      <c r="S196" s="238" t="str">
        <f>IF(OR('Matriz de Datos'!AK177=1,'Matriz de Datos'!AK177=3),'Matriz de Datos'!AI177,"")</f>
        <v/>
      </c>
    </row>
    <row r="197" spans="6:19" x14ac:dyDescent="0.3">
      <c r="F197" s="236" t="str">
        <f>'Matriz de Datos'!A178</f>
        <v/>
      </c>
      <c r="G197" s="237" t="str">
        <f>'Matriz de Datos'!G178</f>
        <v/>
      </c>
      <c r="H197" s="237" t="str">
        <f>'Matriz de Datos'!K178</f>
        <v/>
      </c>
      <c r="I197" s="238" t="str">
        <f>'Matriz de Datos'!L178</f>
        <v/>
      </c>
      <c r="J197" s="238" t="str">
        <f>'Matriz de Datos'!M178</f>
        <v/>
      </c>
      <c r="K197" s="238" t="str">
        <f>'Matriz de Datos'!O178</f>
        <v/>
      </c>
      <c r="L197" s="238" t="str">
        <f ca="1">'Matriz de Datos'!AT178</f>
        <v/>
      </c>
      <c r="M197" s="238" t="str">
        <f ca="1">'Matriz de Datos'!AU178</f>
        <v/>
      </c>
      <c r="N197" s="238" t="str">
        <f ca="1">'Matriz de Datos'!AV178</f>
        <v/>
      </c>
      <c r="O197" s="238" t="str">
        <f ca="1">'Matriz de Datos'!AW178</f>
        <v/>
      </c>
      <c r="P197" s="238" t="str">
        <f ca="1">'Matriz de Datos'!AX178</f>
        <v/>
      </c>
      <c r="Q197" s="238" t="str">
        <f ca="1">'Matriz de Datos'!AZ178</f>
        <v/>
      </c>
      <c r="R197" s="239" t="str">
        <f>IF('Informacion del Cliente'!U190&lt;&gt;"",'Informacion del Cliente'!U190,"")</f>
        <v/>
      </c>
      <c r="S197" s="238" t="str">
        <f>IF(OR('Matriz de Datos'!AK178=1,'Matriz de Datos'!AK178=3),'Matriz de Datos'!AI178,"")</f>
        <v/>
      </c>
    </row>
    <row r="198" spans="6:19" x14ac:dyDescent="0.3">
      <c r="F198" s="236" t="str">
        <f>'Matriz de Datos'!A179</f>
        <v/>
      </c>
      <c r="G198" s="237" t="str">
        <f>'Matriz de Datos'!G179</f>
        <v/>
      </c>
      <c r="H198" s="237" t="str">
        <f>'Matriz de Datos'!K179</f>
        <v/>
      </c>
      <c r="I198" s="238" t="str">
        <f>'Matriz de Datos'!L179</f>
        <v/>
      </c>
      <c r="J198" s="238" t="str">
        <f>'Matriz de Datos'!M179</f>
        <v/>
      </c>
      <c r="K198" s="238" t="str">
        <f>'Matriz de Datos'!O179</f>
        <v/>
      </c>
      <c r="L198" s="238" t="str">
        <f ca="1">'Matriz de Datos'!AT179</f>
        <v/>
      </c>
      <c r="M198" s="238" t="str">
        <f ca="1">'Matriz de Datos'!AU179</f>
        <v/>
      </c>
      <c r="N198" s="238" t="str">
        <f ca="1">'Matriz de Datos'!AV179</f>
        <v/>
      </c>
      <c r="O198" s="238" t="str">
        <f ca="1">'Matriz de Datos'!AW179</f>
        <v/>
      </c>
      <c r="P198" s="238" t="str">
        <f ca="1">'Matriz de Datos'!AX179</f>
        <v/>
      </c>
      <c r="Q198" s="238" t="str">
        <f ca="1">'Matriz de Datos'!AZ179</f>
        <v/>
      </c>
      <c r="R198" s="239" t="str">
        <f>IF('Informacion del Cliente'!U191&lt;&gt;"",'Informacion del Cliente'!U191,"")</f>
        <v/>
      </c>
      <c r="S198" s="238" t="str">
        <f>IF(OR('Matriz de Datos'!AK179=1,'Matriz de Datos'!AK179=3),'Matriz de Datos'!AI179,"")</f>
        <v/>
      </c>
    </row>
    <row r="199" spans="6:19" x14ac:dyDescent="0.3">
      <c r="F199" s="236" t="str">
        <f>'Matriz de Datos'!A180</f>
        <v/>
      </c>
      <c r="G199" s="237" t="str">
        <f>'Matriz de Datos'!G180</f>
        <v/>
      </c>
      <c r="H199" s="237" t="str">
        <f>'Matriz de Datos'!K180</f>
        <v/>
      </c>
      <c r="I199" s="238" t="str">
        <f>'Matriz de Datos'!L180</f>
        <v/>
      </c>
      <c r="J199" s="238" t="str">
        <f>'Matriz de Datos'!M180</f>
        <v/>
      </c>
      <c r="K199" s="238" t="str">
        <f>'Matriz de Datos'!O180</f>
        <v/>
      </c>
      <c r="L199" s="238" t="str">
        <f ca="1">'Matriz de Datos'!AT180</f>
        <v/>
      </c>
      <c r="M199" s="238" t="str">
        <f ca="1">'Matriz de Datos'!AU180</f>
        <v/>
      </c>
      <c r="N199" s="238" t="str">
        <f ca="1">'Matriz de Datos'!AV180</f>
        <v/>
      </c>
      <c r="O199" s="238" t="str">
        <f ca="1">'Matriz de Datos'!AW180</f>
        <v/>
      </c>
      <c r="P199" s="238" t="str">
        <f ca="1">'Matriz de Datos'!AX180</f>
        <v/>
      </c>
      <c r="Q199" s="238" t="str">
        <f ca="1">'Matriz de Datos'!AZ180</f>
        <v/>
      </c>
      <c r="R199" s="239" t="str">
        <f>IF('Informacion del Cliente'!U192&lt;&gt;"",'Informacion del Cliente'!U192,"")</f>
        <v/>
      </c>
      <c r="S199" s="238" t="str">
        <f>IF(OR('Matriz de Datos'!AK180=1,'Matriz de Datos'!AK180=3),'Matriz de Datos'!AI180,"")</f>
        <v/>
      </c>
    </row>
    <row r="200" spans="6:19" x14ac:dyDescent="0.3">
      <c r="F200" s="236" t="str">
        <f>'Matriz de Datos'!A181</f>
        <v/>
      </c>
      <c r="G200" s="237" t="str">
        <f>'Matriz de Datos'!G181</f>
        <v/>
      </c>
      <c r="H200" s="237" t="str">
        <f>'Matriz de Datos'!K181</f>
        <v/>
      </c>
      <c r="I200" s="238" t="str">
        <f>'Matriz de Datos'!L181</f>
        <v/>
      </c>
      <c r="J200" s="238" t="str">
        <f>'Matriz de Datos'!M181</f>
        <v/>
      </c>
      <c r="K200" s="238" t="str">
        <f>'Matriz de Datos'!O181</f>
        <v/>
      </c>
      <c r="L200" s="238" t="str">
        <f ca="1">'Matriz de Datos'!AT181</f>
        <v/>
      </c>
      <c r="M200" s="238" t="str">
        <f ca="1">'Matriz de Datos'!AU181</f>
        <v/>
      </c>
      <c r="N200" s="238" t="str">
        <f ca="1">'Matriz de Datos'!AV181</f>
        <v/>
      </c>
      <c r="O200" s="238" t="str">
        <f ca="1">'Matriz de Datos'!AW181</f>
        <v/>
      </c>
      <c r="P200" s="238" t="str">
        <f ca="1">'Matriz de Datos'!AX181</f>
        <v/>
      </c>
      <c r="Q200" s="238" t="str">
        <f ca="1">'Matriz de Datos'!AZ181</f>
        <v/>
      </c>
      <c r="R200" s="239" t="str">
        <f>IF('Informacion del Cliente'!U193&lt;&gt;"",'Informacion del Cliente'!U193,"")</f>
        <v/>
      </c>
      <c r="S200" s="238" t="str">
        <f>IF(OR('Matriz de Datos'!AK181=1,'Matriz de Datos'!AK181=3),'Matriz de Datos'!AI181,"")</f>
        <v/>
      </c>
    </row>
    <row r="201" spans="6:19" x14ac:dyDescent="0.3">
      <c r="F201" s="236" t="str">
        <f>'Matriz de Datos'!A182</f>
        <v/>
      </c>
      <c r="G201" s="237" t="str">
        <f>'Matriz de Datos'!G182</f>
        <v/>
      </c>
      <c r="H201" s="237" t="str">
        <f>'Matriz de Datos'!K182</f>
        <v/>
      </c>
      <c r="I201" s="238" t="str">
        <f>'Matriz de Datos'!L182</f>
        <v/>
      </c>
      <c r="J201" s="238" t="str">
        <f>'Matriz de Datos'!M182</f>
        <v/>
      </c>
      <c r="K201" s="238" t="str">
        <f>'Matriz de Datos'!O182</f>
        <v/>
      </c>
      <c r="L201" s="238" t="str">
        <f ca="1">'Matriz de Datos'!AT182</f>
        <v/>
      </c>
      <c r="M201" s="238" t="str">
        <f ca="1">'Matriz de Datos'!AU182</f>
        <v/>
      </c>
      <c r="N201" s="238" t="str">
        <f ca="1">'Matriz de Datos'!AV182</f>
        <v/>
      </c>
      <c r="O201" s="238" t="str">
        <f ca="1">'Matriz de Datos'!AW182</f>
        <v/>
      </c>
      <c r="P201" s="238" t="str">
        <f ca="1">'Matriz de Datos'!AX182</f>
        <v/>
      </c>
      <c r="Q201" s="238" t="str">
        <f ca="1">'Matriz de Datos'!AZ182</f>
        <v/>
      </c>
      <c r="R201" s="239" t="str">
        <f>IF('Informacion del Cliente'!U194&lt;&gt;"",'Informacion del Cliente'!U194,"")</f>
        <v/>
      </c>
      <c r="S201" s="238" t="str">
        <f>IF(OR('Matriz de Datos'!AK182=1,'Matriz de Datos'!AK182=3),'Matriz de Datos'!AI182,"")</f>
        <v/>
      </c>
    </row>
    <row r="202" spans="6:19" x14ac:dyDescent="0.3">
      <c r="F202" s="236" t="str">
        <f>'Matriz de Datos'!A183</f>
        <v/>
      </c>
      <c r="G202" s="237" t="str">
        <f>'Matriz de Datos'!G183</f>
        <v/>
      </c>
      <c r="H202" s="237" t="str">
        <f>'Matriz de Datos'!K183</f>
        <v/>
      </c>
      <c r="I202" s="238" t="str">
        <f>'Matriz de Datos'!L183</f>
        <v/>
      </c>
      <c r="J202" s="238" t="str">
        <f>'Matriz de Datos'!M183</f>
        <v/>
      </c>
      <c r="K202" s="238" t="str">
        <f>'Matriz de Datos'!O183</f>
        <v/>
      </c>
      <c r="L202" s="238" t="str">
        <f ca="1">'Matriz de Datos'!AT183</f>
        <v/>
      </c>
      <c r="M202" s="238" t="str">
        <f ca="1">'Matriz de Datos'!AU183</f>
        <v/>
      </c>
      <c r="N202" s="238" t="str">
        <f ca="1">'Matriz de Datos'!AV183</f>
        <v/>
      </c>
      <c r="O202" s="238" t="str">
        <f ca="1">'Matriz de Datos'!AW183</f>
        <v/>
      </c>
      <c r="P202" s="238" t="str">
        <f ca="1">'Matriz de Datos'!AX183</f>
        <v/>
      </c>
      <c r="Q202" s="238" t="str">
        <f ca="1">'Matriz de Datos'!AZ183</f>
        <v/>
      </c>
      <c r="R202" s="239" t="str">
        <f>IF('Informacion del Cliente'!U195&lt;&gt;"",'Informacion del Cliente'!U195,"")</f>
        <v/>
      </c>
      <c r="S202" s="238" t="str">
        <f>IF(OR('Matriz de Datos'!AK183=1,'Matriz de Datos'!AK183=3),'Matriz de Datos'!AI183,"")</f>
        <v/>
      </c>
    </row>
    <row r="203" spans="6:19" x14ac:dyDescent="0.3">
      <c r="F203" s="236" t="str">
        <f>'Matriz de Datos'!A184</f>
        <v/>
      </c>
      <c r="G203" s="237" t="str">
        <f>'Matriz de Datos'!G184</f>
        <v/>
      </c>
      <c r="H203" s="237" t="str">
        <f>'Matriz de Datos'!K184</f>
        <v/>
      </c>
      <c r="I203" s="238" t="str">
        <f>'Matriz de Datos'!L184</f>
        <v/>
      </c>
      <c r="J203" s="238" t="str">
        <f>'Matriz de Datos'!M184</f>
        <v/>
      </c>
      <c r="K203" s="238" t="str">
        <f>'Matriz de Datos'!O184</f>
        <v/>
      </c>
      <c r="L203" s="238" t="str">
        <f ca="1">'Matriz de Datos'!AT184</f>
        <v/>
      </c>
      <c r="M203" s="238" t="str">
        <f ca="1">'Matriz de Datos'!AU184</f>
        <v/>
      </c>
      <c r="N203" s="238" t="str">
        <f ca="1">'Matriz de Datos'!AV184</f>
        <v/>
      </c>
      <c r="O203" s="238" t="str">
        <f ca="1">'Matriz de Datos'!AW184</f>
        <v/>
      </c>
      <c r="P203" s="238" t="str">
        <f ca="1">'Matriz de Datos'!AX184</f>
        <v/>
      </c>
      <c r="Q203" s="238" t="str">
        <f ca="1">'Matriz de Datos'!AZ184</f>
        <v/>
      </c>
      <c r="R203" s="239" t="str">
        <f>IF('Informacion del Cliente'!U196&lt;&gt;"",'Informacion del Cliente'!U196,"")</f>
        <v/>
      </c>
      <c r="S203" s="238" t="str">
        <f>IF(OR('Matriz de Datos'!AK184=1,'Matriz de Datos'!AK184=3),'Matriz de Datos'!AI184,"")</f>
        <v/>
      </c>
    </row>
    <row r="204" spans="6:19" x14ac:dyDescent="0.3">
      <c r="F204" s="236" t="str">
        <f>'Matriz de Datos'!A185</f>
        <v/>
      </c>
      <c r="G204" s="237" t="str">
        <f>'Matriz de Datos'!G185</f>
        <v/>
      </c>
      <c r="H204" s="237" t="str">
        <f>'Matriz de Datos'!K185</f>
        <v/>
      </c>
      <c r="I204" s="238" t="str">
        <f>'Matriz de Datos'!L185</f>
        <v/>
      </c>
      <c r="J204" s="238" t="str">
        <f>'Matriz de Datos'!M185</f>
        <v/>
      </c>
      <c r="K204" s="238" t="str">
        <f>'Matriz de Datos'!O185</f>
        <v/>
      </c>
      <c r="L204" s="238" t="str">
        <f ca="1">'Matriz de Datos'!AT185</f>
        <v/>
      </c>
      <c r="M204" s="238" t="str">
        <f ca="1">'Matriz de Datos'!AU185</f>
        <v/>
      </c>
      <c r="N204" s="238" t="str">
        <f ca="1">'Matriz de Datos'!AV185</f>
        <v/>
      </c>
      <c r="O204" s="238" t="str">
        <f ca="1">'Matriz de Datos'!AW185</f>
        <v/>
      </c>
      <c r="P204" s="238" t="str">
        <f ca="1">'Matriz de Datos'!AX185</f>
        <v/>
      </c>
      <c r="Q204" s="238" t="str">
        <f ca="1">'Matriz de Datos'!AZ185</f>
        <v/>
      </c>
      <c r="R204" s="239" t="str">
        <f>IF('Informacion del Cliente'!U197&lt;&gt;"",'Informacion del Cliente'!U197,"")</f>
        <v/>
      </c>
      <c r="S204" s="238" t="str">
        <f>IF(OR('Matriz de Datos'!AK185=1,'Matriz de Datos'!AK185=3),'Matriz de Datos'!AI185,"")</f>
        <v/>
      </c>
    </row>
    <row r="205" spans="6:19" x14ac:dyDescent="0.3">
      <c r="F205" s="236" t="str">
        <f>'Matriz de Datos'!A186</f>
        <v/>
      </c>
      <c r="G205" s="237" t="str">
        <f>'Matriz de Datos'!G186</f>
        <v/>
      </c>
      <c r="H205" s="237" t="str">
        <f>'Matriz de Datos'!K186</f>
        <v/>
      </c>
      <c r="I205" s="238" t="str">
        <f>'Matriz de Datos'!L186</f>
        <v/>
      </c>
      <c r="J205" s="238" t="str">
        <f>'Matriz de Datos'!M186</f>
        <v/>
      </c>
      <c r="K205" s="238" t="str">
        <f>'Matriz de Datos'!O186</f>
        <v/>
      </c>
      <c r="L205" s="238" t="str">
        <f ca="1">'Matriz de Datos'!AT186</f>
        <v/>
      </c>
      <c r="M205" s="238" t="str">
        <f ca="1">'Matriz de Datos'!AU186</f>
        <v/>
      </c>
      <c r="N205" s="238" t="str">
        <f ca="1">'Matriz de Datos'!AV186</f>
        <v/>
      </c>
      <c r="O205" s="238" t="str">
        <f ca="1">'Matriz de Datos'!AW186</f>
        <v/>
      </c>
      <c r="P205" s="238" t="str">
        <f ca="1">'Matriz de Datos'!AX186</f>
        <v/>
      </c>
      <c r="Q205" s="238" t="str">
        <f ca="1">'Matriz de Datos'!AZ186</f>
        <v/>
      </c>
      <c r="R205" s="239" t="str">
        <f>IF('Informacion del Cliente'!U198&lt;&gt;"",'Informacion del Cliente'!U198,"")</f>
        <v/>
      </c>
      <c r="S205" s="238" t="str">
        <f>IF(OR('Matriz de Datos'!AK186=1,'Matriz de Datos'!AK186=3),'Matriz de Datos'!AI186,"")</f>
        <v/>
      </c>
    </row>
    <row r="206" spans="6:19" x14ac:dyDescent="0.3">
      <c r="F206" s="236" t="str">
        <f>'Matriz de Datos'!A187</f>
        <v/>
      </c>
      <c r="G206" s="237" t="str">
        <f>'Matriz de Datos'!G187</f>
        <v/>
      </c>
      <c r="H206" s="237" t="str">
        <f>'Matriz de Datos'!K187</f>
        <v/>
      </c>
      <c r="I206" s="238" t="str">
        <f>'Matriz de Datos'!L187</f>
        <v/>
      </c>
      <c r="J206" s="238" t="str">
        <f>'Matriz de Datos'!M187</f>
        <v/>
      </c>
      <c r="K206" s="238" t="str">
        <f>'Matriz de Datos'!O187</f>
        <v/>
      </c>
      <c r="L206" s="238" t="str">
        <f ca="1">'Matriz de Datos'!AT187</f>
        <v/>
      </c>
      <c r="M206" s="238" t="str">
        <f ca="1">'Matriz de Datos'!AU187</f>
        <v/>
      </c>
      <c r="N206" s="238" t="str">
        <f ca="1">'Matriz de Datos'!AV187</f>
        <v/>
      </c>
      <c r="O206" s="238" t="str">
        <f ca="1">'Matriz de Datos'!AW187</f>
        <v/>
      </c>
      <c r="P206" s="238" t="str">
        <f ca="1">'Matriz de Datos'!AX187</f>
        <v/>
      </c>
      <c r="Q206" s="238" t="str">
        <f ca="1">'Matriz de Datos'!AZ187</f>
        <v/>
      </c>
      <c r="R206" s="239" t="str">
        <f>IF('Informacion del Cliente'!U199&lt;&gt;"",'Informacion del Cliente'!U199,"")</f>
        <v/>
      </c>
      <c r="S206" s="238" t="str">
        <f>IF(OR('Matriz de Datos'!AK187=1,'Matriz de Datos'!AK187=3),'Matriz de Datos'!AI187,"")</f>
        <v/>
      </c>
    </row>
    <row r="207" spans="6:19" x14ac:dyDescent="0.3">
      <c r="F207" s="236" t="str">
        <f>'Matriz de Datos'!A188</f>
        <v/>
      </c>
      <c r="G207" s="237" t="str">
        <f>'Matriz de Datos'!G188</f>
        <v/>
      </c>
      <c r="H207" s="237" t="str">
        <f>'Matriz de Datos'!K188</f>
        <v/>
      </c>
      <c r="I207" s="238" t="str">
        <f>'Matriz de Datos'!L188</f>
        <v/>
      </c>
      <c r="J207" s="238" t="str">
        <f>'Matriz de Datos'!M188</f>
        <v/>
      </c>
      <c r="K207" s="238" t="str">
        <f>'Matriz de Datos'!O188</f>
        <v/>
      </c>
      <c r="L207" s="238" t="str">
        <f ca="1">'Matriz de Datos'!AT188</f>
        <v/>
      </c>
      <c r="M207" s="238" t="str">
        <f ca="1">'Matriz de Datos'!AU188</f>
        <v/>
      </c>
      <c r="N207" s="238" t="str">
        <f ca="1">'Matriz de Datos'!AV188</f>
        <v/>
      </c>
      <c r="O207" s="238" t="str">
        <f ca="1">'Matriz de Datos'!AW188</f>
        <v/>
      </c>
      <c r="P207" s="238" t="str">
        <f ca="1">'Matriz de Datos'!AX188</f>
        <v/>
      </c>
      <c r="Q207" s="238" t="str">
        <f ca="1">'Matriz de Datos'!AZ188</f>
        <v/>
      </c>
      <c r="R207" s="239" t="str">
        <f>IF('Informacion del Cliente'!U200&lt;&gt;"",'Informacion del Cliente'!U200,"")</f>
        <v/>
      </c>
      <c r="S207" s="238" t="str">
        <f>IF(OR('Matriz de Datos'!AK188=1,'Matriz de Datos'!AK188=3),'Matriz de Datos'!AI188,"")</f>
        <v/>
      </c>
    </row>
    <row r="208" spans="6:19" x14ac:dyDescent="0.3">
      <c r="F208" s="236" t="str">
        <f>'Matriz de Datos'!A189</f>
        <v/>
      </c>
      <c r="G208" s="237" t="str">
        <f>'Matriz de Datos'!G189</f>
        <v/>
      </c>
      <c r="H208" s="237" t="str">
        <f>'Matriz de Datos'!K189</f>
        <v/>
      </c>
      <c r="I208" s="238" t="str">
        <f>'Matriz de Datos'!L189</f>
        <v/>
      </c>
      <c r="J208" s="238" t="str">
        <f>'Matriz de Datos'!M189</f>
        <v/>
      </c>
      <c r="K208" s="238" t="str">
        <f>'Matriz de Datos'!O189</f>
        <v/>
      </c>
      <c r="L208" s="238" t="str">
        <f ca="1">'Matriz de Datos'!AT189</f>
        <v/>
      </c>
      <c r="M208" s="238" t="str">
        <f ca="1">'Matriz de Datos'!AU189</f>
        <v/>
      </c>
      <c r="N208" s="238" t="str">
        <f ca="1">'Matriz de Datos'!AV189</f>
        <v/>
      </c>
      <c r="O208" s="238" t="str">
        <f ca="1">'Matriz de Datos'!AW189</f>
        <v/>
      </c>
      <c r="P208" s="238" t="str">
        <f ca="1">'Matriz de Datos'!AX189</f>
        <v/>
      </c>
      <c r="Q208" s="238" t="str">
        <f ca="1">'Matriz de Datos'!AZ189</f>
        <v/>
      </c>
      <c r="R208" s="239" t="str">
        <f>IF('Informacion del Cliente'!U201&lt;&gt;"",'Informacion del Cliente'!U201,"")</f>
        <v/>
      </c>
      <c r="S208" s="238" t="str">
        <f>IF(OR('Matriz de Datos'!AK189=1,'Matriz de Datos'!AK189=3),'Matriz de Datos'!AI189,"")</f>
        <v/>
      </c>
    </row>
    <row r="209" spans="6:19" x14ac:dyDescent="0.3">
      <c r="F209" s="236" t="str">
        <f>'Matriz de Datos'!A190</f>
        <v/>
      </c>
      <c r="G209" s="237" t="str">
        <f>'Matriz de Datos'!G190</f>
        <v/>
      </c>
      <c r="H209" s="237" t="str">
        <f>'Matriz de Datos'!K190</f>
        <v/>
      </c>
      <c r="I209" s="238" t="str">
        <f>'Matriz de Datos'!L190</f>
        <v/>
      </c>
      <c r="J209" s="238" t="str">
        <f>'Matriz de Datos'!M190</f>
        <v/>
      </c>
      <c r="K209" s="238" t="str">
        <f>'Matriz de Datos'!O190</f>
        <v/>
      </c>
      <c r="L209" s="238" t="str">
        <f ca="1">'Matriz de Datos'!AT190</f>
        <v/>
      </c>
      <c r="M209" s="238" t="str">
        <f ca="1">'Matriz de Datos'!AU190</f>
        <v/>
      </c>
      <c r="N209" s="238" t="str">
        <f ca="1">'Matriz de Datos'!AV190</f>
        <v/>
      </c>
      <c r="O209" s="238" t="str">
        <f ca="1">'Matriz de Datos'!AW190</f>
        <v/>
      </c>
      <c r="P209" s="238" t="str">
        <f ca="1">'Matriz de Datos'!AX190</f>
        <v/>
      </c>
      <c r="Q209" s="238" t="str">
        <f ca="1">'Matriz de Datos'!AZ190</f>
        <v/>
      </c>
      <c r="R209" s="239" t="str">
        <f>IF('Informacion del Cliente'!U202&lt;&gt;"",'Informacion del Cliente'!U202,"")</f>
        <v/>
      </c>
      <c r="S209" s="238" t="str">
        <f>IF(OR('Matriz de Datos'!AK190=1,'Matriz de Datos'!AK190=3),'Matriz de Datos'!AI190,"")</f>
        <v/>
      </c>
    </row>
    <row r="210" spans="6:19" x14ac:dyDescent="0.3">
      <c r="F210" s="236" t="str">
        <f>'Matriz de Datos'!A191</f>
        <v/>
      </c>
      <c r="G210" s="237" t="str">
        <f>'Matriz de Datos'!G191</f>
        <v/>
      </c>
      <c r="H210" s="237" t="str">
        <f>'Matriz de Datos'!K191</f>
        <v/>
      </c>
      <c r="I210" s="238" t="str">
        <f>'Matriz de Datos'!L191</f>
        <v/>
      </c>
      <c r="J210" s="238" t="str">
        <f>'Matriz de Datos'!M191</f>
        <v/>
      </c>
      <c r="K210" s="238" t="str">
        <f>'Matriz de Datos'!O191</f>
        <v/>
      </c>
      <c r="L210" s="238" t="str">
        <f ca="1">'Matriz de Datos'!AT191</f>
        <v/>
      </c>
      <c r="M210" s="238" t="str">
        <f ca="1">'Matriz de Datos'!AU191</f>
        <v/>
      </c>
      <c r="N210" s="238" t="str">
        <f ca="1">'Matriz de Datos'!AV191</f>
        <v/>
      </c>
      <c r="O210" s="238" t="str">
        <f ca="1">'Matriz de Datos'!AW191</f>
        <v/>
      </c>
      <c r="P210" s="238" t="str">
        <f ca="1">'Matriz de Datos'!AX191</f>
        <v/>
      </c>
      <c r="Q210" s="238" t="str">
        <f ca="1">'Matriz de Datos'!AZ191</f>
        <v/>
      </c>
      <c r="R210" s="239" t="str">
        <f>IF('Informacion del Cliente'!U203&lt;&gt;"",'Informacion del Cliente'!U203,"")</f>
        <v/>
      </c>
      <c r="S210" s="238" t="str">
        <f>IF(OR('Matriz de Datos'!AK191=1,'Matriz de Datos'!AK191=3),'Matriz de Datos'!AI191,"")</f>
        <v/>
      </c>
    </row>
    <row r="211" spans="6:19" x14ac:dyDescent="0.3">
      <c r="F211" s="236" t="str">
        <f>'Matriz de Datos'!A192</f>
        <v/>
      </c>
      <c r="G211" s="237" t="str">
        <f>'Matriz de Datos'!G192</f>
        <v/>
      </c>
      <c r="H211" s="237" t="str">
        <f>'Matriz de Datos'!K192</f>
        <v/>
      </c>
      <c r="I211" s="238" t="str">
        <f>'Matriz de Datos'!L192</f>
        <v/>
      </c>
      <c r="J211" s="238" t="str">
        <f>'Matriz de Datos'!M192</f>
        <v/>
      </c>
      <c r="K211" s="238" t="str">
        <f>'Matriz de Datos'!O192</f>
        <v/>
      </c>
      <c r="L211" s="238" t="str">
        <f ca="1">'Matriz de Datos'!AT192</f>
        <v/>
      </c>
      <c r="M211" s="238" t="str">
        <f ca="1">'Matriz de Datos'!AU192</f>
        <v/>
      </c>
      <c r="N211" s="238" t="str">
        <f ca="1">'Matriz de Datos'!AV192</f>
        <v/>
      </c>
      <c r="O211" s="238" t="str">
        <f ca="1">'Matriz de Datos'!AW192</f>
        <v/>
      </c>
      <c r="P211" s="238" t="str">
        <f ca="1">'Matriz de Datos'!AX192</f>
        <v/>
      </c>
      <c r="Q211" s="238" t="str">
        <f ca="1">'Matriz de Datos'!AZ192</f>
        <v/>
      </c>
      <c r="R211" s="239" t="str">
        <f>IF('Informacion del Cliente'!U204&lt;&gt;"",'Informacion del Cliente'!U204,"")</f>
        <v/>
      </c>
      <c r="S211" s="238" t="str">
        <f>IF(OR('Matriz de Datos'!AK192=1,'Matriz de Datos'!AK192=3),'Matriz de Datos'!AI192,"")</f>
        <v/>
      </c>
    </row>
    <row r="212" spans="6:19" x14ac:dyDescent="0.3">
      <c r="F212" s="236" t="str">
        <f>'Matriz de Datos'!A193</f>
        <v/>
      </c>
      <c r="G212" s="237" t="str">
        <f>'Matriz de Datos'!G193</f>
        <v/>
      </c>
      <c r="H212" s="237" t="str">
        <f>'Matriz de Datos'!K193</f>
        <v/>
      </c>
      <c r="I212" s="238" t="str">
        <f>'Matriz de Datos'!L193</f>
        <v/>
      </c>
      <c r="J212" s="238" t="str">
        <f>'Matriz de Datos'!M193</f>
        <v/>
      </c>
      <c r="K212" s="238" t="str">
        <f>'Matriz de Datos'!O193</f>
        <v/>
      </c>
      <c r="L212" s="238" t="str">
        <f ca="1">'Matriz de Datos'!AT193</f>
        <v/>
      </c>
      <c r="M212" s="238" t="str">
        <f ca="1">'Matriz de Datos'!AU193</f>
        <v/>
      </c>
      <c r="N212" s="238" t="str">
        <f ca="1">'Matriz de Datos'!AV193</f>
        <v/>
      </c>
      <c r="O212" s="238" t="str">
        <f ca="1">'Matriz de Datos'!AW193</f>
        <v/>
      </c>
      <c r="P212" s="238" t="str">
        <f ca="1">'Matriz de Datos'!AX193</f>
        <v/>
      </c>
      <c r="Q212" s="238" t="str">
        <f ca="1">'Matriz de Datos'!AZ193</f>
        <v/>
      </c>
      <c r="R212" s="239" t="str">
        <f>IF('Informacion del Cliente'!U205&lt;&gt;"",'Informacion del Cliente'!U205,"")</f>
        <v/>
      </c>
      <c r="S212" s="238" t="str">
        <f>IF(OR('Matriz de Datos'!AK193=1,'Matriz de Datos'!AK193=3),'Matriz de Datos'!AI193,"")</f>
        <v/>
      </c>
    </row>
    <row r="213" spans="6:19" x14ac:dyDescent="0.3">
      <c r="F213" s="236" t="str">
        <f>'Matriz de Datos'!A194</f>
        <v/>
      </c>
      <c r="G213" s="237" t="str">
        <f>'Matriz de Datos'!G194</f>
        <v/>
      </c>
      <c r="H213" s="237" t="str">
        <f>'Matriz de Datos'!K194</f>
        <v/>
      </c>
      <c r="I213" s="238" t="str">
        <f>'Matriz de Datos'!L194</f>
        <v/>
      </c>
      <c r="J213" s="238" t="str">
        <f>'Matriz de Datos'!M194</f>
        <v/>
      </c>
      <c r="K213" s="238" t="str">
        <f>'Matriz de Datos'!O194</f>
        <v/>
      </c>
      <c r="L213" s="238" t="str">
        <f ca="1">'Matriz de Datos'!AT194</f>
        <v/>
      </c>
      <c r="M213" s="238" t="str">
        <f ca="1">'Matriz de Datos'!AU194</f>
        <v/>
      </c>
      <c r="N213" s="238" t="str">
        <f ca="1">'Matriz de Datos'!AV194</f>
        <v/>
      </c>
      <c r="O213" s="238" t="str">
        <f ca="1">'Matriz de Datos'!AW194</f>
        <v/>
      </c>
      <c r="P213" s="238" t="str">
        <f ca="1">'Matriz de Datos'!AX194</f>
        <v/>
      </c>
      <c r="Q213" s="238" t="str">
        <f ca="1">'Matriz de Datos'!AZ194</f>
        <v/>
      </c>
      <c r="R213" s="239" t="str">
        <f>IF('Informacion del Cliente'!U206&lt;&gt;"",'Informacion del Cliente'!U206,"")</f>
        <v/>
      </c>
      <c r="S213" s="238" t="str">
        <f>IF(OR('Matriz de Datos'!AK194=1,'Matriz de Datos'!AK194=3),'Matriz de Datos'!AI194,"")</f>
        <v/>
      </c>
    </row>
    <row r="214" spans="6:19" x14ac:dyDescent="0.3">
      <c r="F214" s="236" t="str">
        <f>'Matriz de Datos'!A195</f>
        <v/>
      </c>
      <c r="G214" s="237" t="str">
        <f>'Matriz de Datos'!G195</f>
        <v/>
      </c>
      <c r="H214" s="237" t="str">
        <f>'Matriz de Datos'!K195</f>
        <v/>
      </c>
      <c r="I214" s="238" t="str">
        <f>'Matriz de Datos'!L195</f>
        <v/>
      </c>
      <c r="J214" s="238" t="str">
        <f>'Matriz de Datos'!M195</f>
        <v/>
      </c>
      <c r="K214" s="238" t="str">
        <f>'Matriz de Datos'!O195</f>
        <v/>
      </c>
      <c r="L214" s="238" t="str">
        <f ca="1">'Matriz de Datos'!AT195</f>
        <v/>
      </c>
      <c r="M214" s="238" t="str">
        <f ca="1">'Matriz de Datos'!AU195</f>
        <v/>
      </c>
      <c r="N214" s="238" t="str">
        <f ca="1">'Matriz de Datos'!AV195</f>
        <v/>
      </c>
      <c r="O214" s="238" t="str">
        <f ca="1">'Matriz de Datos'!AW195</f>
        <v/>
      </c>
      <c r="P214" s="238" t="str">
        <f ca="1">'Matriz de Datos'!AX195</f>
        <v/>
      </c>
      <c r="Q214" s="238" t="str">
        <f ca="1">'Matriz de Datos'!AZ195</f>
        <v/>
      </c>
      <c r="R214" s="239" t="str">
        <f>IF('Informacion del Cliente'!U207&lt;&gt;"",'Informacion del Cliente'!U207,"")</f>
        <v/>
      </c>
      <c r="S214" s="238" t="str">
        <f>IF(OR('Matriz de Datos'!AK195=1,'Matriz de Datos'!AK195=3),'Matriz de Datos'!AI195,"")</f>
        <v/>
      </c>
    </row>
    <row r="215" spans="6:19" x14ac:dyDescent="0.3">
      <c r="F215" s="236" t="str">
        <f>'Matriz de Datos'!A196</f>
        <v/>
      </c>
      <c r="G215" s="237" t="str">
        <f>'Matriz de Datos'!G196</f>
        <v/>
      </c>
      <c r="H215" s="237" t="str">
        <f>'Matriz de Datos'!K196</f>
        <v/>
      </c>
      <c r="I215" s="238" t="str">
        <f>'Matriz de Datos'!L196</f>
        <v/>
      </c>
      <c r="J215" s="238" t="str">
        <f>'Matriz de Datos'!M196</f>
        <v/>
      </c>
      <c r="K215" s="238" t="str">
        <f>'Matriz de Datos'!O196</f>
        <v/>
      </c>
      <c r="L215" s="238" t="str">
        <f ca="1">'Matriz de Datos'!AT196</f>
        <v/>
      </c>
      <c r="M215" s="238" t="str">
        <f ca="1">'Matriz de Datos'!AU196</f>
        <v/>
      </c>
      <c r="N215" s="238" t="str">
        <f ca="1">'Matriz de Datos'!AV196</f>
        <v/>
      </c>
      <c r="O215" s="238" t="str">
        <f ca="1">'Matriz de Datos'!AW196</f>
        <v/>
      </c>
      <c r="P215" s="238" t="str">
        <f ca="1">'Matriz de Datos'!AX196</f>
        <v/>
      </c>
      <c r="Q215" s="238" t="str">
        <f ca="1">'Matriz de Datos'!AZ196</f>
        <v/>
      </c>
      <c r="R215" s="239" t="str">
        <f>IF('Informacion del Cliente'!U208&lt;&gt;"",'Informacion del Cliente'!U208,"")</f>
        <v/>
      </c>
      <c r="S215" s="238" t="str">
        <f>IF(OR('Matriz de Datos'!AK196=1,'Matriz de Datos'!AK196=3),'Matriz de Datos'!AI196,"")</f>
        <v/>
      </c>
    </row>
    <row r="216" spans="6:19" x14ac:dyDescent="0.3">
      <c r="F216" s="236" t="str">
        <f>'Matriz de Datos'!A197</f>
        <v/>
      </c>
      <c r="G216" s="237" t="str">
        <f>'Matriz de Datos'!G197</f>
        <v/>
      </c>
      <c r="H216" s="237" t="str">
        <f>'Matriz de Datos'!K197</f>
        <v/>
      </c>
      <c r="I216" s="238" t="str">
        <f>'Matriz de Datos'!L197</f>
        <v/>
      </c>
      <c r="J216" s="238" t="str">
        <f>'Matriz de Datos'!M197</f>
        <v/>
      </c>
      <c r="K216" s="238" t="str">
        <f>'Matriz de Datos'!O197</f>
        <v/>
      </c>
      <c r="L216" s="238" t="str">
        <f ca="1">'Matriz de Datos'!AT197</f>
        <v/>
      </c>
      <c r="M216" s="238" t="str">
        <f ca="1">'Matriz de Datos'!AU197</f>
        <v/>
      </c>
      <c r="N216" s="238" t="str">
        <f ca="1">'Matriz de Datos'!AV197</f>
        <v/>
      </c>
      <c r="O216" s="238" t="str">
        <f ca="1">'Matriz de Datos'!AW197</f>
        <v/>
      </c>
      <c r="P216" s="238" t="str">
        <f ca="1">'Matriz de Datos'!AX197</f>
        <v/>
      </c>
      <c r="Q216" s="238" t="str">
        <f ca="1">'Matriz de Datos'!AZ197</f>
        <v/>
      </c>
      <c r="R216" s="239" t="str">
        <f>IF('Informacion del Cliente'!U209&lt;&gt;"",'Informacion del Cliente'!U209,"")</f>
        <v/>
      </c>
      <c r="S216" s="238" t="str">
        <f>IF(OR('Matriz de Datos'!AK197=1,'Matriz de Datos'!AK197=3),'Matriz de Datos'!AI197,"")</f>
        <v/>
      </c>
    </row>
    <row r="217" spans="6:19" x14ac:dyDescent="0.3">
      <c r="F217" s="236" t="str">
        <f>'Matriz de Datos'!A198</f>
        <v/>
      </c>
      <c r="G217" s="237" t="str">
        <f>'Matriz de Datos'!G198</f>
        <v/>
      </c>
      <c r="H217" s="237" t="str">
        <f>'Matriz de Datos'!K198</f>
        <v/>
      </c>
      <c r="I217" s="238" t="str">
        <f>'Matriz de Datos'!L198</f>
        <v/>
      </c>
      <c r="J217" s="238" t="str">
        <f>'Matriz de Datos'!M198</f>
        <v/>
      </c>
      <c r="K217" s="238" t="str">
        <f>'Matriz de Datos'!O198</f>
        <v/>
      </c>
      <c r="L217" s="238" t="str">
        <f ca="1">'Matriz de Datos'!AT198</f>
        <v/>
      </c>
      <c r="M217" s="238" t="str">
        <f ca="1">'Matriz de Datos'!AU198</f>
        <v/>
      </c>
      <c r="N217" s="238" t="str">
        <f ca="1">'Matriz de Datos'!AV198</f>
        <v/>
      </c>
      <c r="O217" s="238" t="str">
        <f ca="1">'Matriz de Datos'!AW198</f>
        <v/>
      </c>
      <c r="P217" s="238" t="str">
        <f ca="1">'Matriz de Datos'!AX198</f>
        <v/>
      </c>
      <c r="Q217" s="238" t="str">
        <f ca="1">'Matriz de Datos'!AZ198</f>
        <v/>
      </c>
      <c r="R217" s="239" t="str">
        <f>IF('Informacion del Cliente'!U210&lt;&gt;"",'Informacion del Cliente'!U210,"")</f>
        <v/>
      </c>
      <c r="S217" s="238" t="str">
        <f>IF(OR('Matriz de Datos'!AK198=1,'Matriz de Datos'!AK198=3),'Matriz de Datos'!AI198,"")</f>
        <v/>
      </c>
    </row>
    <row r="218" spans="6:19" x14ac:dyDescent="0.3">
      <c r="F218" s="236" t="str">
        <f>'Matriz de Datos'!A199</f>
        <v/>
      </c>
      <c r="G218" s="237" t="str">
        <f>'Matriz de Datos'!G199</f>
        <v/>
      </c>
      <c r="H218" s="237" t="str">
        <f>'Matriz de Datos'!K199</f>
        <v/>
      </c>
      <c r="I218" s="238" t="str">
        <f>'Matriz de Datos'!L199</f>
        <v/>
      </c>
      <c r="J218" s="238" t="str">
        <f>'Matriz de Datos'!M199</f>
        <v/>
      </c>
      <c r="K218" s="238" t="str">
        <f>'Matriz de Datos'!O199</f>
        <v/>
      </c>
      <c r="L218" s="238" t="str">
        <f ca="1">'Matriz de Datos'!AT199</f>
        <v/>
      </c>
      <c r="M218" s="238" t="str">
        <f ca="1">'Matriz de Datos'!AU199</f>
        <v/>
      </c>
      <c r="N218" s="238" t="str">
        <f ca="1">'Matriz de Datos'!AV199</f>
        <v/>
      </c>
      <c r="O218" s="238" t="str">
        <f ca="1">'Matriz de Datos'!AW199</f>
        <v/>
      </c>
      <c r="P218" s="238" t="str">
        <f ca="1">'Matriz de Datos'!AX199</f>
        <v/>
      </c>
      <c r="Q218" s="238" t="str">
        <f ca="1">'Matriz de Datos'!AZ199</f>
        <v/>
      </c>
      <c r="R218" s="239" t="str">
        <f>IF('Informacion del Cliente'!U211&lt;&gt;"",'Informacion del Cliente'!U211,"")</f>
        <v/>
      </c>
      <c r="S218" s="238" t="str">
        <f>IF(OR('Matriz de Datos'!AK199=1,'Matriz de Datos'!AK199=3),'Matriz de Datos'!AI199,"")</f>
        <v/>
      </c>
    </row>
    <row r="219" spans="6:19" x14ac:dyDescent="0.3">
      <c r="F219" s="236" t="str">
        <f>'Matriz de Datos'!A200</f>
        <v/>
      </c>
      <c r="G219" s="237" t="str">
        <f>'Matriz de Datos'!G200</f>
        <v/>
      </c>
      <c r="H219" s="237" t="str">
        <f>'Matriz de Datos'!K200</f>
        <v/>
      </c>
      <c r="I219" s="238" t="str">
        <f>'Matriz de Datos'!L200</f>
        <v/>
      </c>
      <c r="J219" s="238" t="str">
        <f>'Matriz de Datos'!M200</f>
        <v/>
      </c>
      <c r="K219" s="238" t="str">
        <f>'Matriz de Datos'!O200</f>
        <v/>
      </c>
      <c r="L219" s="238" t="str">
        <f ca="1">'Matriz de Datos'!AT200</f>
        <v/>
      </c>
      <c r="M219" s="238" t="str">
        <f ca="1">'Matriz de Datos'!AU200</f>
        <v/>
      </c>
      <c r="N219" s="238" t="str">
        <f ca="1">'Matriz de Datos'!AV200</f>
        <v/>
      </c>
      <c r="O219" s="238" t="str">
        <f ca="1">'Matriz de Datos'!AW200</f>
        <v/>
      </c>
      <c r="P219" s="238" t="str">
        <f ca="1">'Matriz de Datos'!AX200</f>
        <v/>
      </c>
      <c r="Q219" s="238" t="str">
        <f ca="1">'Matriz de Datos'!AZ200</f>
        <v/>
      </c>
      <c r="R219" s="239" t="str">
        <f>IF('Informacion del Cliente'!U212&lt;&gt;"",'Informacion del Cliente'!U212,"")</f>
        <v/>
      </c>
      <c r="S219" s="238" t="str">
        <f>IF(OR('Matriz de Datos'!AK200=1,'Matriz de Datos'!AK200=3),'Matriz de Datos'!AI200,"")</f>
        <v/>
      </c>
    </row>
    <row r="220" spans="6:19" x14ac:dyDescent="0.3">
      <c r="F220" s="236" t="str">
        <f>'Matriz de Datos'!A201</f>
        <v/>
      </c>
      <c r="G220" s="237" t="str">
        <f>'Matriz de Datos'!G201</f>
        <v/>
      </c>
      <c r="H220" s="237" t="str">
        <f>'Matriz de Datos'!K201</f>
        <v/>
      </c>
      <c r="I220" s="238" t="str">
        <f>'Matriz de Datos'!L201</f>
        <v/>
      </c>
      <c r="J220" s="238" t="str">
        <f>'Matriz de Datos'!M201</f>
        <v/>
      </c>
      <c r="K220" s="238" t="str">
        <f>'Matriz de Datos'!O201</f>
        <v/>
      </c>
      <c r="L220" s="238" t="str">
        <f ca="1">'Matriz de Datos'!AT201</f>
        <v/>
      </c>
      <c r="M220" s="238" t="str">
        <f ca="1">'Matriz de Datos'!AU201</f>
        <v/>
      </c>
      <c r="N220" s="238" t="str">
        <f ca="1">'Matriz de Datos'!AV201</f>
        <v/>
      </c>
      <c r="O220" s="238" t="str">
        <f ca="1">'Matriz de Datos'!AW201</f>
        <v/>
      </c>
      <c r="P220" s="238" t="str">
        <f ca="1">'Matriz de Datos'!AX201</f>
        <v/>
      </c>
      <c r="Q220" s="238" t="str">
        <f ca="1">'Matriz de Datos'!AZ201</f>
        <v/>
      </c>
      <c r="R220" s="239" t="str">
        <f>IF('Informacion del Cliente'!U213&lt;&gt;"",'Informacion del Cliente'!U213,"")</f>
        <v/>
      </c>
      <c r="S220" s="238" t="str">
        <f>IF(OR('Matriz de Datos'!AK201=1,'Matriz de Datos'!AK201=3),'Matriz de Datos'!AI201,"")</f>
        <v/>
      </c>
    </row>
    <row r="221" spans="6:19" x14ac:dyDescent="0.3">
      <c r="F221" s="236" t="str">
        <f>'Matriz de Datos'!A202</f>
        <v/>
      </c>
      <c r="G221" s="237" t="str">
        <f>'Matriz de Datos'!G202</f>
        <v/>
      </c>
      <c r="H221" s="237" t="str">
        <f>'Matriz de Datos'!K202</f>
        <v/>
      </c>
      <c r="I221" s="238" t="str">
        <f>'Matriz de Datos'!L202</f>
        <v/>
      </c>
      <c r="J221" s="238" t="str">
        <f>'Matriz de Datos'!M202</f>
        <v/>
      </c>
      <c r="K221" s="238" t="str">
        <f>'Matriz de Datos'!O202</f>
        <v/>
      </c>
      <c r="L221" s="238" t="str">
        <f ca="1">'Matriz de Datos'!AT202</f>
        <v/>
      </c>
      <c r="M221" s="238" t="str">
        <f ca="1">'Matriz de Datos'!AU202</f>
        <v/>
      </c>
      <c r="N221" s="238" t="str">
        <f ca="1">'Matriz de Datos'!AV202</f>
        <v/>
      </c>
      <c r="O221" s="238" t="str">
        <f ca="1">'Matriz de Datos'!AW202</f>
        <v/>
      </c>
      <c r="P221" s="238" t="str">
        <f ca="1">'Matriz de Datos'!AX202</f>
        <v/>
      </c>
      <c r="Q221" s="238" t="str">
        <f ca="1">'Matriz de Datos'!AZ202</f>
        <v/>
      </c>
      <c r="R221" s="239" t="str">
        <f>IF('Informacion del Cliente'!U214&lt;&gt;"",'Informacion del Cliente'!U214,"")</f>
        <v/>
      </c>
      <c r="S221" s="238" t="str">
        <f>IF(OR('Matriz de Datos'!AK202=1,'Matriz de Datos'!AK202=3),'Matriz de Datos'!AI202,"")</f>
        <v/>
      </c>
    </row>
    <row r="222" spans="6:19" x14ac:dyDescent="0.3">
      <c r="F222" s="236" t="str">
        <f>'Matriz de Datos'!A203</f>
        <v/>
      </c>
      <c r="G222" s="237" t="str">
        <f>'Matriz de Datos'!G203</f>
        <v/>
      </c>
      <c r="H222" s="237" t="str">
        <f>'Matriz de Datos'!K203</f>
        <v/>
      </c>
      <c r="I222" s="238" t="str">
        <f>'Matriz de Datos'!L203</f>
        <v/>
      </c>
      <c r="J222" s="238" t="str">
        <f>'Matriz de Datos'!M203</f>
        <v/>
      </c>
      <c r="K222" s="238" t="str">
        <f>'Matriz de Datos'!O203</f>
        <v/>
      </c>
      <c r="L222" s="238" t="str">
        <f ca="1">'Matriz de Datos'!AT203</f>
        <v/>
      </c>
      <c r="M222" s="238" t="str">
        <f ca="1">'Matriz de Datos'!AU203</f>
        <v/>
      </c>
      <c r="N222" s="238" t="str">
        <f ca="1">'Matriz de Datos'!AV203</f>
        <v/>
      </c>
      <c r="O222" s="238" t="str">
        <f ca="1">'Matriz de Datos'!AW203</f>
        <v/>
      </c>
      <c r="P222" s="238" t="str">
        <f ca="1">'Matriz de Datos'!AX203</f>
        <v/>
      </c>
      <c r="Q222" s="238" t="str">
        <f ca="1">'Matriz de Datos'!AZ203</f>
        <v/>
      </c>
      <c r="R222" s="239" t="str">
        <f>IF('Informacion del Cliente'!U215&lt;&gt;"",'Informacion del Cliente'!U215,"")</f>
        <v/>
      </c>
      <c r="S222" s="238" t="str">
        <f>IF(OR('Matriz de Datos'!AK203=1,'Matriz de Datos'!AK203=3),'Matriz de Datos'!AI203,"")</f>
        <v/>
      </c>
    </row>
    <row r="223" spans="6:19" x14ac:dyDescent="0.3">
      <c r="F223" s="236" t="str">
        <f>'Matriz de Datos'!A204</f>
        <v/>
      </c>
      <c r="G223" s="237" t="str">
        <f>'Matriz de Datos'!G204</f>
        <v/>
      </c>
      <c r="H223" s="237" t="str">
        <f>'Matriz de Datos'!K204</f>
        <v/>
      </c>
      <c r="I223" s="238" t="str">
        <f>'Matriz de Datos'!L204</f>
        <v/>
      </c>
      <c r="J223" s="238" t="str">
        <f>'Matriz de Datos'!M204</f>
        <v/>
      </c>
      <c r="K223" s="238" t="str">
        <f>'Matriz de Datos'!O204</f>
        <v/>
      </c>
      <c r="L223" s="238" t="str">
        <f ca="1">'Matriz de Datos'!AT204</f>
        <v/>
      </c>
      <c r="M223" s="238" t="str">
        <f ca="1">'Matriz de Datos'!AU204</f>
        <v/>
      </c>
      <c r="N223" s="238" t="str">
        <f ca="1">'Matriz de Datos'!AV204</f>
        <v/>
      </c>
      <c r="O223" s="238" t="str">
        <f ca="1">'Matriz de Datos'!AW204</f>
        <v/>
      </c>
      <c r="P223" s="238" t="str">
        <f ca="1">'Matriz de Datos'!AX204</f>
        <v/>
      </c>
      <c r="Q223" s="238" t="str">
        <f ca="1">'Matriz de Datos'!AZ204</f>
        <v/>
      </c>
      <c r="R223" s="239" t="str">
        <f>IF('Informacion del Cliente'!U216&lt;&gt;"",'Informacion del Cliente'!U216,"")</f>
        <v/>
      </c>
      <c r="S223" s="238" t="str">
        <f>IF(OR('Matriz de Datos'!AK204=1,'Matriz de Datos'!AK204=3),'Matriz de Datos'!AI204,"")</f>
        <v/>
      </c>
    </row>
    <row r="224" spans="6:19" x14ac:dyDescent="0.3">
      <c r="F224" s="236" t="str">
        <f>'Matriz de Datos'!A205</f>
        <v/>
      </c>
      <c r="G224" s="237" t="str">
        <f>'Matriz de Datos'!G205</f>
        <v/>
      </c>
      <c r="H224" s="237" t="str">
        <f>'Matriz de Datos'!K205</f>
        <v/>
      </c>
      <c r="I224" s="238" t="str">
        <f>'Matriz de Datos'!L205</f>
        <v/>
      </c>
      <c r="J224" s="238" t="str">
        <f>'Matriz de Datos'!M205</f>
        <v/>
      </c>
      <c r="K224" s="238" t="str">
        <f>'Matriz de Datos'!O205</f>
        <v/>
      </c>
      <c r="L224" s="238" t="str">
        <f ca="1">'Matriz de Datos'!AT205</f>
        <v/>
      </c>
      <c r="M224" s="238" t="str">
        <f ca="1">'Matriz de Datos'!AU205</f>
        <v/>
      </c>
      <c r="N224" s="238" t="str">
        <f ca="1">'Matriz de Datos'!AV205</f>
        <v/>
      </c>
      <c r="O224" s="238" t="str">
        <f ca="1">'Matriz de Datos'!AW205</f>
        <v/>
      </c>
      <c r="P224" s="238" t="str">
        <f ca="1">'Matriz de Datos'!AX205</f>
        <v/>
      </c>
      <c r="Q224" s="238" t="str">
        <f ca="1">'Matriz de Datos'!AZ205</f>
        <v/>
      </c>
      <c r="R224" s="239" t="str">
        <f>IF('Informacion del Cliente'!U217&lt;&gt;"",'Informacion del Cliente'!U217,"")</f>
        <v/>
      </c>
      <c r="S224" s="238" t="str">
        <f>IF(OR('Matriz de Datos'!AK205=1,'Matriz de Datos'!AK205=3),'Matriz de Datos'!AI205,"")</f>
        <v/>
      </c>
    </row>
    <row r="225" spans="6:19" x14ac:dyDescent="0.3">
      <c r="F225" s="236" t="str">
        <f>'Matriz de Datos'!A206</f>
        <v/>
      </c>
      <c r="G225" s="237" t="str">
        <f>'Matriz de Datos'!G206</f>
        <v/>
      </c>
      <c r="H225" s="237" t="str">
        <f>'Matriz de Datos'!K206</f>
        <v/>
      </c>
      <c r="I225" s="238" t="str">
        <f>'Matriz de Datos'!L206</f>
        <v/>
      </c>
      <c r="J225" s="238" t="str">
        <f>'Matriz de Datos'!M206</f>
        <v/>
      </c>
      <c r="K225" s="238" t="str">
        <f>'Matriz de Datos'!O206</f>
        <v/>
      </c>
      <c r="L225" s="238" t="str">
        <f ca="1">'Matriz de Datos'!AT206</f>
        <v/>
      </c>
      <c r="M225" s="238" t="str">
        <f ca="1">'Matriz de Datos'!AU206</f>
        <v/>
      </c>
      <c r="N225" s="238" t="str">
        <f ca="1">'Matriz de Datos'!AV206</f>
        <v/>
      </c>
      <c r="O225" s="238" t="str">
        <f ca="1">'Matriz de Datos'!AW206</f>
        <v/>
      </c>
      <c r="P225" s="238" t="str">
        <f ca="1">'Matriz de Datos'!AX206</f>
        <v/>
      </c>
      <c r="Q225" s="238" t="str">
        <f ca="1">'Matriz de Datos'!AZ206</f>
        <v/>
      </c>
      <c r="R225" s="239" t="str">
        <f>IF('Informacion del Cliente'!U218&lt;&gt;"",'Informacion del Cliente'!U218,"")</f>
        <v/>
      </c>
      <c r="S225" s="238" t="str">
        <f>IF(OR('Matriz de Datos'!AK206=1,'Matriz de Datos'!AK206=3),'Matriz de Datos'!AI206,"")</f>
        <v/>
      </c>
    </row>
    <row r="226" spans="6:19" x14ac:dyDescent="0.3">
      <c r="F226" s="236" t="str">
        <f>'Matriz de Datos'!A207</f>
        <v/>
      </c>
      <c r="G226" s="237" t="str">
        <f>'Matriz de Datos'!G207</f>
        <v/>
      </c>
      <c r="H226" s="237" t="str">
        <f>'Matriz de Datos'!K207</f>
        <v/>
      </c>
      <c r="I226" s="238" t="str">
        <f>'Matriz de Datos'!L207</f>
        <v/>
      </c>
      <c r="J226" s="238" t="str">
        <f>'Matriz de Datos'!M207</f>
        <v/>
      </c>
      <c r="K226" s="238" t="str">
        <f>'Matriz de Datos'!O207</f>
        <v/>
      </c>
      <c r="L226" s="238" t="str">
        <f ca="1">'Matriz de Datos'!AT207</f>
        <v/>
      </c>
      <c r="M226" s="238" t="str">
        <f ca="1">'Matriz de Datos'!AU207</f>
        <v/>
      </c>
      <c r="N226" s="238" t="str">
        <f ca="1">'Matriz de Datos'!AV207</f>
        <v/>
      </c>
      <c r="O226" s="238" t="str">
        <f ca="1">'Matriz de Datos'!AW207</f>
        <v/>
      </c>
      <c r="P226" s="238" t="str">
        <f ca="1">'Matriz de Datos'!AX207</f>
        <v/>
      </c>
      <c r="Q226" s="238" t="str">
        <f ca="1">'Matriz de Datos'!AZ207</f>
        <v/>
      </c>
      <c r="R226" s="239" t="str">
        <f>IF('Informacion del Cliente'!U219&lt;&gt;"",'Informacion del Cliente'!U219,"")</f>
        <v/>
      </c>
      <c r="S226" s="238" t="str">
        <f>IF(OR('Matriz de Datos'!AK207=1,'Matriz de Datos'!AK207=3),'Matriz de Datos'!AI207,"")</f>
        <v/>
      </c>
    </row>
    <row r="227" spans="6:19" x14ac:dyDescent="0.3">
      <c r="F227" s="236" t="str">
        <f>'Matriz de Datos'!A208</f>
        <v/>
      </c>
      <c r="G227" s="237" t="str">
        <f>'Matriz de Datos'!G208</f>
        <v/>
      </c>
      <c r="H227" s="237" t="str">
        <f>'Matriz de Datos'!K208</f>
        <v/>
      </c>
      <c r="I227" s="238" t="str">
        <f>'Matriz de Datos'!L208</f>
        <v/>
      </c>
      <c r="J227" s="238" t="str">
        <f>'Matriz de Datos'!M208</f>
        <v/>
      </c>
      <c r="K227" s="238" t="str">
        <f>'Matriz de Datos'!O208</f>
        <v/>
      </c>
      <c r="L227" s="238" t="str">
        <f ca="1">'Matriz de Datos'!AT208</f>
        <v/>
      </c>
      <c r="M227" s="238" t="str">
        <f ca="1">'Matriz de Datos'!AU208</f>
        <v/>
      </c>
      <c r="N227" s="238" t="str">
        <f ca="1">'Matriz de Datos'!AV208</f>
        <v/>
      </c>
      <c r="O227" s="238" t="str">
        <f ca="1">'Matriz de Datos'!AW208</f>
        <v/>
      </c>
      <c r="P227" s="238" t="str">
        <f ca="1">'Matriz de Datos'!AX208</f>
        <v/>
      </c>
      <c r="Q227" s="238" t="str">
        <f ca="1">'Matriz de Datos'!AZ208</f>
        <v/>
      </c>
      <c r="R227" s="239" t="str">
        <f>IF('Informacion del Cliente'!U220&lt;&gt;"",'Informacion del Cliente'!U220,"")</f>
        <v/>
      </c>
      <c r="S227" s="238" t="str">
        <f>IF(OR('Matriz de Datos'!AK208=1,'Matriz de Datos'!AK208=3),'Matriz de Datos'!AI208,"")</f>
        <v/>
      </c>
    </row>
    <row r="228" spans="6:19" x14ac:dyDescent="0.3">
      <c r="F228" s="236" t="str">
        <f>'Matriz de Datos'!A209</f>
        <v/>
      </c>
      <c r="G228" s="237" t="str">
        <f>'Matriz de Datos'!G209</f>
        <v/>
      </c>
      <c r="H228" s="237" t="str">
        <f>'Matriz de Datos'!K209</f>
        <v/>
      </c>
      <c r="I228" s="238" t="str">
        <f>'Matriz de Datos'!L209</f>
        <v/>
      </c>
      <c r="J228" s="238" t="str">
        <f>'Matriz de Datos'!M209</f>
        <v/>
      </c>
      <c r="K228" s="238" t="str">
        <f>'Matriz de Datos'!O209</f>
        <v/>
      </c>
      <c r="L228" s="238" t="str">
        <f ca="1">'Matriz de Datos'!AT209</f>
        <v/>
      </c>
      <c r="M228" s="238" t="str">
        <f ca="1">'Matriz de Datos'!AU209</f>
        <v/>
      </c>
      <c r="N228" s="238" t="str">
        <f ca="1">'Matriz de Datos'!AV209</f>
        <v/>
      </c>
      <c r="O228" s="238" t="str">
        <f ca="1">'Matriz de Datos'!AW209</f>
        <v/>
      </c>
      <c r="P228" s="238" t="str">
        <f ca="1">'Matriz de Datos'!AX209</f>
        <v/>
      </c>
      <c r="Q228" s="238" t="str">
        <f ca="1">'Matriz de Datos'!AZ209</f>
        <v/>
      </c>
      <c r="R228" s="239" t="str">
        <f>IF('Informacion del Cliente'!U221&lt;&gt;"",'Informacion del Cliente'!U221,"")</f>
        <v/>
      </c>
      <c r="S228" s="238" t="str">
        <f>IF(OR('Matriz de Datos'!AK209=1,'Matriz de Datos'!AK209=3),'Matriz de Datos'!AI209,"")</f>
        <v/>
      </c>
    </row>
    <row r="229" spans="6:19" x14ac:dyDescent="0.3">
      <c r="F229" s="236" t="str">
        <f>'Matriz de Datos'!A210</f>
        <v/>
      </c>
      <c r="G229" s="237" t="str">
        <f>'Matriz de Datos'!G210</f>
        <v/>
      </c>
      <c r="H229" s="237" t="str">
        <f>'Matriz de Datos'!K210</f>
        <v/>
      </c>
      <c r="I229" s="238" t="str">
        <f>'Matriz de Datos'!L210</f>
        <v/>
      </c>
      <c r="J229" s="238" t="str">
        <f>'Matriz de Datos'!M210</f>
        <v/>
      </c>
      <c r="K229" s="238" t="str">
        <f>'Matriz de Datos'!O210</f>
        <v/>
      </c>
      <c r="L229" s="238" t="str">
        <f ca="1">'Matriz de Datos'!AT210</f>
        <v/>
      </c>
      <c r="M229" s="238" t="str">
        <f ca="1">'Matriz de Datos'!AU210</f>
        <v/>
      </c>
      <c r="N229" s="238" t="str">
        <f ca="1">'Matriz de Datos'!AV210</f>
        <v/>
      </c>
      <c r="O229" s="238" t="str">
        <f ca="1">'Matriz de Datos'!AW210</f>
        <v/>
      </c>
      <c r="P229" s="238" t="str">
        <f ca="1">'Matriz de Datos'!AX210</f>
        <v/>
      </c>
      <c r="Q229" s="238" t="str">
        <f ca="1">'Matriz de Datos'!AZ210</f>
        <v/>
      </c>
      <c r="R229" s="239" t="str">
        <f>IF('Informacion del Cliente'!U222&lt;&gt;"",'Informacion del Cliente'!U222,"")</f>
        <v/>
      </c>
      <c r="S229" s="238" t="str">
        <f>IF(OR('Matriz de Datos'!AK210=1,'Matriz de Datos'!AK210=3),'Matriz de Datos'!AI210,"")</f>
        <v/>
      </c>
    </row>
    <row r="230" spans="6:19" x14ac:dyDescent="0.3">
      <c r="F230" s="236" t="str">
        <f>'Matriz de Datos'!A211</f>
        <v/>
      </c>
      <c r="G230" s="237" t="str">
        <f>'Matriz de Datos'!G211</f>
        <v/>
      </c>
      <c r="H230" s="237" t="str">
        <f>'Matriz de Datos'!K211</f>
        <v/>
      </c>
      <c r="I230" s="238" t="str">
        <f>'Matriz de Datos'!L211</f>
        <v/>
      </c>
      <c r="J230" s="238" t="str">
        <f>'Matriz de Datos'!M211</f>
        <v/>
      </c>
      <c r="K230" s="238" t="str">
        <f>'Matriz de Datos'!O211</f>
        <v/>
      </c>
      <c r="L230" s="238" t="str">
        <f ca="1">'Matriz de Datos'!AT211</f>
        <v/>
      </c>
      <c r="M230" s="238" t="str">
        <f ca="1">'Matriz de Datos'!AU211</f>
        <v/>
      </c>
      <c r="N230" s="238" t="str">
        <f ca="1">'Matriz de Datos'!AV211</f>
        <v/>
      </c>
      <c r="O230" s="238" t="str">
        <f ca="1">'Matriz de Datos'!AW211</f>
        <v/>
      </c>
      <c r="P230" s="238" t="str">
        <f ca="1">'Matriz de Datos'!AX211</f>
        <v/>
      </c>
      <c r="Q230" s="238" t="str">
        <f ca="1">'Matriz de Datos'!AZ211</f>
        <v/>
      </c>
      <c r="R230" s="239" t="str">
        <f>IF('Informacion del Cliente'!U223&lt;&gt;"",'Informacion del Cliente'!U223,"")</f>
        <v/>
      </c>
      <c r="S230" s="238" t="str">
        <f>IF(OR('Matriz de Datos'!AK211=1,'Matriz de Datos'!AK211=3),'Matriz de Datos'!AI211,"")</f>
        <v/>
      </c>
    </row>
    <row r="231" spans="6:19" x14ac:dyDescent="0.3">
      <c r="F231" s="236" t="str">
        <f>'Matriz de Datos'!A212</f>
        <v/>
      </c>
      <c r="G231" s="237" t="str">
        <f>'Matriz de Datos'!G212</f>
        <v/>
      </c>
      <c r="H231" s="237" t="str">
        <f>'Matriz de Datos'!K212</f>
        <v/>
      </c>
      <c r="I231" s="238" t="str">
        <f>'Matriz de Datos'!L212</f>
        <v/>
      </c>
      <c r="J231" s="238" t="str">
        <f>'Matriz de Datos'!M212</f>
        <v/>
      </c>
      <c r="K231" s="238" t="str">
        <f>'Matriz de Datos'!O212</f>
        <v/>
      </c>
      <c r="L231" s="238" t="str">
        <f ca="1">'Matriz de Datos'!AT212</f>
        <v/>
      </c>
      <c r="M231" s="238" t="str">
        <f ca="1">'Matriz de Datos'!AU212</f>
        <v/>
      </c>
      <c r="N231" s="238" t="str">
        <f ca="1">'Matriz de Datos'!AV212</f>
        <v/>
      </c>
      <c r="O231" s="238" t="str">
        <f ca="1">'Matriz de Datos'!AW212</f>
        <v/>
      </c>
      <c r="P231" s="238" t="str">
        <f ca="1">'Matriz de Datos'!AX212</f>
        <v/>
      </c>
      <c r="Q231" s="238" t="str">
        <f ca="1">'Matriz de Datos'!AZ212</f>
        <v/>
      </c>
      <c r="R231" s="239" t="str">
        <f>IF('Informacion del Cliente'!U224&lt;&gt;"",'Informacion del Cliente'!U224,"")</f>
        <v/>
      </c>
      <c r="S231" s="238" t="str">
        <f>IF(OR('Matriz de Datos'!AK212=1,'Matriz de Datos'!AK212=3),'Matriz de Datos'!AI212,"")</f>
        <v/>
      </c>
    </row>
    <row r="232" spans="6:19" x14ac:dyDescent="0.3">
      <c r="F232" s="236" t="str">
        <f>'Matriz de Datos'!A213</f>
        <v/>
      </c>
      <c r="G232" s="237" t="str">
        <f>'Matriz de Datos'!G213</f>
        <v/>
      </c>
      <c r="H232" s="237" t="str">
        <f>'Matriz de Datos'!K213</f>
        <v/>
      </c>
      <c r="I232" s="238" t="str">
        <f>'Matriz de Datos'!L213</f>
        <v/>
      </c>
      <c r="J232" s="238" t="str">
        <f>'Matriz de Datos'!M213</f>
        <v/>
      </c>
      <c r="K232" s="238" t="str">
        <f>'Matriz de Datos'!O213</f>
        <v/>
      </c>
      <c r="L232" s="238" t="str">
        <f ca="1">'Matriz de Datos'!AT213</f>
        <v/>
      </c>
      <c r="M232" s="238" t="str">
        <f ca="1">'Matriz de Datos'!AU213</f>
        <v/>
      </c>
      <c r="N232" s="238" t="str">
        <f ca="1">'Matriz de Datos'!AV213</f>
        <v/>
      </c>
      <c r="O232" s="238" t="str">
        <f ca="1">'Matriz de Datos'!AW213</f>
        <v/>
      </c>
      <c r="P232" s="238" t="str">
        <f ca="1">'Matriz de Datos'!AX213</f>
        <v/>
      </c>
      <c r="Q232" s="238" t="str">
        <f ca="1">'Matriz de Datos'!AZ213</f>
        <v/>
      </c>
      <c r="R232" s="239" t="str">
        <f>IF('Informacion del Cliente'!U225&lt;&gt;"",'Informacion del Cliente'!U225,"")</f>
        <v/>
      </c>
      <c r="S232" s="238" t="str">
        <f>IF(OR('Matriz de Datos'!AK213=1,'Matriz de Datos'!AK213=3),'Matriz de Datos'!AI213,"")</f>
        <v/>
      </c>
    </row>
    <row r="233" spans="6:19" x14ac:dyDescent="0.3">
      <c r="F233" s="236" t="str">
        <f>'Matriz de Datos'!A214</f>
        <v/>
      </c>
      <c r="G233" s="237" t="str">
        <f>'Matriz de Datos'!G214</f>
        <v/>
      </c>
      <c r="H233" s="237" t="str">
        <f>'Matriz de Datos'!K214</f>
        <v/>
      </c>
      <c r="I233" s="238" t="str">
        <f>'Matriz de Datos'!L214</f>
        <v/>
      </c>
      <c r="J233" s="238" t="str">
        <f>'Matriz de Datos'!M214</f>
        <v/>
      </c>
      <c r="K233" s="238" t="str">
        <f>'Matriz de Datos'!O214</f>
        <v/>
      </c>
      <c r="L233" s="238" t="str">
        <f ca="1">'Matriz de Datos'!AT214</f>
        <v/>
      </c>
      <c r="M233" s="238" t="str">
        <f ca="1">'Matriz de Datos'!AU214</f>
        <v/>
      </c>
      <c r="N233" s="238" t="str">
        <f ca="1">'Matriz de Datos'!AV214</f>
        <v/>
      </c>
      <c r="O233" s="238" t="str">
        <f ca="1">'Matriz de Datos'!AW214</f>
        <v/>
      </c>
      <c r="P233" s="238" t="str">
        <f ca="1">'Matriz de Datos'!AX214</f>
        <v/>
      </c>
      <c r="Q233" s="238" t="str">
        <f ca="1">'Matriz de Datos'!AZ214</f>
        <v/>
      </c>
      <c r="R233" s="239" t="str">
        <f>IF('Informacion del Cliente'!U226&lt;&gt;"",'Informacion del Cliente'!U226,"")</f>
        <v/>
      </c>
      <c r="S233" s="238" t="str">
        <f>IF(OR('Matriz de Datos'!AK214=1,'Matriz de Datos'!AK214=3),'Matriz de Datos'!AI214,"")</f>
        <v/>
      </c>
    </row>
    <row r="234" spans="6:19" x14ac:dyDescent="0.3">
      <c r="F234" s="236" t="str">
        <f>'Matriz de Datos'!A215</f>
        <v/>
      </c>
      <c r="G234" s="237" t="str">
        <f>'Matriz de Datos'!G215</f>
        <v/>
      </c>
      <c r="H234" s="237" t="str">
        <f>'Matriz de Datos'!K215</f>
        <v/>
      </c>
      <c r="I234" s="238" t="str">
        <f>'Matriz de Datos'!L215</f>
        <v/>
      </c>
      <c r="J234" s="238" t="str">
        <f>'Matriz de Datos'!M215</f>
        <v/>
      </c>
      <c r="K234" s="238" t="str">
        <f>'Matriz de Datos'!O215</f>
        <v/>
      </c>
      <c r="L234" s="238" t="str">
        <f ca="1">'Matriz de Datos'!AT215</f>
        <v/>
      </c>
      <c r="M234" s="238" t="str">
        <f ca="1">'Matriz de Datos'!AU215</f>
        <v/>
      </c>
      <c r="N234" s="238" t="str">
        <f ca="1">'Matriz de Datos'!AV215</f>
        <v/>
      </c>
      <c r="O234" s="238" t="str">
        <f ca="1">'Matriz de Datos'!AW215</f>
        <v/>
      </c>
      <c r="P234" s="238" t="str">
        <f ca="1">'Matriz de Datos'!AX215</f>
        <v/>
      </c>
      <c r="Q234" s="238" t="str">
        <f ca="1">'Matriz de Datos'!AZ215</f>
        <v/>
      </c>
      <c r="R234" s="239" t="str">
        <f>IF('Informacion del Cliente'!U227&lt;&gt;"",'Informacion del Cliente'!U227,"")</f>
        <v/>
      </c>
      <c r="S234" s="238" t="str">
        <f>IF(OR('Matriz de Datos'!AK215=1,'Matriz de Datos'!AK215=3),'Matriz de Datos'!AI215,"")</f>
        <v/>
      </c>
    </row>
    <row r="235" spans="6:19" x14ac:dyDescent="0.3">
      <c r="F235" s="236" t="str">
        <f>'Matriz de Datos'!A216</f>
        <v/>
      </c>
      <c r="G235" s="237" t="str">
        <f>'Matriz de Datos'!G216</f>
        <v/>
      </c>
      <c r="H235" s="237" t="str">
        <f>'Matriz de Datos'!K216</f>
        <v/>
      </c>
      <c r="I235" s="238" t="str">
        <f>'Matriz de Datos'!L216</f>
        <v/>
      </c>
      <c r="J235" s="238" t="str">
        <f>'Matriz de Datos'!M216</f>
        <v/>
      </c>
      <c r="K235" s="238" t="str">
        <f>'Matriz de Datos'!O216</f>
        <v/>
      </c>
      <c r="L235" s="238" t="str">
        <f ca="1">'Matriz de Datos'!AT216</f>
        <v/>
      </c>
      <c r="M235" s="238" t="str">
        <f ca="1">'Matriz de Datos'!AU216</f>
        <v/>
      </c>
      <c r="N235" s="238" t="str">
        <f ca="1">'Matriz de Datos'!AV216</f>
        <v/>
      </c>
      <c r="O235" s="238" t="str">
        <f ca="1">'Matriz de Datos'!AW216</f>
        <v/>
      </c>
      <c r="P235" s="238" t="str">
        <f ca="1">'Matriz de Datos'!AX216</f>
        <v/>
      </c>
      <c r="Q235" s="238" t="str">
        <f ca="1">'Matriz de Datos'!AZ216</f>
        <v/>
      </c>
      <c r="R235" s="239" t="str">
        <f>IF('Informacion del Cliente'!U228&lt;&gt;"",'Informacion del Cliente'!U228,"")</f>
        <v/>
      </c>
      <c r="S235" s="238" t="str">
        <f>IF(OR('Matriz de Datos'!AK216=1,'Matriz de Datos'!AK216=3),'Matriz de Datos'!AI216,"")</f>
        <v/>
      </c>
    </row>
    <row r="236" spans="6:19" x14ac:dyDescent="0.3">
      <c r="F236" s="236" t="str">
        <f>'Matriz de Datos'!A217</f>
        <v/>
      </c>
      <c r="G236" s="237" t="str">
        <f>'Matriz de Datos'!G217</f>
        <v/>
      </c>
      <c r="H236" s="237" t="str">
        <f>'Matriz de Datos'!K217</f>
        <v/>
      </c>
      <c r="I236" s="238" t="str">
        <f>'Matriz de Datos'!L217</f>
        <v/>
      </c>
      <c r="J236" s="238" t="str">
        <f>'Matriz de Datos'!M217</f>
        <v/>
      </c>
      <c r="K236" s="238" t="str">
        <f>'Matriz de Datos'!O217</f>
        <v/>
      </c>
      <c r="L236" s="238" t="str">
        <f ca="1">'Matriz de Datos'!AT217</f>
        <v/>
      </c>
      <c r="M236" s="238" t="str">
        <f ca="1">'Matriz de Datos'!AU217</f>
        <v/>
      </c>
      <c r="N236" s="238" t="str">
        <f ca="1">'Matriz de Datos'!AV217</f>
        <v/>
      </c>
      <c r="O236" s="238" t="str">
        <f ca="1">'Matriz de Datos'!AW217</f>
        <v/>
      </c>
      <c r="P236" s="238" t="str">
        <f ca="1">'Matriz de Datos'!AX217</f>
        <v/>
      </c>
      <c r="Q236" s="238" t="str">
        <f ca="1">'Matriz de Datos'!AZ217</f>
        <v/>
      </c>
      <c r="R236" s="239" t="str">
        <f>IF('Informacion del Cliente'!U229&lt;&gt;"",'Informacion del Cliente'!U229,"")</f>
        <v/>
      </c>
      <c r="S236" s="238" t="str">
        <f>IF(OR('Matriz de Datos'!AK217=1,'Matriz de Datos'!AK217=3),'Matriz de Datos'!AI217,"")</f>
        <v/>
      </c>
    </row>
    <row r="237" spans="6:19" x14ac:dyDescent="0.3">
      <c r="F237" s="236" t="str">
        <f>'Matriz de Datos'!A218</f>
        <v/>
      </c>
      <c r="G237" s="237" t="str">
        <f>'Matriz de Datos'!G218</f>
        <v/>
      </c>
      <c r="H237" s="237" t="str">
        <f>'Matriz de Datos'!K218</f>
        <v/>
      </c>
      <c r="I237" s="238" t="str">
        <f>'Matriz de Datos'!L218</f>
        <v/>
      </c>
      <c r="J237" s="238" t="str">
        <f>'Matriz de Datos'!M218</f>
        <v/>
      </c>
      <c r="K237" s="238" t="str">
        <f>'Matriz de Datos'!O218</f>
        <v/>
      </c>
      <c r="L237" s="238" t="str">
        <f ca="1">'Matriz de Datos'!AT218</f>
        <v/>
      </c>
      <c r="M237" s="238" t="str">
        <f ca="1">'Matriz de Datos'!AU218</f>
        <v/>
      </c>
      <c r="N237" s="238" t="str">
        <f ca="1">'Matriz de Datos'!AV218</f>
        <v/>
      </c>
      <c r="O237" s="238" t="str">
        <f ca="1">'Matriz de Datos'!AW218</f>
        <v/>
      </c>
      <c r="P237" s="238" t="str">
        <f ca="1">'Matriz de Datos'!AX218</f>
        <v/>
      </c>
      <c r="Q237" s="238" t="str">
        <f ca="1">'Matriz de Datos'!AZ218</f>
        <v/>
      </c>
      <c r="R237" s="239" t="str">
        <f>IF('Informacion del Cliente'!U230&lt;&gt;"",'Informacion del Cliente'!U230,"")</f>
        <v/>
      </c>
      <c r="S237" s="238" t="str">
        <f>IF(OR('Matriz de Datos'!AK218=1,'Matriz de Datos'!AK218=3),'Matriz de Datos'!AI218,"")</f>
        <v/>
      </c>
    </row>
    <row r="238" spans="6:19" x14ac:dyDescent="0.3">
      <c r="F238" s="236" t="str">
        <f>'Matriz de Datos'!A219</f>
        <v/>
      </c>
      <c r="G238" s="237" t="str">
        <f>'Matriz de Datos'!G219</f>
        <v/>
      </c>
      <c r="H238" s="237" t="str">
        <f>'Matriz de Datos'!K219</f>
        <v/>
      </c>
      <c r="I238" s="238" t="str">
        <f>'Matriz de Datos'!L219</f>
        <v/>
      </c>
      <c r="J238" s="238" t="str">
        <f>'Matriz de Datos'!M219</f>
        <v/>
      </c>
      <c r="K238" s="238" t="str">
        <f>'Matriz de Datos'!O219</f>
        <v/>
      </c>
      <c r="L238" s="238" t="str">
        <f ca="1">'Matriz de Datos'!AT219</f>
        <v/>
      </c>
      <c r="M238" s="238" t="str">
        <f ca="1">'Matriz de Datos'!AU219</f>
        <v/>
      </c>
      <c r="N238" s="238" t="str">
        <f ca="1">'Matriz de Datos'!AV219</f>
        <v/>
      </c>
      <c r="O238" s="238" t="str">
        <f ca="1">'Matriz de Datos'!AW219</f>
        <v/>
      </c>
      <c r="P238" s="238" t="str">
        <f ca="1">'Matriz de Datos'!AX219</f>
        <v/>
      </c>
      <c r="Q238" s="238" t="str">
        <f ca="1">'Matriz de Datos'!AZ219</f>
        <v/>
      </c>
      <c r="R238" s="239" t="str">
        <f>IF('Informacion del Cliente'!U231&lt;&gt;"",'Informacion del Cliente'!U231,"")</f>
        <v/>
      </c>
      <c r="S238" s="238" t="str">
        <f>IF(OR('Matriz de Datos'!AK219=1,'Matriz de Datos'!AK219=3),'Matriz de Datos'!AI219,"")</f>
        <v/>
      </c>
    </row>
    <row r="239" spans="6:19" x14ac:dyDescent="0.3">
      <c r="F239" s="236" t="str">
        <f>'Matriz de Datos'!A220</f>
        <v/>
      </c>
      <c r="G239" s="237" t="str">
        <f>'Matriz de Datos'!G220</f>
        <v/>
      </c>
      <c r="H239" s="237" t="str">
        <f>'Matriz de Datos'!K220</f>
        <v/>
      </c>
      <c r="I239" s="238" t="str">
        <f>'Matriz de Datos'!L220</f>
        <v/>
      </c>
      <c r="J239" s="238" t="str">
        <f>'Matriz de Datos'!M220</f>
        <v/>
      </c>
      <c r="K239" s="238" t="str">
        <f>'Matriz de Datos'!O220</f>
        <v/>
      </c>
      <c r="L239" s="238" t="str">
        <f ca="1">'Matriz de Datos'!AT220</f>
        <v/>
      </c>
      <c r="M239" s="238" t="str">
        <f ca="1">'Matriz de Datos'!AU220</f>
        <v/>
      </c>
      <c r="N239" s="238" t="str">
        <f ca="1">'Matriz de Datos'!AV220</f>
        <v/>
      </c>
      <c r="O239" s="238" t="str">
        <f ca="1">'Matriz de Datos'!AW220</f>
        <v/>
      </c>
      <c r="P239" s="238" t="str">
        <f ca="1">'Matriz de Datos'!AX220</f>
        <v/>
      </c>
      <c r="Q239" s="238" t="str">
        <f ca="1">'Matriz de Datos'!AZ220</f>
        <v/>
      </c>
      <c r="R239" s="239" t="str">
        <f>IF('Informacion del Cliente'!U232&lt;&gt;"",'Informacion del Cliente'!U232,"")</f>
        <v/>
      </c>
      <c r="S239" s="238" t="str">
        <f>IF(OR('Matriz de Datos'!AK220=1,'Matriz de Datos'!AK220=3),'Matriz de Datos'!AI220,"")</f>
        <v/>
      </c>
    </row>
    <row r="240" spans="6:19" x14ac:dyDescent="0.3">
      <c r="F240" s="236" t="str">
        <f>'Matriz de Datos'!A221</f>
        <v/>
      </c>
      <c r="G240" s="237" t="str">
        <f>'Matriz de Datos'!G221</f>
        <v/>
      </c>
      <c r="H240" s="237" t="str">
        <f>'Matriz de Datos'!K221</f>
        <v/>
      </c>
      <c r="I240" s="238" t="str">
        <f>'Matriz de Datos'!L221</f>
        <v/>
      </c>
      <c r="J240" s="238" t="str">
        <f>'Matriz de Datos'!M221</f>
        <v/>
      </c>
      <c r="K240" s="238" t="str">
        <f>'Matriz de Datos'!O221</f>
        <v/>
      </c>
      <c r="L240" s="238" t="str">
        <f ca="1">'Matriz de Datos'!AT221</f>
        <v/>
      </c>
      <c r="M240" s="238" t="str">
        <f ca="1">'Matriz de Datos'!AU221</f>
        <v/>
      </c>
      <c r="N240" s="238" t="str">
        <f ca="1">'Matriz de Datos'!AV221</f>
        <v/>
      </c>
      <c r="O240" s="238" t="str">
        <f ca="1">'Matriz de Datos'!AW221</f>
        <v/>
      </c>
      <c r="P240" s="238" t="str">
        <f ca="1">'Matriz de Datos'!AX221</f>
        <v/>
      </c>
      <c r="Q240" s="238" t="str">
        <f ca="1">'Matriz de Datos'!AZ221</f>
        <v/>
      </c>
      <c r="R240" s="239" t="str">
        <f>IF('Informacion del Cliente'!U233&lt;&gt;"",'Informacion del Cliente'!U233,"")</f>
        <v/>
      </c>
      <c r="S240" s="238" t="str">
        <f>IF(OR('Matriz de Datos'!AK221=1,'Matriz de Datos'!AK221=3),'Matriz de Datos'!AI221,"")</f>
        <v/>
      </c>
    </row>
    <row r="241" spans="6:19" x14ac:dyDescent="0.3">
      <c r="F241" s="236" t="str">
        <f>'Matriz de Datos'!A222</f>
        <v/>
      </c>
      <c r="G241" s="237" t="str">
        <f>'Matriz de Datos'!G222</f>
        <v/>
      </c>
      <c r="H241" s="237" t="str">
        <f>'Matriz de Datos'!K222</f>
        <v/>
      </c>
      <c r="I241" s="238" t="str">
        <f>'Matriz de Datos'!L222</f>
        <v/>
      </c>
      <c r="J241" s="238" t="str">
        <f>'Matriz de Datos'!M222</f>
        <v/>
      </c>
      <c r="K241" s="238" t="str">
        <f>'Matriz de Datos'!O222</f>
        <v/>
      </c>
      <c r="L241" s="238" t="str">
        <f ca="1">'Matriz de Datos'!AT222</f>
        <v/>
      </c>
      <c r="M241" s="238" t="str">
        <f ca="1">'Matriz de Datos'!AU222</f>
        <v/>
      </c>
      <c r="N241" s="238" t="str">
        <f ca="1">'Matriz de Datos'!AV222</f>
        <v/>
      </c>
      <c r="O241" s="238" t="str">
        <f ca="1">'Matriz de Datos'!AW222</f>
        <v/>
      </c>
      <c r="P241" s="238" t="str">
        <f ca="1">'Matriz de Datos'!AX222</f>
        <v/>
      </c>
      <c r="Q241" s="238" t="str">
        <f ca="1">'Matriz de Datos'!AZ222</f>
        <v/>
      </c>
      <c r="R241" s="239" t="str">
        <f>IF('Informacion del Cliente'!U234&lt;&gt;"",'Informacion del Cliente'!U234,"")</f>
        <v/>
      </c>
      <c r="S241" s="238" t="str">
        <f>IF(OR('Matriz de Datos'!AK222=1,'Matriz de Datos'!AK222=3),'Matriz de Datos'!AI222,"")</f>
        <v/>
      </c>
    </row>
    <row r="242" spans="6:19" x14ac:dyDescent="0.3">
      <c r="F242" s="236" t="str">
        <f>'Matriz de Datos'!A223</f>
        <v/>
      </c>
      <c r="G242" s="237" t="str">
        <f>'Matriz de Datos'!G223</f>
        <v/>
      </c>
      <c r="H242" s="237" t="str">
        <f>'Matriz de Datos'!K223</f>
        <v/>
      </c>
      <c r="I242" s="238" t="str">
        <f>'Matriz de Datos'!L223</f>
        <v/>
      </c>
      <c r="J242" s="238" t="str">
        <f>'Matriz de Datos'!M223</f>
        <v/>
      </c>
      <c r="K242" s="238" t="str">
        <f>'Matriz de Datos'!O223</f>
        <v/>
      </c>
      <c r="L242" s="238" t="str">
        <f ca="1">'Matriz de Datos'!AT223</f>
        <v/>
      </c>
      <c r="M242" s="238" t="str">
        <f ca="1">'Matriz de Datos'!AU223</f>
        <v/>
      </c>
      <c r="N242" s="238" t="str">
        <f ca="1">'Matriz de Datos'!AV223</f>
        <v/>
      </c>
      <c r="O242" s="238" t="str">
        <f ca="1">'Matriz de Datos'!AW223</f>
        <v/>
      </c>
      <c r="P242" s="238" t="str">
        <f ca="1">'Matriz de Datos'!AX223</f>
        <v/>
      </c>
      <c r="Q242" s="238" t="str">
        <f ca="1">'Matriz de Datos'!AZ223</f>
        <v/>
      </c>
      <c r="R242" s="239" t="str">
        <f>IF('Informacion del Cliente'!U235&lt;&gt;"",'Informacion del Cliente'!U235,"")</f>
        <v/>
      </c>
      <c r="S242" s="238" t="str">
        <f>IF(OR('Matriz de Datos'!AK223=1,'Matriz de Datos'!AK223=3),'Matriz de Datos'!AI223,"")</f>
        <v/>
      </c>
    </row>
    <row r="243" spans="6:19" x14ac:dyDescent="0.3">
      <c r="F243" s="236" t="str">
        <f>'Matriz de Datos'!A224</f>
        <v/>
      </c>
      <c r="G243" s="237" t="str">
        <f>'Matriz de Datos'!G224</f>
        <v/>
      </c>
      <c r="H243" s="237" t="str">
        <f>'Matriz de Datos'!K224</f>
        <v/>
      </c>
      <c r="I243" s="238" t="str">
        <f>'Matriz de Datos'!L224</f>
        <v/>
      </c>
      <c r="J243" s="238" t="str">
        <f>'Matriz de Datos'!M224</f>
        <v/>
      </c>
      <c r="K243" s="238" t="str">
        <f>'Matriz de Datos'!O224</f>
        <v/>
      </c>
      <c r="L243" s="238" t="str">
        <f ca="1">'Matriz de Datos'!AT224</f>
        <v/>
      </c>
      <c r="M243" s="238" t="str">
        <f ca="1">'Matriz de Datos'!AU224</f>
        <v/>
      </c>
      <c r="N243" s="238" t="str">
        <f ca="1">'Matriz de Datos'!AV224</f>
        <v/>
      </c>
      <c r="O243" s="238" t="str">
        <f ca="1">'Matriz de Datos'!AW224</f>
        <v/>
      </c>
      <c r="P243" s="238" t="str">
        <f ca="1">'Matriz de Datos'!AX224</f>
        <v/>
      </c>
      <c r="Q243" s="238" t="str">
        <f ca="1">'Matriz de Datos'!AZ224</f>
        <v/>
      </c>
      <c r="R243" s="239" t="str">
        <f>IF('Informacion del Cliente'!U236&lt;&gt;"",'Informacion del Cliente'!U236,"")</f>
        <v/>
      </c>
      <c r="S243" s="238" t="str">
        <f>IF(OR('Matriz de Datos'!AK224=1,'Matriz de Datos'!AK224=3),'Matriz de Datos'!AI224,"")</f>
        <v/>
      </c>
    </row>
    <row r="244" spans="6:19" x14ac:dyDescent="0.3">
      <c r="F244" s="236" t="str">
        <f>'Matriz de Datos'!A225</f>
        <v/>
      </c>
      <c r="G244" s="237" t="str">
        <f>'Matriz de Datos'!G225</f>
        <v/>
      </c>
      <c r="H244" s="237" t="str">
        <f>'Matriz de Datos'!K225</f>
        <v/>
      </c>
      <c r="I244" s="238" t="str">
        <f>'Matriz de Datos'!L225</f>
        <v/>
      </c>
      <c r="J244" s="238" t="str">
        <f>'Matriz de Datos'!M225</f>
        <v/>
      </c>
      <c r="K244" s="238" t="str">
        <f>'Matriz de Datos'!O225</f>
        <v/>
      </c>
      <c r="L244" s="238" t="str">
        <f ca="1">'Matriz de Datos'!AT225</f>
        <v/>
      </c>
      <c r="M244" s="238" t="str">
        <f ca="1">'Matriz de Datos'!AU225</f>
        <v/>
      </c>
      <c r="N244" s="238" t="str">
        <f ca="1">'Matriz de Datos'!AV225</f>
        <v/>
      </c>
      <c r="O244" s="238" t="str">
        <f ca="1">'Matriz de Datos'!AW225</f>
        <v/>
      </c>
      <c r="P244" s="238" t="str">
        <f ca="1">'Matriz de Datos'!AX225</f>
        <v/>
      </c>
      <c r="Q244" s="238" t="str">
        <f ca="1">'Matriz de Datos'!AZ225</f>
        <v/>
      </c>
      <c r="R244" s="239" t="str">
        <f>IF('Informacion del Cliente'!U237&lt;&gt;"",'Informacion del Cliente'!U237,"")</f>
        <v/>
      </c>
      <c r="S244" s="238" t="str">
        <f>IF(OR('Matriz de Datos'!AK225=1,'Matriz de Datos'!AK225=3),'Matriz de Datos'!AI225,"")</f>
        <v/>
      </c>
    </row>
    <row r="245" spans="6:19" x14ac:dyDescent="0.3">
      <c r="F245" s="236" t="str">
        <f>'Matriz de Datos'!A226</f>
        <v/>
      </c>
      <c r="G245" s="237" t="str">
        <f>'Matriz de Datos'!G226</f>
        <v/>
      </c>
      <c r="H245" s="237" t="str">
        <f>'Matriz de Datos'!K226</f>
        <v/>
      </c>
      <c r="I245" s="238" t="str">
        <f>'Matriz de Datos'!L226</f>
        <v/>
      </c>
      <c r="J245" s="238" t="str">
        <f>'Matriz de Datos'!M226</f>
        <v/>
      </c>
      <c r="K245" s="238" t="str">
        <f>'Matriz de Datos'!O226</f>
        <v/>
      </c>
      <c r="L245" s="238" t="str">
        <f ca="1">'Matriz de Datos'!AT226</f>
        <v/>
      </c>
      <c r="M245" s="238" t="str">
        <f ca="1">'Matriz de Datos'!AU226</f>
        <v/>
      </c>
      <c r="N245" s="238" t="str">
        <f ca="1">'Matriz de Datos'!AV226</f>
        <v/>
      </c>
      <c r="O245" s="238" t="str">
        <f ca="1">'Matriz de Datos'!AW226</f>
        <v/>
      </c>
      <c r="P245" s="238" t="str">
        <f ca="1">'Matriz de Datos'!AX226</f>
        <v/>
      </c>
      <c r="Q245" s="238" t="str">
        <f ca="1">'Matriz de Datos'!AZ226</f>
        <v/>
      </c>
      <c r="R245" s="239" t="str">
        <f>IF('Informacion del Cliente'!U238&lt;&gt;"",'Informacion del Cliente'!U238,"")</f>
        <v/>
      </c>
      <c r="S245" s="238" t="str">
        <f>IF(OR('Matriz de Datos'!AK226=1,'Matriz de Datos'!AK226=3),'Matriz de Datos'!AI226,"")</f>
        <v/>
      </c>
    </row>
    <row r="246" spans="6:19" x14ac:dyDescent="0.3">
      <c r="F246" s="236" t="str">
        <f>'Matriz de Datos'!A227</f>
        <v/>
      </c>
      <c r="G246" s="237" t="str">
        <f>'Matriz de Datos'!G227</f>
        <v/>
      </c>
      <c r="H246" s="237" t="str">
        <f>'Matriz de Datos'!K227</f>
        <v/>
      </c>
      <c r="I246" s="238" t="str">
        <f>'Matriz de Datos'!L227</f>
        <v/>
      </c>
      <c r="J246" s="238" t="str">
        <f>'Matriz de Datos'!M227</f>
        <v/>
      </c>
      <c r="K246" s="238" t="str">
        <f>'Matriz de Datos'!O227</f>
        <v/>
      </c>
      <c r="L246" s="238" t="str">
        <f ca="1">'Matriz de Datos'!AT227</f>
        <v/>
      </c>
      <c r="M246" s="238" t="str">
        <f ca="1">'Matriz de Datos'!AU227</f>
        <v/>
      </c>
      <c r="N246" s="238" t="str">
        <f ca="1">'Matriz de Datos'!AV227</f>
        <v/>
      </c>
      <c r="O246" s="238" t="str">
        <f ca="1">'Matriz de Datos'!AW227</f>
        <v/>
      </c>
      <c r="P246" s="238" t="str">
        <f ca="1">'Matriz de Datos'!AX227</f>
        <v/>
      </c>
      <c r="Q246" s="238" t="str">
        <f ca="1">'Matriz de Datos'!AZ227</f>
        <v/>
      </c>
      <c r="R246" s="239" t="str">
        <f>IF('Informacion del Cliente'!U239&lt;&gt;"",'Informacion del Cliente'!U239,"")</f>
        <v/>
      </c>
      <c r="S246" s="238" t="str">
        <f>IF(OR('Matriz de Datos'!AK227=1,'Matriz de Datos'!AK227=3),'Matriz de Datos'!AI227,"")</f>
        <v/>
      </c>
    </row>
    <row r="247" spans="6:19" x14ac:dyDescent="0.3">
      <c r="F247" s="236" t="str">
        <f>'Matriz de Datos'!A228</f>
        <v/>
      </c>
      <c r="G247" s="237" t="str">
        <f>'Matriz de Datos'!G228</f>
        <v/>
      </c>
      <c r="H247" s="237" t="str">
        <f>'Matriz de Datos'!K228</f>
        <v/>
      </c>
      <c r="I247" s="238" t="str">
        <f>'Matriz de Datos'!L228</f>
        <v/>
      </c>
      <c r="J247" s="238" t="str">
        <f>'Matriz de Datos'!M228</f>
        <v/>
      </c>
      <c r="K247" s="238" t="str">
        <f>'Matriz de Datos'!O228</f>
        <v/>
      </c>
      <c r="L247" s="238" t="str">
        <f ca="1">'Matriz de Datos'!AT228</f>
        <v/>
      </c>
      <c r="M247" s="238" t="str">
        <f ca="1">'Matriz de Datos'!AU228</f>
        <v/>
      </c>
      <c r="N247" s="238" t="str">
        <f ca="1">'Matriz de Datos'!AV228</f>
        <v/>
      </c>
      <c r="O247" s="238" t="str">
        <f ca="1">'Matriz de Datos'!AW228</f>
        <v/>
      </c>
      <c r="P247" s="238" t="str">
        <f ca="1">'Matriz de Datos'!AX228</f>
        <v/>
      </c>
      <c r="Q247" s="238" t="str">
        <f ca="1">'Matriz de Datos'!AZ228</f>
        <v/>
      </c>
      <c r="R247" s="239" t="str">
        <f>IF('Informacion del Cliente'!U240&lt;&gt;"",'Informacion del Cliente'!U240,"")</f>
        <v/>
      </c>
      <c r="S247" s="238" t="str">
        <f>IF(OR('Matriz de Datos'!AK228=1,'Matriz de Datos'!AK228=3),'Matriz de Datos'!AI228,"")</f>
        <v/>
      </c>
    </row>
    <row r="248" spans="6:19" x14ac:dyDescent="0.3">
      <c r="F248" s="236" t="str">
        <f>'Matriz de Datos'!A229</f>
        <v/>
      </c>
      <c r="G248" s="237" t="str">
        <f>'Matriz de Datos'!G229</f>
        <v/>
      </c>
      <c r="H248" s="237" t="str">
        <f>'Matriz de Datos'!K229</f>
        <v/>
      </c>
      <c r="I248" s="238" t="str">
        <f>'Matriz de Datos'!L229</f>
        <v/>
      </c>
      <c r="J248" s="238" t="str">
        <f>'Matriz de Datos'!M229</f>
        <v/>
      </c>
      <c r="K248" s="238" t="str">
        <f>'Matriz de Datos'!O229</f>
        <v/>
      </c>
      <c r="L248" s="238" t="str">
        <f ca="1">'Matriz de Datos'!AT229</f>
        <v/>
      </c>
      <c r="M248" s="238" t="str">
        <f ca="1">'Matriz de Datos'!AU229</f>
        <v/>
      </c>
      <c r="N248" s="238" t="str">
        <f ca="1">'Matriz de Datos'!AV229</f>
        <v/>
      </c>
      <c r="O248" s="238" t="str">
        <f ca="1">'Matriz de Datos'!AW229</f>
        <v/>
      </c>
      <c r="P248" s="238" t="str">
        <f ca="1">'Matriz de Datos'!AX229</f>
        <v/>
      </c>
      <c r="Q248" s="238" t="str">
        <f ca="1">'Matriz de Datos'!AZ229</f>
        <v/>
      </c>
      <c r="R248" s="239" t="str">
        <f>IF('Informacion del Cliente'!U241&lt;&gt;"",'Informacion del Cliente'!U241,"")</f>
        <v/>
      </c>
      <c r="S248" s="238" t="str">
        <f>IF(OR('Matriz de Datos'!AK229=1,'Matriz de Datos'!AK229=3),'Matriz de Datos'!AI229,"")</f>
        <v/>
      </c>
    </row>
    <row r="249" spans="6:19" x14ac:dyDescent="0.3">
      <c r="F249" s="236" t="str">
        <f>'Matriz de Datos'!A230</f>
        <v/>
      </c>
      <c r="G249" s="237" t="str">
        <f>'Matriz de Datos'!G230</f>
        <v/>
      </c>
      <c r="H249" s="237" t="str">
        <f>'Matriz de Datos'!K230</f>
        <v/>
      </c>
      <c r="I249" s="238" t="str">
        <f>'Matriz de Datos'!L230</f>
        <v/>
      </c>
      <c r="J249" s="238" t="str">
        <f>'Matriz de Datos'!M230</f>
        <v/>
      </c>
      <c r="K249" s="238" t="str">
        <f>'Matriz de Datos'!O230</f>
        <v/>
      </c>
      <c r="L249" s="238" t="str">
        <f ca="1">'Matriz de Datos'!AT230</f>
        <v/>
      </c>
      <c r="M249" s="238" t="str">
        <f ca="1">'Matriz de Datos'!AU230</f>
        <v/>
      </c>
      <c r="N249" s="238" t="str">
        <f ca="1">'Matriz de Datos'!AV230</f>
        <v/>
      </c>
      <c r="O249" s="238" t="str">
        <f ca="1">'Matriz de Datos'!AW230</f>
        <v/>
      </c>
      <c r="P249" s="238" t="str">
        <f ca="1">'Matriz de Datos'!AX230</f>
        <v/>
      </c>
      <c r="Q249" s="238" t="str">
        <f ca="1">'Matriz de Datos'!AZ230</f>
        <v/>
      </c>
      <c r="R249" s="239" t="str">
        <f>IF('Informacion del Cliente'!U242&lt;&gt;"",'Informacion del Cliente'!U242,"")</f>
        <v/>
      </c>
      <c r="S249" s="238" t="str">
        <f>IF(OR('Matriz de Datos'!AK230=1,'Matriz de Datos'!AK230=3),'Matriz de Datos'!AI230,"")</f>
        <v/>
      </c>
    </row>
    <row r="250" spans="6:19" x14ac:dyDescent="0.3">
      <c r="F250" s="236" t="str">
        <f>'Matriz de Datos'!A231</f>
        <v/>
      </c>
      <c r="G250" s="237" t="str">
        <f>'Matriz de Datos'!G231</f>
        <v/>
      </c>
      <c r="H250" s="237" t="str">
        <f>'Matriz de Datos'!K231</f>
        <v/>
      </c>
      <c r="I250" s="238" t="str">
        <f>'Matriz de Datos'!L231</f>
        <v/>
      </c>
      <c r="J250" s="238" t="str">
        <f>'Matriz de Datos'!M231</f>
        <v/>
      </c>
      <c r="K250" s="238" t="str">
        <f>'Matriz de Datos'!O231</f>
        <v/>
      </c>
      <c r="L250" s="238" t="str">
        <f ca="1">'Matriz de Datos'!AT231</f>
        <v/>
      </c>
      <c r="M250" s="238" t="str">
        <f ca="1">'Matriz de Datos'!AU231</f>
        <v/>
      </c>
      <c r="N250" s="238" t="str">
        <f ca="1">'Matriz de Datos'!AV231</f>
        <v/>
      </c>
      <c r="O250" s="238" t="str">
        <f ca="1">'Matriz de Datos'!AW231</f>
        <v/>
      </c>
      <c r="P250" s="238" t="str">
        <f ca="1">'Matriz de Datos'!AX231</f>
        <v/>
      </c>
      <c r="Q250" s="238" t="str">
        <f ca="1">'Matriz de Datos'!AZ231</f>
        <v/>
      </c>
      <c r="R250" s="239" t="str">
        <f>IF('Informacion del Cliente'!U243&lt;&gt;"",'Informacion del Cliente'!U243,"")</f>
        <v/>
      </c>
      <c r="S250" s="238" t="str">
        <f>IF(OR('Matriz de Datos'!AK231=1,'Matriz de Datos'!AK231=3),'Matriz de Datos'!AI231,"")</f>
        <v/>
      </c>
    </row>
    <row r="251" spans="6:19" x14ac:dyDescent="0.3">
      <c r="F251" s="236" t="str">
        <f>'Matriz de Datos'!A232</f>
        <v/>
      </c>
      <c r="G251" s="237" t="str">
        <f>'Matriz de Datos'!G232</f>
        <v/>
      </c>
      <c r="H251" s="237" t="str">
        <f>'Matriz de Datos'!K232</f>
        <v/>
      </c>
      <c r="I251" s="238" t="str">
        <f>'Matriz de Datos'!L232</f>
        <v/>
      </c>
      <c r="J251" s="238" t="str">
        <f>'Matriz de Datos'!M232</f>
        <v/>
      </c>
      <c r="K251" s="238" t="str">
        <f>'Matriz de Datos'!O232</f>
        <v/>
      </c>
      <c r="L251" s="238" t="str">
        <f ca="1">'Matriz de Datos'!AT232</f>
        <v/>
      </c>
      <c r="M251" s="238" t="str">
        <f ca="1">'Matriz de Datos'!AU232</f>
        <v/>
      </c>
      <c r="N251" s="238" t="str">
        <f ca="1">'Matriz de Datos'!AV232</f>
        <v/>
      </c>
      <c r="O251" s="238" t="str">
        <f ca="1">'Matriz de Datos'!AW232</f>
        <v/>
      </c>
      <c r="P251" s="238" t="str">
        <f ca="1">'Matriz de Datos'!AX232</f>
        <v/>
      </c>
      <c r="Q251" s="238" t="str">
        <f ca="1">'Matriz de Datos'!AZ232</f>
        <v/>
      </c>
      <c r="R251" s="239" t="str">
        <f>IF('Informacion del Cliente'!U244&lt;&gt;"",'Informacion del Cliente'!U244,"")</f>
        <v/>
      </c>
      <c r="S251" s="238" t="str">
        <f>IF(OR('Matriz de Datos'!AK232=1,'Matriz de Datos'!AK232=3),'Matriz de Datos'!AI232,"")</f>
        <v/>
      </c>
    </row>
    <row r="252" spans="6:19" x14ac:dyDescent="0.3">
      <c r="F252" s="236" t="str">
        <f>'Matriz de Datos'!A233</f>
        <v/>
      </c>
      <c r="G252" s="237" t="str">
        <f>'Matriz de Datos'!G233</f>
        <v/>
      </c>
      <c r="H252" s="237" t="str">
        <f>'Matriz de Datos'!K233</f>
        <v/>
      </c>
      <c r="I252" s="238" t="str">
        <f>'Matriz de Datos'!L233</f>
        <v/>
      </c>
      <c r="J252" s="238" t="str">
        <f>'Matriz de Datos'!M233</f>
        <v/>
      </c>
      <c r="K252" s="238" t="str">
        <f>'Matriz de Datos'!O233</f>
        <v/>
      </c>
      <c r="L252" s="238" t="str">
        <f ca="1">'Matriz de Datos'!AT233</f>
        <v/>
      </c>
      <c r="M252" s="238" t="str">
        <f ca="1">'Matriz de Datos'!AU233</f>
        <v/>
      </c>
      <c r="N252" s="238" t="str">
        <f ca="1">'Matriz de Datos'!AV233</f>
        <v/>
      </c>
      <c r="O252" s="238" t="str">
        <f ca="1">'Matriz de Datos'!AW233</f>
        <v/>
      </c>
      <c r="P252" s="238" t="str">
        <f ca="1">'Matriz de Datos'!AX233</f>
        <v/>
      </c>
      <c r="Q252" s="238" t="str">
        <f ca="1">'Matriz de Datos'!AZ233</f>
        <v/>
      </c>
      <c r="R252" s="239" t="str">
        <f>IF('Informacion del Cliente'!U245&lt;&gt;"",'Informacion del Cliente'!U245,"")</f>
        <v/>
      </c>
      <c r="S252" s="238" t="str">
        <f>IF(OR('Matriz de Datos'!AK233=1,'Matriz de Datos'!AK233=3),'Matriz de Datos'!AI233,"")</f>
        <v/>
      </c>
    </row>
    <row r="253" spans="6:19" x14ac:dyDescent="0.3">
      <c r="F253" s="236" t="str">
        <f>'Matriz de Datos'!A234</f>
        <v/>
      </c>
      <c r="G253" s="237" t="str">
        <f>'Matriz de Datos'!G234</f>
        <v/>
      </c>
      <c r="H253" s="237" t="str">
        <f>'Matriz de Datos'!K234</f>
        <v/>
      </c>
      <c r="I253" s="238" t="str">
        <f>'Matriz de Datos'!L234</f>
        <v/>
      </c>
      <c r="J253" s="238" t="str">
        <f>'Matriz de Datos'!M234</f>
        <v/>
      </c>
      <c r="K253" s="238" t="str">
        <f>'Matriz de Datos'!O234</f>
        <v/>
      </c>
      <c r="L253" s="238" t="str">
        <f ca="1">'Matriz de Datos'!AT234</f>
        <v/>
      </c>
      <c r="M253" s="238" t="str">
        <f ca="1">'Matriz de Datos'!AU234</f>
        <v/>
      </c>
      <c r="N253" s="238" t="str">
        <f ca="1">'Matriz de Datos'!AV234</f>
        <v/>
      </c>
      <c r="O253" s="238" t="str">
        <f ca="1">'Matriz de Datos'!AW234</f>
        <v/>
      </c>
      <c r="P253" s="238" t="str">
        <f ca="1">'Matriz de Datos'!AX234</f>
        <v/>
      </c>
      <c r="Q253" s="238" t="str">
        <f ca="1">'Matriz de Datos'!AZ234</f>
        <v/>
      </c>
      <c r="R253" s="239" t="str">
        <f>IF('Informacion del Cliente'!U246&lt;&gt;"",'Informacion del Cliente'!U246,"")</f>
        <v/>
      </c>
      <c r="S253" s="238" t="str">
        <f>IF(OR('Matriz de Datos'!AK234=1,'Matriz de Datos'!AK234=3),'Matriz de Datos'!AI234,"")</f>
        <v/>
      </c>
    </row>
    <row r="254" spans="6:19" x14ac:dyDescent="0.3">
      <c r="F254" s="236" t="str">
        <f>'Matriz de Datos'!A235</f>
        <v/>
      </c>
      <c r="G254" s="237" t="str">
        <f>'Matriz de Datos'!G235</f>
        <v/>
      </c>
      <c r="H254" s="237" t="str">
        <f>'Matriz de Datos'!K235</f>
        <v/>
      </c>
      <c r="I254" s="238" t="str">
        <f>'Matriz de Datos'!L235</f>
        <v/>
      </c>
      <c r="J254" s="238" t="str">
        <f>'Matriz de Datos'!M235</f>
        <v/>
      </c>
      <c r="K254" s="238" t="str">
        <f>'Matriz de Datos'!O235</f>
        <v/>
      </c>
      <c r="L254" s="238" t="str">
        <f ca="1">'Matriz de Datos'!AT235</f>
        <v/>
      </c>
      <c r="M254" s="238" t="str">
        <f ca="1">'Matriz de Datos'!AU235</f>
        <v/>
      </c>
      <c r="N254" s="238" t="str">
        <f ca="1">'Matriz de Datos'!AV235</f>
        <v/>
      </c>
      <c r="O254" s="238" t="str">
        <f ca="1">'Matriz de Datos'!AW235</f>
        <v/>
      </c>
      <c r="P254" s="238" t="str">
        <f ca="1">'Matriz de Datos'!AX235</f>
        <v/>
      </c>
      <c r="Q254" s="238" t="str">
        <f ca="1">'Matriz de Datos'!AZ235</f>
        <v/>
      </c>
      <c r="R254" s="239" t="str">
        <f>IF('Informacion del Cliente'!U247&lt;&gt;"",'Informacion del Cliente'!U247,"")</f>
        <v/>
      </c>
      <c r="S254" s="238" t="str">
        <f>IF(OR('Matriz de Datos'!AK235=1,'Matriz de Datos'!AK235=3),'Matriz de Datos'!AI235,"")</f>
        <v/>
      </c>
    </row>
    <row r="255" spans="6:19" x14ac:dyDescent="0.3">
      <c r="F255" s="236" t="str">
        <f>'Matriz de Datos'!A236</f>
        <v/>
      </c>
      <c r="G255" s="237" t="str">
        <f>'Matriz de Datos'!G236</f>
        <v/>
      </c>
      <c r="H255" s="237" t="str">
        <f>'Matriz de Datos'!K236</f>
        <v/>
      </c>
      <c r="I255" s="238" t="str">
        <f>'Matriz de Datos'!L236</f>
        <v/>
      </c>
      <c r="J255" s="238" t="str">
        <f>'Matriz de Datos'!M236</f>
        <v/>
      </c>
      <c r="K255" s="238" t="str">
        <f>'Matriz de Datos'!O236</f>
        <v/>
      </c>
      <c r="L255" s="238" t="str">
        <f ca="1">'Matriz de Datos'!AT236</f>
        <v/>
      </c>
      <c r="M255" s="238" t="str">
        <f ca="1">'Matriz de Datos'!AU236</f>
        <v/>
      </c>
      <c r="N255" s="238" t="str">
        <f ca="1">'Matriz de Datos'!AV236</f>
        <v/>
      </c>
      <c r="O255" s="238" t="str">
        <f ca="1">'Matriz de Datos'!AW236</f>
        <v/>
      </c>
      <c r="P255" s="238" t="str">
        <f ca="1">'Matriz de Datos'!AX236</f>
        <v/>
      </c>
      <c r="Q255" s="238" t="str">
        <f ca="1">'Matriz de Datos'!AZ236</f>
        <v/>
      </c>
      <c r="R255" s="239" t="str">
        <f>IF('Informacion del Cliente'!U248&lt;&gt;"",'Informacion del Cliente'!U248,"")</f>
        <v/>
      </c>
      <c r="S255" s="238" t="str">
        <f>IF(OR('Matriz de Datos'!AK236=1,'Matriz de Datos'!AK236=3),'Matriz de Datos'!AI236,"")</f>
        <v/>
      </c>
    </row>
    <row r="256" spans="6:19" x14ac:dyDescent="0.3">
      <c r="F256" s="236" t="str">
        <f>'Matriz de Datos'!A237</f>
        <v/>
      </c>
      <c r="G256" s="237" t="str">
        <f>'Matriz de Datos'!G237</f>
        <v/>
      </c>
      <c r="H256" s="237" t="str">
        <f>'Matriz de Datos'!K237</f>
        <v/>
      </c>
      <c r="I256" s="238" t="str">
        <f>'Matriz de Datos'!L237</f>
        <v/>
      </c>
      <c r="J256" s="238" t="str">
        <f>'Matriz de Datos'!M237</f>
        <v/>
      </c>
      <c r="K256" s="238" t="str">
        <f>'Matriz de Datos'!O237</f>
        <v/>
      </c>
      <c r="L256" s="238" t="str">
        <f ca="1">'Matriz de Datos'!AT237</f>
        <v/>
      </c>
      <c r="M256" s="238" t="str">
        <f ca="1">'Matriz de Datos'!AU237</f>
        <v/>
      </c>
      <c r="N256" s="238" t="str">
        <f ca="1">'Matriz de Datos'!AV237</f>
        <v/>
      </c>
      <c r="O256" s="238" t="str">
        <f ca="1">'Matriz de Datos'!AW237</f>
        <v/>
      </c>
      <c r="P256" s="238" t="str">
        <f ca="1">'Matriz de Datos'!AX237</f>
        <v/>
      </c>
      <c r="Q256" s="238" t="str">
        <f ca="1">'Matriz de Datos'!AZ237</f>
        <v/>
      </c>
      <c r="R256" s="239" t="str">
        <f>IF('Informacion del Cliente'!U249&lt;&gt;"",'Informacion del Cliente'!U249,"")</f>
        <v/>
      </c>
      <c r="S256" s="238" t="str">
        <f>IF(OR('Matriz de Datos'!AK237=1,'Matriz de Datos'!AK237=3),'Matriz de Datos'!AI237,"")</f>
        <v/>
      </c>
    </row>
    <row r="257" spans="6:19" x14ac:dyDescent="0.3">
      <c r="F257" s="236" t="str">
        <f>'Matriz de Datos'!A238</f>
        <v/>
      </c>
      <c r="G257" s="237" t="str">
        <f>'Matriz de Datos'!G238</f>
        <v/>
      </c>
      <c r="H257" s="237" t="str">
        <f>'Matriz de Datos'!K238</f>
        <v/>
      </c>
      <c r="I257" s="238" t="str">
        <f>'Matriz de Datos'!L238</f>
        <v/>
      </c>
      <c r="J257" s="238" t="str">
        <f>'Matriz de Datos'!M238</f>
        <v/>
      </c>
      <c r="K257" s="238" t="str">
        <f>'Matriz de Datos'!O238</f>
        <v/>
      </c>
      <c r="L257" s="238" t="str">
        <f ca="1">'Matriz de Datos'!AT238</f>
        <v/>
      </c>
      <c r="M257" s="238" t="str">
        <f ca="1">'Matriz de Datos'!AU238</f>
        <v/>
      </c>
      <c r="N257" s="238" t="str">
        <f ca="1">'Matriz de Datos'!AV238</f>
        <v/>
      </c>
      <c r="O257" s="238" t="str">
        <f ca="1">'Matriz de Datos'!AW238</f>
        <v/>
      </c>
      <c r="P257" s="238" t="str">
        <f ca="1">'Matriz de Datos'!AX238</f>
        <v/>
      </c>
      <c r="Q257" s="238" t="str">
        <f ca="1">'Matriz de Datos'!AZ238</f>
        <v/>
      </c>
      <c r="R257" s="239" t="str">
        <f>IF('Informacion del Cliente'!U250&lt;&gt;"",'Informacion del Cliente'!U250,"")</f>
        <v/>
      </c>
      <c r="S257" s="238" t="str">
        <f>IF(OR('Matriz de Datos'!AK238=1,'Matriz de Datos'!AK238=3),'Matriz de Datos'!AI238,"")</f>
        <v/>
      </c>
    </row>
    <row r="258" spans="6:19" x14ac:dyDescent="0.3">
      <c r="F258" s="236" t="str">
        <f>'Matriz de Datos'!A239</f>
        <v/>
      </c>
      <c r="G258" s="237" t="str">
        <f>'Matriz de Datos'!G239</f>
        <v/>
      </c>
      <c r="H258" s="237" t="str">
        <f>'Matriz de Datos'!K239</f>
        <v/>
      </c>
      <c r="I258" s="238" t="str">
        <f>'Matriz de Datos'!L239</f>
        <v/>
      </c>
      <c r="J258" s="238" t="str">
        <f>'Matriz de Datos'!M239</f>
        <v/>
      </c>
      <c r="K258" s="238" t="str">
        <f>'Matriz de Datos'!O239</f>
        <v/>
      </c>
      <c r="L258" s="238" t="str">
        <f ca="1">'Matriz de Datos'!AT239</f>
        <v/>
      </c>
      <c r="M258" s="238" t="str">
        <f ca="1">'Matriz de Datos'!AU239</f>
        <v/>
      </c>
      <c r="N258" s="238" t="str">
        <f ca="1">'Matriz de Datos'!AV239</f>
        <v/>
      </c>
      <c r="O258" s="238" t="str">
        <f ca="1">'Matriz de Datos'!AW239</f>
        <v/>
      </c>
      <c r="P258" s="238" t="str">
        <f ca="1">'Matriz de Datos'!AX239</f>
        <v/>
      </c>
      <c r="Q258" s="238" t="str">
        <f ca="1">'Matriz de Datos'!AZ239</f>
        <v/>
      </c>
      <c r="R258" s="239" t="str">
        <f>IF('Informacion del Cliente'!U251&lt;&gt;"",'Informacion del Cliente'!U251,"")</f>
        <v/>
      </c>
      <c r="S258" s="238" t="str">
        <f>IF(OR('Matriz de Datos'!AK239=1,'Matriz de Datos'!AK239=3),'Matriz de Datos'!AI239,"")</f>
        <v/>
      </c>
    </row>
    <row r="259" spans="6:19" x14ac:dyDescent="0.3">
      <c r="F259" s="236" t="str">
        <f>'Matriz de Datos'!A240</f>
        <v/>
      </c>
      <c r="G259" s="237" t="str">
        <f>'Matriz de Datos'!G240</f>
        <v/>
      </c>
      <c r="H259" s="237" t="str">
        <f>'Matriz de Datos'!K240</f>
        <v/>
      </c>
      <c r="I259" s="238" t="str">
        <f>'Matriz de Datos'!L240</f>
        <v/>
      </c>
      <c r="J259" s="238" t="str">
        <f>'Matriz de Datos'!M240</f>
        <v/>
      </c>
      <c r="K259" s="238" t="str">
        <f>'Matriz de Datos'!O240</f>
        <v/>
      </c>
      <c r="L259" s="238" t="str">
        <f ca="1">'Matriz de Datos'!AT240</f>
        <v/>
      </c>
      <c r="M259" s="238" t="str">
        <f ca="1">'Matriz de Datos'!AU240</f>
        <v/>
      </c>
      <c r="N259" s="238" t="str">
        <f ca="1">'Matriz de Datos'!AV240</f>
        <v/>
      </c>
      <c r="O259" s="238" t="str">
        <f ca="1">'Matriz de Datos'!AW240</f>
        <v/>
      </c>
      <c r="P259" s="238" t="str">
        <f ca="1">'Matriz de Datos'!AX240</f>
        <v/>
      </c>
      <c r="Q259" s="238" t="str">
        <f ca="1">'Matriz de Datos'!AZ240</f>
        <v/>
      </c>
      <c r="R259" s="239" t="str">
        <f>IF('Informacion del Cliente'!U252&lt;&gt;"",'Informacion del Cliente'!U252,"")</f>
        <v/>
      </c>
      <c r="S259" s="238" t="str">
        <f>IF(OR('Matriz de Datos'!AK240=1,'Matriz de Datos'!AK240=3),'Matriz de Datos'!AI240,"")</f>
        <v/>
      </c>
    </row>
    <row r="260" spans="6:19" x14ac:dyDescent="0.3">
      <c r="F260" s="236" t="str">
        <f>'Matriz de Datos'!A241</f>
        <v/>
      </c>
      <c r="G260" s="237" t="str">
        <f>'Matriz de Datos'!G241</f>
        <v/>
      </c>
      <c r="H260" s="237" t="str">
        <f>'Matriz de Datos'!K241</f>
        <v/>
      </c>
      <c r="I260" s="238" t="str">
        <f>'Matriz de Datos'!L241</f>
        <v/>
      </c>
      <c r="J260" s="238" t="str">
        <f>'Matriz de Datos'!M241</f>
        <v/>
      </c>
      <c r="K260" s="238" t="str">
        <f>'Matriz de Datos'!O241</f>
        <v/>
      </c>
      <c r="L260" s="238" t="str">
        <f ca="1">'Matriz de Datos'!AT241</f>
        <v/>
      </c>
      <c r="M260" s="238" t="str">
        <f ca="1">'Matriz de Datos'!AU241</f>
        <v/>
      </c>
      <c r="N260" s="238" t="str">
        <f ca="1">'Matriz de Datos'!AV241</f>
        <v/>
      </c>
      <c r="O260" s="238" t="str">
        <f ca="1">'Matriz de Datos'!AW241</f>
        <v/>
      </c>
      <c r="P260" s="238" t="str">
        <f ca="1">'Matriz de Datos'!AX241</f>
        <v/>
      </c>
      <c r="Q260" s="238" t="str">
        <f ca="1">'Matriz de Datos'!AZ241</f>
        <v/>
      </c>
      <c r="R260" s="239" t="str">
        <f>IF('Informacion del Cliente'!U253&lt;&gt;"",'Informacion del Cliente'!U253,"")</f>
        <v/>
      </c>
      <c r="S260" s="238" t="str">
        <f>IF(OR('Matriz de Datos'!AK241=1,'Matriz de Datos'!AK241=3),'Matriz de Datos'!AI241,"")</f>
        <v/>
      </c>
    </row>
    <row r="261" spans="6:19" x14ac:dyDescent="0.3">
      <c r="F261" s="236" t="str">
        <f>'Matriz de Datos'!A242</f>
        <v/>
      </c>
      <c r="G261" s="237" t="str">
        <f>'Matriz de Datos'!G242</f>
        <v/>
      </c>
      <c r="H261" s="237" t="str">
        <f>'Matriz de Datos'!K242</f>
        <v/>
      </c>
      <c r="I261" s="238" t="str">
        <f>'Matriz de Datos'!L242</f>
        <v/>
      </c>
      <c r="J261" s="238" t="str">
        <f>'Matriz de Datos'!M242</f>
        <v/>
      </c>
      <c r="K261" s="238" t="str">
        <f>'Matriz de Datos'!O242</f>
        <v/>
      </c>
      <c r="L261" s="238" t="str">
        <f ca="1">'Matriz de Datos'!AT242</f>
        <v/>
      </c>
      <c r="M261" s="238" t="str">
        <f ca="1">'Matriz de Datos'!AU242</f>
        <v/>
      </c>
      <c r="N261" s="238" t="str">
        <f ca="1">'Matriz de Datos'!AV242</f>
        <v/>
      </c>
      <c r="O261" s="238" t="str">
        <f ca="1">'Matriz de Datos'!AW242</f>
        <v/>
      </c>
      <c r="P261" s="238" t="str">
        <f ca="1">'Matriz de Datos'!AX242</f>
        <v/>
      </c>
      <c r="Q261" s="238" t="str">
        <f ca="1">'Matriz de Datos'!AZ242</f>
        <v/>
      </c>
      <c r="R261" s="239" t="str">
        <f>IF('Informacion del Cliente'!U254&lt;&gt;"",'Informacion del Cliente'!U254,"")</f>
        <v/>
      </c>
      <c r="S261" s="238" t="str">
        <f>IF(OR('Matriz de Datos'!AK242=1,'Matriz de Datos'!AK242=3),'Matriz de Datos'!AI242,"")</f>
        <v/>
      </c>
    </row>
    <row r="262" spans="6:19" x14ac:dyDescent="0.3">
      <c r="F262" s="236" t="str">
        <f>'Matriz de Datos'!A243</f>
        <v/>
      </c>
      <c r="G262" s="237" t="str">
        <f>'Matriz de Datos'!G243</f>
        <v/>
      </c>
      <c r="H262" s="237" t="str">
        <f>'Matriz de Datos'!K243</f>
        <v/>
      </c>
      <c r="I262" s="238" t="str">
        <f>'Matriz de Datos'!L243</f>
        <v/>
      </c>
      <c r="J262" s="238" t="str">
        <f>'Matriz de Datos'!M243</f>
        <v/>
      </c>
      <c r="K262" s="238" t="str">
        <f>'Matriz de Datos'!O243</f>
        <v/>
      </c>
      <c r="L262" s="238" t="str">
        <f ca="1">'Matriz de Datos'!AT243</f>
        <v/>
      </c>
      <c r="M262" s="238" t="str">
        <f ca="1">'Matriz de Datos'!AU243</f>
        <v/>
      </c>
      <c r="N262" s="238" t="str">
        <f ca="1">'Matriz de Datos'!AV243</f>
        <v/>
      </c>
      <c r="O262" s="238" t="str">
        <f ca="1">'Matriz de Datos'!AW243</f>
        <v/>
      </c>
      <c r="P262" s="238" t="str">
        <f ca="1">'Matriz de Datos'!AX243</f>
        <v/>
      </c>
      <c r="Q262" s="238" t="str">
        <f ca="1">'Matriz de Datos'!AZ243</f>
        <v/>
      </c>
      <c r="R262" s="239" t="str">
        <f>IF('Informacion del Cliente'!U255&lt;&gt;"",'Informacion del Cliente'!U255,"")</f>
        <v/>
      </c>
      <c r="S262" s="238" t="str">
        <f>IF(OR('Matriz de Datos'!AK243=1,'Matriz de Datos'!AK243=3),'Matriz de Datos'!AI243,"")</f>
        <v/>
      </c>
    </row>
    <row r="263" spans="6:19" x14ac:dyDescent="0.3">
      <c r="F263" s="236" t="str">
        <f>'Matriz de Datos'!A244</f>
        <v/>
      </c>
      <c r="G263" s="237" t="str">
        <f>'Matriz de Datos'!G244</f>
        <v/>
      </c>
      <c r="H263" s="237" t="str">
        <f>'Matriz de Datos'!K244</f>
        <v/>
      </c>
      <c r="I263" s="238" t="str">
        <f>'Matriz de Datos'!L244</f>
        <v/>
      </c>
      <c r="J263" s="238" t="str">
        <f>'Matriz de Datos'!M244</f>
        <v/>
      </c>
      <c r="K263" s="238" t="str">
        <f>'Matriz de Datos'!O244</f>
        <v/>
      </c>
      <c r="L263" s="238" t="str">
        <f ca="1">'Matriz de Datos'!AT244</f>
        <v/>
      </c>
      <c r="M263" s="238" t="str">
        <f ca="1">'Matriz de Datos'!AU244</f>
        <v/>
      </c>
      <c r="N263" s="238" t="str">
        <f ca="1">'Matriz de Datos'!AV244</f>
        <v/>
      </c>
      <c r="O263" s="238" t="str">
        <f ca="1">'Matriz de Datos'!AW244</f>
        <v/>
      </c>
      <c r="P263" s="238" t="str">
        <f ca="1">'Matriz de Datos'!AX244</f>
        <v/>
      </c>
      <c r="Q263" s="238" t="str">
        <f ca="1">'Matriz de Datos'!AZ244</f>
        <v/>
      </c>
      <c r="R263" s="239" t="str">
        <f>IF('Informacion del Cliente'!U256&lt;&gt;"",'Informacion del Cliente'!U256,"")</f>
        <v/>
      </c>
      <c r="S263" s="238" t="str">
        <f>IF(OR('Matriz de Datos'!AK244=1,'Matriz de Datos'!AK244=3),'Matriz de Datos'!AI244,"")</f>
        <v/>
      </c>
    </row>
    <row r="264" spans="6:19" x14ac:dyDescent="0.3">
      <c r="F264" s="236" t="str">
        <f>'Matriz de Datos'!A245</f>
        <v/>
      </c>
      <c r="G264" s="237" t="str">
        <f>'Matriz de Datos'!G245</f>
        <v/>
      </c>
      <c r="H264" s="237" t="str">
        <f>'Matriz de Datos'!K245</f>
        <v/>
      </c>
      <c r="I264" s="238" t="str">
        <f>'Matriz de Datos'!L245</f>
        <v/>
      </c>
      <c r="J264" s="238" t="str">
        <f>'Matriz de Datos'!M245</f>
        <v/>
      </c>
      <c r="K264" s="238" t="str">
        <f>'Matriz de Datos'!O245</f>
        <v/>
      </c>
      <c r="L264" s="238" t="str">
        <f ca="1">'Matriz de Datos'!AT245</f>
        <v/>
      </c>
      <c r="M264" s="238" t="str">
        <f ca="1">'Matriz de Datos'!AU245</f>
        <v/>
      </c>
      <c r="N264" s="238" t="str">
        <f ca="1">'Matriz de Datos'!AV245</f>
        <v/>
      </c>
      <c r="O264" s="238" t="str">
        <f ca="1">'Matriz de Datos'!AW245</f>
        <v/>
      </c>
      <c r="P264" s="238" t="str">
        <f ca="1">'Matriz de Datos'!AX245</f>
        <v/>
      </c>
      <c r="Q264" s="238" t="str">
        <f ca="1">'Matriz de Datos'!AZ245</f>
        <v/>
      </c>
      <c r="R264" s="239" t="str">
        <f>IF('Informacion del Cliente'!U257&lt;&gt;"",'Informacion del Cliente'!U257,"")</f>
        <v/>
      </c>
      <c r="S264" s="238" t="str">
        <f>IF(OR('Matriz de Datos'!AK245=1,'Matriz de Datos'!AK245=3),'Matriz de Datos'!AI245,"")</f>
        <v/>
      </c>
    </row>
    <row r="265" spans="6:19" x14ac:dyDescent="0.3">
      <c r="F265" s="236" t="str">
        <f>'Matriz de Datos'!A246</f>
        <v/>
      </c>
      <c r="G265" s="237" t="str">
        <f>'Matriz de Datos'!G246</f>
        <v/>
      </c>
      <c r="H265" s="237" t="str">
        <f>'Matriz de Datos'!K246</f>
        <v/>
      </c>
      <c r="I265" s="238" t="str">
        <f>'Matriz de Datos'!L246</f>
        <v/>
      </c>
      <c r="J265" s="238" t="str">
        <f>'Matriz de Datos'!M246</f>
        <v/>
      </c>
      <c r="K265" s="238" t="str">
        <f>'Matriz de Datos'!O246</f>
        <v/>
      </c>
      <c r="L265" s="238" t="str">
        <f ca="1">'Matriz de Datos'!AT246</f>
        <v/>
      </c>
      <c r="M265" s="238" t="str">
        <f ca="1">'Matriz de Datos'!AU246</f>
        <v/>
      </c>
      <c r="N265" s="238" t="str">
        <f ca="1">'Matriz de Datos'!AV246</f>
        <v/>
      </c>
      <c r="O265" s="238" t="str">
        <f ca="1">'Matriz de Datos'!AW246</f>
        <v/>
      </c>
      <c r="P265" s="238" t="str">
        <f ca="1">'Matriz de Datos'!AX246</f>
        <v/>
      </c>
      <c r="Q265" s="238" t="str">
        <f ca="1">'Matriz de Datos'!AZ246</f>
        <v/>
      </c>
      <c r="R265" s="239" t="str">
        <f>IF('Informacion del Cliente'!U258&lt;&gt;"",'Informacion del Cliente'!U258,"")</f>
        <v/>
      </c>
      <c r="S265" s="238" t="str">
        <f>IF(OR('Matriz de Datos'!AK246=1,'Matriz de Datos'!AK246=3),'Matriz de Datos'!AI246,"")</f>
        <v/>
      </c>
    </row>
    <row r="266" spans="6:19" x14ac:dyDescent="0.3">
      <c r="F266" s="236" t="str">
        <f>'Matriz de Datos'!A247</f>
        <v/>
      </c>
      <c r="G266" s="237" t="str">
        <f>'Matriz de Datos'!G247</f>
        <v/>
      </c>
      <c r="H266" s="237" t="str">
        <f>'Matriz de Datos'!K247</f>
        <v/>
      </c>
      <c r="I266" s="238" t="str">
        <f>'Matriz de Datos'!L247</f>
        <v/>
      </c>
      <c r="J266" s="238" t="str">
        <f>'Matriz de Datos'!M247</f>
        <v/>
      </c>
      <c r="K266" s="238" t="str">
        <f>'Matriz de Datos'!O247</f>
        <v/>
      </c>
      <c r="L266" s="238" t="str">
        <f ca="1">'Matriz de Datos'!AT247</f>
        <v/>
      </c>
      <c r="M266" s="238" t="str">
        <f ca="1">'Matriz de Datos'!AU247</f>
        <v/>
      </c>
      <c r="N266" s="238" t="str">
        <f ca="1">'Matriz de Datos'!AV247</f>
        <v/>
      </c>
      <c r="O266" s="238" t="str">
        <f ca="1">'Matriz de Datos'!AW247</f>
        <v/>
      </c>
      <c r="P266" s="238" t="str">
        <f ca="1">'Matriz de Datos'!AX247</f>
        <v/>
      </c>
      <c r="Q266" s="238" t="str">
        <f ca="1">'Matriz de Datos'!AZ247</f>
        <v/>
      </c>
      <c r="R266" s="239" t="str">
        <f>IF('Informacion del Cliente'!U259&lt;&gt;"",'Informacion del Cliente'!U259,"")</f>
        <v/>
      </c>
      <c r="S266" s="238" t="str">
        <f>IF(OR('Matriz de Datos'!AK247=1,'Matriz de Datos'!AK247=3),'Matriz de Datos'!AI247,"")</f>
        <v/>
      </c>
    </row>
    <row r="267" spans="6:19" x14ac:dyDescent="0.3">
      <c r="F267" s="236" t="str">
        <f>'Matriz de Datos'!A248</f>
        <v/>
      </c>
      <c r="G267" s="237" t="str">
        <f>'Matriz de Datos'!G248</f>
        <v/>
      </c>
      <c r="H267" s="237" t="str">
        <f>'Matriz de Datos'!K248</f>
        <v/>
      </c>
      <c r="I267" s="238" t="str">
        <f>'Matriz de Datos'!L248</f>
        <v/>
      </c>
      <c r="J267" s="238" t="str">
        <f>'Matriz de Datos'!M248</f>
        <v/>
      </c>
      <c r="K267" s="238" t="str">
        <f>'Matriz de Datos'!O248</f>
        <v/>
      </c>
      <c r="L267" s="238" t="str">
        <f ca="1">'Matriz de Datos'!AT248</f>
        <v/>
      </c>
      <c r="M267" s="238" t="str">
        <f ca="1">'Matriz de Datos'!AU248</f>
        <v/>
      </c>
      <c r="N267" s="238" t="str">
        <f ca="1">'Matriz de Datos'!AV248</f>
        <v/>
      </c>
      <c r="O267" s="238" t="str">
        <f ca="1">'Matriz de Datos'!AW248</f>
        <v/>
      </c>
      <c r="P267" s="238" t="str">
        <f ca="1">'Matriz de Datos'!AX248</f>
        <v/>
      </c>
      <c r="Q267" s="238" t="str">
        <f ca="1">'Matriz de Datos'!AZ248</f>
        <v/>
      </c>
      <c r="R267" s="239" t="str">
        <f>IF('Informacion del Cliente'!U260&lt;&gt;"",'Informacion del Cliente'!U260,"")</f>
        <v/>
      </c>
      <c r="S267" s="238" t="str">
        <f>IF(OR('Matriz de Datos'!AK248=1,'Matriz de Datos'!AK248=3),'Matriz de Datos'!AI248,"")</f>
        <v/>
      </c>
    </row>
    <row r="268" spans="6:19" x14ac:dyDescent="0.3">
      <c r="F268" s="236" t="str">
        <f>'Matriz de Datos'!A249</f>
        <v/>
      </c>
      <c r="G268" s="237" t="str">
        <f>'Matriz de Datos'!G249</f>
        <v/>
      </c>
      <c r="H268" s="237" t="str">
        <f>'Matriz de Datos'!K249</f>
        <v/>
      </c>
      <c r="I268" s="238" t="str">
        <f>'Matriz de Datos'!L249</f>
        <v/>
      </c>
      <c r="J268" s="238" t="str">
        <f>'Matriz de Datos'!M249</f>
        <v/>
      </c>
      <c r="K268" s="238" t="str">
        <f>'Matriz de Datos'!O249</f>
        <v/>
      </c>
      <c r="L268" s="238" t="str">
        <f ca="1">'Matriz de Datos'!AT249</f>
        <v/>
      </c>
      <c r="M268" s="238" t="str">
        <f ca="1">'Matriz de Datos'!AU249</f>
        <v/>
      </c>
      <c r="N268" s="238" t="str">
        <f ca="1">'Matriz de Datos'!AV249</f>
        <v/>
      </c>
      <c r="O268" s="238" t="str">
        <f ca="1">'Matriz de Datos'!AW249</f>
        <v/>
      </c>
      <c r="P268" s="238" t="str">
        <f ca="1">'Matriz de Datos'!AX249</f>
        <v/>
      </c>
      <c r="Q268" s="238" t="str">
        <f ca="1">'Matriz de Datos'!AZ249</f>
        <v/>
      </c>
      <c r="R268" s="239" t="str">
        <f>IF('Informacion del Cliente'!U261&lt;&gt;"",'Informacion del Cliente'!U261,"")</f>
        <v/>
      </c>
      <c r="S268" s="238" t="str">
        <f>IF(OR('Matriz de Datos'!AK249=1,'Matriz de Datos'!AK249=3),'Matriz de Datos'!AI249,"")</f>
        <v/>
      </c>
    </row>
    <row r="269" spans="6:19" x14ac:dyDescent="0.3">
      <c r="F269" s="236" t="str">
        <f>'Matriz de Datos'!A250</f>
        <v/>
      </c>
      <c r="G269" s="237" t="str">
        <f>'Matriz de Datos'!G250</f>
        <v/>
      </c>
      <c r="H269" s="237" t="str">
        <f>'Matriz de Datos'!K250</f>
        <v/>
      </c>
      <c r="I269" s="238" t="str">
        <f>'Matriz de Datos'!L250</f>
        <v/>
      </c>
      <c r="J269" s="238" t="str">
        <f>'Matriz de Datos'!M250</f>
        <v/>
      </c>
      <c r="K269" s="238" t="str">
        <f>'Matriz de Datos'!O250</f>
        <v/>
      </c>
      <c r="L269" s="238" t="str">
        <f ca="1">'Matriz de Datos'!AT250</f>
        <v/>
      </c>
      <c r="M269" s="238" t="str">
        <f ca="1">'Matriz de Datos'!AU250</f>
        <v/>
      </c>
      <c r="N269" s="238" t="str">
        <f ca="1">'Matriz de Datos'!AV250</f>
        <v/>
      </c>
      <c r="O269" s="238" t="str">
        <f ca="1">'Matriz de Datos'!AW250</f>
        <v/>
      </c>
      <c r="P269" s="238" t="str">
        <f ca="1">'Matriz de Datos'!AX250</f>
        <v/>
      </c>
      <c r="Q269" s="238" t="str">
        <f ca="1">'Matriz de Datos'!AZ250</f>
        <v/>
      </c>
      <c r="R269" s="239" t="str">
        <f>IF('Informacion del Cliente'!U262&lt;&gt;"",'Informacion del Cliente'!U262,"")</f>
        <v/>
      </c>
      <c r="S269" s="238" t="str">
        <f>IF(OR('Matriz de Datos'!AK250=1,'Matriz de Datos'!AK250=3),'Matriz de Datos'!AI250,"")</f>
        <v/>
      </c>
    </row>
    <row r="270" spans="6:19" x14ac:dyDescent="0.3">
      <c r="F270" s="236" t="str">
        <f>'Matriz de Datos'!A251</f>
        <v/>
      </c>
      <c r="G270" s="237" t="str">
        <f>'Matriz de Datos'!G251</f>
        <v/>
      </c>
      <c r="H270" s="237" t="str">
        <f>'Matriz de Datos'!K251</f>
        <v/>
      </c>
      <c r="I270" s="238" t="str">
        <f>'Matriz de Datos'!L251</f>
        <v/>
      </c>
      <c r="J270" s="238" t="str">
        <f>'Matriz de Datos'!M251</f>
        <v/>
      </c>
      <c r="K270" s="238" t="str">
        <f>'Matriz de Datos'!O251</f>
        <v/>
      </c>
      <c r="L270" s="238" t="str">
        <f ca="1">'Matriz de Datos'!AT251</f>
        <v/>
      </c>
      <c r="M270" s="238" t="str">
        <f ca="1">'Matriz de Datos'!AU251</f>
        <v/>
      </c>
      <c r="N270" s="238" t="str">
        <f ca="1">'Matriz de Datos'!AV251</f>
        <v/>
      </c>
      <c r="O270" s="238" t="str">
        <f ca="1">'Matriz de Datos'!AW251</f>
        <v/>
      </c>
      <c r="P270" s="238" t="str">
        <f ca="1">'Matriz de Datos'!AX251</f>
        <v/>
      </c>
      <c r="Q270" s="238" t="str">
        <f ca="1">'Matriz de Datos'!AZ251</f>
        <v/>
      </c>
      <c r="R270" s="239" t="str">
        <f>IF('Informacion del Cliente'!U263&lt;&gt;"",'Informacion del Cliente'!U263,"")</f>
        <v/>
      </c>
      <c r="S270" s="238" t="str">
        <f>IF(OR('Matriz de Datos'!AK251=1,'Matriz de Datos'!AK251=3),'Matriz de Datos'!AI251,"")</f>
        <v/>
      </c>
    </row>
    <row r="271" spans="6:19" x14ac:dyDescent="0.3">
      <c r="F271" s="236" t="str">
        <f>'Matriz de Datos'!A252</f>
        <v/>
      </c>
      <c r="G271" s="237" t="str">
        <f>'Matriz de Datos'!G252</f>
        <v/>
      </c>
      <c r="H271" s="237" t="str">
        <f>'Matriz de Datos'!K252</f>
        <v/>
      </c>
      <c r="I271" s="238" t="str">
        <f>'Matriz de Datos'!L252</f>
        <v/>
      </c>
      <c r="J271" s="238" t="str">
        <f>'Matriz de Datos'!M252</f>
        <v/>
      </c>
      <c r="K271" s="238" t="str">
        <f>'Matriz de Datos'!O252</f>
        <v/>
      </c>
      <c r="L271" s="238" t="str">
        <f ca="1">'Matriz de Datos'!AT252</f>
        <v/>
      </c>
      <c r="M271" s="238" t="str">
        <f ca="1">'Matriz de Datos'!AU252</f>
        <v/>
      </c>
      <c r="N271" s="238" t="str">
        <f ca="1">'Matriz de Datos'!AV252</f>
        <v/>
      </c>
      <c r="O271" s="238" t="str">
        <f ca="1">'Matriz de Datos'!AW252</f>
        <v/>
      </c>
      <c r="P271" s="238" t="str">
        <f ca="1">'Matriz de Datos'!AX252</f>
        <v/>
      </c>
      <c r="Q271" s="238" t="str">
        <f ca="1">'Matriz de Datos'!AZ252</f>
        <v/>
      </c>
      <c r="R271" s="239" t="str">
        <f>IF('Informacion del Cliente'!U264&lt;&gt;"",'Informacion del Cliente'!U264,"")</f>
        <v/>
      </c>
      <c r="S271" s="238" t="str">
        <f>IF(OR('Matriz de Datos'!AK252=1,'Matriz de Datos'!AK252=3),'Matriz de Datos'!AI252,"")</f>
        <v/>
      </c>
    </row>
    <row r="272" spans="6:19" x14ac:dyDescent="0.3">
      <c r="F272" s="236" t="str">
        <f>'Matriz de Datos'!A253</f>
        <v/>
      </c>
      <c r="G272" s="237" t="str">
        <f>'Matriz de Datos'!G253</f>
        <v/>
      </c>
      <c r="H272" s="237" t="str">
        <f>'Matriz de Datos'!K253</f>
        <v/>
      </c>
      <c r="I272" s="238" t="str">
        <f>'Matriz de Datos'!L253</f>
        <v/>
      </c>
      <c r="J272" s="238" t="str">
        <f>'Matriz de Datos'!M253</f>
        <v/>
      </c>
      <c r="K272" s="238" t="str">
        <f>'Matriz de Datos'!O253</f>
        <v/>
      </c>
      <c r="L272" s="238" t="str">
        <f ca="1">'Matriz de Datos'!AT253</f>
        <v/>
      </c>
      <c r="M272" s="238" t="str">
        <f ca="1">'Matriz de Datos'!AU253</f>
        <v/>
      </c>
      <c r="N272" s="238" t="str">
        <f ca="1">'Matriz de Datos'!AV253</f>
        <v/>
      </c>
      <c r="O272" s="238" t="str">
        <f ca="1">'Matriz de Datos'!AW253</f>
        <v/>
      </c>
      <c r="P272" s="238" t="str">
        <f ca="1">'Matriz de Datos'!AX253</f>
        <v/>
      </c>
      <c r="Q272" s="238" t="str">
        <f ca="1">'Matriz de Datos'!AZ253</f>
        <v/>
      </c>
      <c r="R272" s="239" t="str">
        <f>IF('Informacion del Cliente'!U265&lt;&gt;"",'Informacion del Cliente'!U265,"")</f>
        <v/>
      </c>
      <c r="S272" s="238" t="str">
        <f>IF(OR('Matriz de Datos'!AK253=1,'Matriz de Datos'!AK253=3),'Matriz de Datos'!AI253,"")</f>
        <v/>
      </c>
    </row>
    <row r="273" spans="6:19" x14ac:dyDescent="0.3">
      <c r="F273" s="236" t="str">
        <f>'Matriz de Datos'!A254</f>
        <v/>
      </c>
      <c r="G273" s="237" t="str">
        <f>'Matriz de Datos'!G254</f>
        <v/>
      </c>
      <c r="H273" s="237" t="str">
        <f>'Matriz de Datos'!K254</f>
        <v/>
      </c>
      <c r="I273" s="238" t="str">
        <f>'Matriz de Datos'!L254</f>
        <v/>
      </c>
      <c r="J273" s="238" t="str">
        <f>'Matriz de Datos'!M254</f>
        <v/>
      </c>
      <c r="K273" s="238" t="str">
        <f>'Matriz de Datos'!O254</f>
        <v/>
      </c>
      <c r="L273" s="238" t="str">
        <f ca="1">'Matriz de Datos'!AT254</f>
        <v/>
      </c>
      <c r="M273" s="238" t="str">
        <f ca="1">'Matriz de Datos'!AU254</f>
        <v/>
      </c>
      <c r="N273" s="238" t="str">
        <f ca="1">'Matriz de Datos'!AV254</f>
        <v/>
      </c>
      <c r="O273" s="238" t="str">
        <f ca="1">'Matriz de Datos'!AW254</f>
        <v/>
      </c>
      <c r="P273" s="238" t="str">
        <f ca="1">'Matriz de Datos'!AX254</f>
        <v/>
      </c>
      <c r="Q273" s="238" t="str">
        <f ca="1">'Matriz de Datos'!AZ254</f>
        <v/>
      </c>
      <c r="R273" s="239" t="str">
        <f>IF('Informacion del Cliente'!U266&lt;&gt;"",'Informacion del Cliente'!U266,"")</f>
        <v/>
      </c>
      <c r="S273" s="238" t="str">
        <f>IF(OR('Matriz de Datos'!AK254=1,'Matriz de Datos'!AK254=3),'Matriz de Datos'!AI254,"")</f>
        <v/>
      </c>
    </row>
    <row r="274" spans="6:19" x14ac:dyDescent="0.3">
      <c r="F274" s="236" t="str">
        <f>'Matriz de Datos'!A255</f>
        <v/>
      </c>
      <c r="G274" s="237" t="str">
        <f>'Matriz de Datos'!G255</f>
        <v/>
      </c>
      <c r="H274" s="237" t="str">
        <f>'Matriz de Datos'!K255</f>
        <v/>
      </c>
      <c r="I274" s="238" t="str">
        <f>'Matriz de Datos'!L255</f>
        <v/>
      </c>
      <c r="J274" s="238" t="str">
        <f>'Matriz de Datos'!M255</f>
        <v/>
      </c>
      <c r="K274" s="238" t="str">
        <f>'Matriz de Datos'!O255</f>
        <v/>
      </c>
      <c r="L274" s="238" t="str">
        <f ca="1">'Matriz de Datos'!AT255</f>
        <v/>
      </c>
      <c r="M274" s="238" t="str">
        <f ca="1">'Matriz de Datos'!AU255</f>
        <v/>
      </c>
      <c r="N274" s="238" t="str">
        <f ca="1">'Matriz de Datos'!AV255</f>
        <v/>
      </c>
      <c r="O274" s="238" t="str">
        <f ca="1">'Matriz de Datos'!AW255</f>
        <v/>
      </c>
      <c r="P274" s="238" t="str">
        <f ca="1">'Matriz de Datos'!AX255</f>
        <v/>
      </c>
      <c r="Q274" s="238" t="str">
        <f ca="1">'Matriz de Datos'!AZ255</f>
        <v/>
      </c>
      <c r="R274" s="239" t="str">
        <f>IF('Informacion del Cliente'!U267&lt;&gt;"",'Informacion del Cliente'!U267,"")</f>
        <v/>
      </c>
      <c r="S274" s="238" t="str">
        <f>IF(OR('Matriz de Datos'!AK255=1,'Matriz de Datos'!AK255=3),'Matriz de Datos'!AI255,"")</f>
        <v/>
      </c>
    </row>
    <row r="275" spans="6:19" x14ac:dyDescent="0.3">
      <c r="F275" s="236" t="str">
        <f>'Matriz de Datos'!A256</f>
        <v/>
      </c>
      <c r="G275" s="237" t="str">
        <f>'Matriz de Datos'!G256</f>
        <v/>
      </c>
      <c r="H275" s="237" t="str">
        <f>'Matriz de Datos'!K256</f>
        <v/>
      </c>
      <c r="I275" s="238" t="str">
        <f>'Matriz de Datos'!L256</f>
        <v/>
      </c>
      <c r="J275" s="238" t="str">
        <f>'Matriz de Datos'!M256</f>
        <v/>
      </c>
      <c r="K275" s="238" t="str">
        <f>'Matriz de Datos'!O256</f>
        <v/>
      </c>
      <c r="L275" s="238" t="str">
        <f ca="1">'Matriz de Datos'!AT256</f>
        <v/>
      </c>
      <c r="M275" s="238" t="str">
        <f ca="1">'Matriz de Datos'!AU256</f>
        <v/>
      </c>
      <c r="N275" s="238" t="str">
        <f ca="1">'Matriz de Datos'!AV256</f>
        <v/>
      </c>
      <c r="O275" s="238" t="str">
        <f ca="1">'Matriz de Datos'!AW256</f>
        <v/>
      </c>
      <c r="P275" s="238" t="str">
        <f ca="1">'Matriz de Datos'!AX256</f>
        <v/>
      </c>
      <c r="Q275" s="238" t="str">
        <f ca="1">'Matriz de Datos'!AZ256</f>
        <v/>
      </c>
      <c r="R275" s="239" t="str">
        <f>IF('Informacion del Cliente'!U268&lt;&gt;"",'Informacion del Cliente'!U268,"")</f>
        <v/>
      </c>
      <c r="S275" s="238" t="str">
        <f>IF(OR('Matriz de Datos'!AK256=1,'Matriz de Datos'!AK256=3),'Matriz de Datos'!AI256,"")</f>
        <v/>
      </c>
    </row>
    <row r="276" spans="6:19" x14ac:dyDescent="0.3">
      <c r="F276" s="236" t="str">
        <f>'Matriz de Datos'!A257</f>
        <v/>
      </c>
      <c r="G276" s="237" t="str">
        <f>'Matriz de Datos'!G257</f>
        <v/>
      </c>
      <c r="H276" s="237" t="str">
        <f>'Matriz de Datos'!K257</f>
        <v/>
      </c>
      <c r="I276" s="238" t="str">
        <f>'Matriz de Datos'!L257</f>
        <v/>
      </c>
      <c r="J276" s="238" t="str">
        <f>'Matriz de Datos'!M257</f>
        <v/>
      </c>
      <c r="K276" s="238" t="str">
        <f>'Matriz de Datos'!O257</f>
        <v/>
      </c>
      <c r="L276" s="238" t="str">
        <f ca="1">'Matriz de Datos'!AT257</f>
        <v/>
      </c>
      <c r="M276" s="238" t="str">
        <f ca="1">'Matriz de Datos'!AU257</f>
        <v/>
      </c>
      <c r="N276" s="238" t="str">
        <f ca="1">'Matriz de Datos'!AV257</f>
        <v/>
      </c>
      <c r="O276" s="238" t="str">
        <f ca="1">'Matriz de Datos'!AW257</f>
        <v/>
      </c>
      <c r="P276" s="238" t="str">
        <f ca="1">'Matriz de Datos'!AX257</f>
        <v/>
      </c>
      <c r="Q276" s="238" t="str">
        <f ca="1">'Matriz de Datos'!AZ257</f>
        <v/>
      </c>
      <c r="R276" s="239" t="str">
        <f>IF('Informacion del Cliente'!U269&lt;&gt;"",'Informacion del Cliente'!U269,"")</f>
        <v/>
      </c>
      <c r="S276" s="238" t="str">
        <f>IF(OR('Matriz de Datos'!AK257=1,'Matriz de Datos'!AK257=3),'Matriz de Datos'!AI257,"")</f>
        <v/>
      </c>
    </row>
    <row r="277" spans="6:19" x14ac:dyDescent="0.3">
      <c r="F277" s="236" t="str">
        <f>'Matriz de Datos'!A258</f>
        <v/>
      </c>
      <c r="G277" s="237" t="str">
        <f>'Matriz de Datos'!G258</f>
        <v/>
      </c>
      <c r="H277" s="237" t="str">
        <f>'Matriz de Datos'!K258</f>
        <v/>
      </c>
      <c r="I277" s="238" t="str">
        <f>'Matriz de Datos'!L258</f>
        <v/>
      </c>
      <c r="J277" s="238" t="str">
        <f>'Matriz de Datos'!M258</f>
        <v/>
      </c>
      <c r="K277" s="238" t="str">
        <f>'Matriz de Datos'!O258</f>
        <v/>
      </c>
      <c r="L277" s="238" t="str">
        <f ca="1">'Matriz de Datos'!AT258</f>
        <v/>
      </c>
      <c r="M277" s="238" t="str">
        <f ca="1">'Matriz de Datos'!AU258</f>
        <v/>
      </c>
      <c r="N277" s="238" t="str">
        <f ca="1">'Matriz de Datos'!AV258</f>
        <v/>
      </c>
      <c r="O277" s="238" t="str">
        <f ca="1">'Matriz de Datos'!AW258</f>
        <v/>
      </c>
      <c r="P277" s="238" t="str">
        <f ca="1">'Matriz de Datos'!AX258</f>
        <v/>
      </c>
      <c r="Q277" s="238" t="str">
        <f ca="1">'Matriz de Datos'!AZ258</f>
        <v/>
      </c>
      <c r="R277" s="239" t="str">
        <f>IF('Informacion del Cliente'!U270&lt;&gt;"",'Informacion del Cliente'!U270,"")</f>
        <v/>
      </c>
      <c r="S277" s="238" t="str">
        <f>IF(OR('Matriz de Datos'!AK258=1,'Matriz de Datos'!AK258=3),'Matriz de Datos'!AI258,"")</f>
        <v/>
      </c>
    </row>
    <row r="278" spans="6:19" x14ac:dyDescent="0.3">
      <c r="F278" s="236" t="str">
        <f>'Matriz de Datos'!A259</f>
        <v/>
      </c>
      <c r="G278" s="237" t="str">
        <f>'Matriz de Datos'!G259</f>
        <v/>
      </c>
      <c r="H278" s="237" t="str">
        <f>'Matriz de Datos'!K259</f>
        <v/>
      </c>
      <c r="I278" s="238" t="str">
        <f>'Matriz de Datos'!L259</f>
        <v/>
      </c>
      <c r="J278" s="238" t="str">
        <f>'Matriz de Datos'!M259</f>
        <v/>
      </c>
      <c r="K278" s="238" t="str">
        <f>'Matriz de Datos'!O259</f>
        <v/>
      </c>
      <c r="L278" s="238" t="str">
        <f ca="1">'Matriz de Datos'!AT259</f>
        <v/>
      </c>
      <c r="M278" s="238" t="str">
        <f ca="1">'Matriz de Datos'!AU259</f>
        <v/>
      </c>
      <c r="N278" s="238" t="str">
        <f ca="1">'Matriz de Datos'!AV259</f>
        <v/>
      </c>
      <c r="O278" s="238" t="str">
        <f ca="1">'Matriz de Datos'!AW259</f>
        <v/>
      </c>
      <c r="P278" s="238" t="str">
        <f ca="1">'Matriz de Datos'!AX259</f>
        <v/>
      </c>
      <c r="Q278" s="238" t="str">
        <f ca="1">'Matriz de Datos'!AZ259</f>
        <v/>
      </c>
      <c r="R278" s="239" t="str">
        <f>IF('Informacion del Cliente'!U271&lt;&gt;"",'Informacion del Cliente'!U271,"")</f>
        <v/>
      </c>
      <c r="S278" s="238" t="str">
        <f>IF(OR('Matriz de Datos'!AK259=1,'Matriz de Datos'!AK259=3),'Matriz de Datos'!AI259,"")</f>
        <v/>
      </c>
    </row>
    <row r="279" spans="6:19" x14ac:dyDescent="0.3">
      <c r="F279" s="236" t="str">
        <f>'Matriz de Datos'!A260</f>
        <v/>
      </c>
      <c r="G279" s="237" t="str">
        <f>'Matriz de Datos'!G260</f>
        <v/>
      </c>
      <c r="H279" s="237" t="str">
        <f>'Matriz de Datos'!K260</f>
        <v/>
      </c>
      <c r="I279" s="238" t="str">
        <f>'Matriz de Datos'!L260</f>
        <v/>
      </c>
      <c r="J279" s="238" t="str">
        <f>'Matriz de Datos'!M260</f>
        <v/>
      </c>
      <c r="K279" s="238" t="str">
        <f>'Matriz de Datos'!O260</f>
        <v/>
      </c>
      <c r="L279" s="238" t="str">
        <f ca="1">'Matriz de Datos'!AT260</f>
        <v/>
      </c>
      <c r="M279" s="238" t="str">
        <f ca="1">'Matriz de Datos'!AU260</f>
        <v/>
      </c>
      <c r="N279" s="238" t="str">
        <f ca="1">'Matriz de Datos'!AV260</f>
        <v/>
      </c>
      <c r="O279" s="238" t="str">
        <f ca="1">'Matriz de Datos'!AW260</f>
        <v/>
      </c>
      <c r="P279" s="238" t="str">
        <f ca="1">'Matriz de Datos'!AX260</f>
        <v/>
      </c>
      <c r="Q279" s="238" t="str">
        <f ca="1">'Matriz de Datos'!AZ260</f>
        <v/>
      </c>
      <c r="R279" s="239" t="str">
        <f>IF('Informacion del Cliente'!U272&lt;&gt;"",'Informacion del Cliente'!U272,"")</f>
        <v/>
      </c>
      <c r="S279" s="238" t="str">
        <f>IF(OR('Matriz de Datos'!AK260=1,'Matriz de Datos'!AK260=3),'Matriz de Datos'!AI260,"")</f>
        <v/>
      </c>
    </row>
    <row r="280" spans="6:19" x14ac:dyDescent="0.3">
      <c r="F280" s="236" t="str">
        <f>'Matriz de Datos'!A261</f>
        <v/>
      </c>
      <c r="G280" s="237" t="str">
        <f>'Matriz de Datos'!G261</f>
        <v/>
      </c>
      <c r="H280" s="237" t="str">
        <f>'Matriz de Datos'!K261</f>
        <v/>
      </c>
      <c r="I280" s="238" t="str">
        <f>'Matriz de Datos'!L261</f>
        <v/>
      </c>
      <c r="J280" s="238" t="str">
        <f>'Matriz de Datos'!M261</f>
        <v/>
      </c>
      <c r="K280" s="238" t="str">
        <f>'Matriz de Datos'!O261</f>
        <v/>
      </c>
      <c r="L280" s="238" t="str">
        <f ca="1">'Matriz de Datos'!AT261</f>
        <v/>
      </c>
      <c r="M280" s="238" t="str">
        <f ca="1">'Matriz de Datos'!AU261</f>
        <v/>
      </c>
      <c r="N280" s="238" t="str">
        <f ca="1">'Matriz de Datos'!AV261</f>
        <v/>
      </c>
      <c r="O280" s="238" t="str">
        <f ca="1">'Matriz de Datos'!AW261</f>
        <v/>
      </c>
      <c r="P280" s="238" t="str">
        <f ca="1">'Matriz de Datos'!AX261</f>
        <v/>
      </c>
      <c r="Q280" s="238" t="str">
        <f ca="1">'Matriz de Datos'!AZ261</f>
        <v/>
      </c>
      <c r="R280" s="239" t="str">
        <f>IF('Informacion del Cliente'!U273&lt;&gt;"",'Informacion del Cliente'!U273,"")</f>
        <v/>
      </c>
      <c r="S280" s="238" t="str">
        <f>IF(OR('Matriz de Datos'!AK261=1,'Matriz de Datos'!AK261=3),'Matriz de Datos'!AI261,"")</f>
        <v/>
      </c>
    </row>
    <row r="281" spans="6:19" x14ac:dyDescent="0.3">
      <c r="F281" s="236" t="str">
        <f>'Matriz de Datos'!A262</f>
        <v/>
      </c>
      <c r="G281" s="237" t="str">
        <f>'Matriz de Datos'!G262</f>
        <v/>
      </c>
      <c r="H281" s="237" t="str">
        <f>'Matriz de Datos'!K262</f>
        <v/>
      </c>
      <c r="I281" s="238" t="str">
        <f>'Matriz de Datos'!L262</f>
        <v/>
      </c>
      <c r="J281" s="238" t="str">
        <f>'Matriz de Datos'!M262</f>
        <v/>
      </c>
      <c r="K281" s="238" t="str">
        <f>'Matriz de Datos'!O262</f>
        <v/>
      </c>
      <c r="L281" s="238" t="str">
        <f ca="1">'Matriz de Datos'!AT262</f>
        <v/>
      </c>
      <c r="M281" s="238" t="str">
        <f ca="1">'Matriz de Datos'!AU262</f>
        <v/>
      </c>
      <c r="N281" s="238" t="str">
        <f ca="1">'Matriz de Datos'!AV262</f>
        <v/>
      </c>
      <c r="O281" s="238" t="str">
        <f ca="1">'Matriz de Datos'!AW262</f>
        <v/>
      </c>
      <c r="P281" s="238" t="str">
        <f ca="1">'Matriz de Datos'!AX262</f>
        <v/>
      </c>
      <c r="Q281" s="238" t="str">
        <f ca="1">'Matriz de Datos'!AZ262</f>
        <v/>
      </c>
      <c r="R281" s="239" t="str">
        <f>IF('Informacion del Cliente'!U274&lt;&gt;"",'Informacion del Cliente'!U274,"")</f>
        <v/>
      </c>
      <c r="S281" s="238" t="str">
        <f>IF(OR('Matriz de Datos'!AK262=1,'Matriz de Datos'!AK262=3),'Matriz de Datos'!AI262,"")</f>
        <v/>
      </c>
    </row>
    <row r="282" spans="6:19" x14ac:dyDescent="0.3">
      <c r="F282" s="236" t="str">
        <f>'Matriz de Datos'!A263</f>
        <v/>
      </c>
      <c r="G282" s="237" t="str">
        <f>'Matriz de Datos'!G263</f>
        <v/>
      </c>
      <c r="H282" s="237" t="str">
        <f>'Matriz de Datos'!K263</f>
        <v/>
      </c>
      <c r="I282" s="238" t="str">
        <f>'Matriz de Datos'!L263</f>
        <v/>
      </c>
      <c r="J282" s="238" t="str">
        <f>'Matriz de Datos'!M263</f>
        <v/>
      </c>
      <c r="K282" s="238" t="str">
        <f>'Matriz de Datos'!O263</f>
        <v/>
      </c>
      <c r="L282" s="238" t="str">
        <f ca="1">'Matriz de Datos'!AT263</f>
        <v/>
      </c>
      <c r="M282" s="238" t="str">
        <f ca="1">'Matriz de Datos'!AU263</f>
        <v/>
      </c>
      <c r="N282" s="238" t="str">
        <f ca="1">'Matriz de Datos'!AV263</f>
        <v/>
      </c>
      <c r="O282" s="238" t="str">
        <f ca="1">'Matriz de Datos'!AW263</f>
        <v/>
      </c>
      <c r="P282" s="238" t="str">
        <f ca="1">'Matriz de Datos'!AX263</f>
        <v/>
      </c>
      <c r="Q282" s="238" t="str">
        <f ca="1">'Matriz de Datos'!AZ263</f>
        <v/>
      </c>
      <c r="R282" s="239" t="str">
        <f>IF('Informacion del Cliente'!U275&lt;&gt;"",'Informacion del Cliente'!U275,"")</f>
        <v/>
      </c>
      <c r="S282" s="238" t="str">
        <f>IF(OR('Matriz de Datos'!AK263=1,'Matriz de Datos'!AK263=3),'Matriz de Datos'!AI263,"")</f>
        <v/>
      </c>
    </row>
    <row r="283" spans="6:19" x14ac:dyDescent="0.3">
      <c r="F283" s="236" t="str">
        <f>'Matriz de Datos'!A264</f>
        <v/>
      </c>
      <c r="G283" s="237" t="str">
        <f>'Matriz de Datos'!G264</f>
        <v/>
      </c>
      <c r="H283" s="237" t="str">
        <f>'Matriz de Datos'!K264</f>
        <v/>
      </c>
      <c r="I283" s="238" t="str">
        <f>'Matriz de Datos'!L264</f>
        <v/>
      </c>
      <c r="J283" s="238" t="str">
        <f>'Matriz de Datos'!M264</f>
        <v/>
      </c>
      <c r="K283" s="238" t="str">
        <f>'Matriz de Datos'!O264</f>
        <v/>
      </c>
      <c r="L283" s="238" t="str">
        <f ca="1">'Matriz de Datos'!AT264</f>
        <v/>
      </c>
      <c r="M283" s="238" t="str">
        <f ca="1">'Matriz de Datos'!AU264</f>
        <v/>
      </c>
      <c r="N283" s="238" t="str">
        <f ca="1">'Matriz de Datos'!AV264</f>
        <v/>
      </c>
      <c r="O283" s="238" t="str">
        <f ca="1">'Matriz de Datos'!AW264</f>
        <v/>
      </c>
      <c r="P283" s="238" t="str">
        <f ca="1">'Matriz de Datos'!AX264</f>
        <v/>
      </c>
      <c r="Q283" s="238" t="str">
        <f ca="1">'Matriz de Datos'!AZ264</f>
        <v/>
      </c>
      <c r="R283" s="239" t="str">
        <f>IF('Informacion del Cliente'!U276&lt;&gt;"",'Informacion del Cliente'!U276,"")</f>
        <v/>
      </c>
      <c r="S283" s="238" t="str">
        <f>IF(OR('Matriz de Datos'!AK264=1,'Matriz de Datos'!AK264=3),'Matriz de Datos'!AI264,"")</f>
        <v/>
      </c>
    </row>
    <row r="284" spans="6:19" x14ac:dyDescent="0.3">
      <c r="F284" s="236" t="str">
        <f>'Matriz de Datos'!A265</f>
        <v/>
      </c>
      <c r="G284" s="237" t="str">
        <f>'Matriz de Datos'!G265</f>
        <v/>
      </c>
      <c r="H284" s="237" t="str">
        <f>'Matriz de Datos'!K265</f>
        <v/>
      </c>
      <c r="I284" s="238" t="str">
        <f>'Matriz de Datos'!L265</f>
        <v/>
      </c>
      <c r="J284" s="238" t="str">
        <f>'Matriz de Datos'!M265</f>
        <v/>
      </c>
      <c r="K284" s="238" t="str">
        <f>'Matriz de Datos'!O265</f>
        <v/>
      </c>
      <c r="L284" s="238" t="str">
        <f ca="1">'Matriz de Datos'!AT265</f>
        <v/>
      </c>
      <c r="M284" s="238" t="str">
        <f ca="1">'Matriz de Datos'!AU265</f>
        <v/>
      </c>
      <c r="N284" s="238" t="str">
        <f ca="1">'Matriz de Datos'!AV265</f>
        <v/>
      </c>
      <c r="O284" s="238" t="str">
        <f ca="1">'Matriz de Datos'!AW265</f>
        <v/>
      </c>
      <c r="P284" s="238" t="str">
        <f ca="1">'Matriz de Datos'!AX265</f>
        <v/>
      </c>
      <c r="Q284" s="238" t="str">
        <f ca="1">'Matriz de Datos'!AZ265</f>
        <v/>
      </c>
      <c r="R284" s="239" t="str">
        <f>IF('Informacion del Cliente'!U277&lt;&gt;"",'Informacion del Cliente'!U277,"")</f>
        <v/>
      </c>
      <c r="S284" s="238" t="str">
        <f>IF(OR('Matriz de Datos'!AK265=1,'Matriz de Datos'!AK265=3),'Matriz de Datos'!AI265,"")</f>
        <v/>
      </c>
    </row>
    <row r="285" spans="6:19" x14ac:dyDescent="0.3">
      <c r="F285" s="236" t="str">
        <f>'Matriz de Datos'!A266</f>
        <v/>
      </c>
      <c r="G285" s="237" t="str">
        <f>'Matriz de Datos'!G266</f>
        <v/>
      </c>
      <c r="H285" s="237" t="str">
        <f>'Matriz de Datos'!K266</f>
        <v/>
      </c>
      <c r="I285" s="238" t="str">
        <f>'Matriz de Datos'!L266</f>
        <v/>
      </c>
      <c r="J285" s="238" t="str">
        <f>'Matriz de Datos'!M266</f>
        <v/>
      </c>
      <c r="K285" s="238" t="str">
        <f>'Matriz de Datos'!O266</f>
        <v/>
      </c>
      <c r="L285" s="238" t="str">
        <f ca="1">'Matriz de Datos'!AT266</f>
        <v/>
      </c>
      <c r="M285" s="238" t="str">
        <f ca="1">'Matriz de Datos'!AU266</f>
        <v/>
      </c>
      <c r="N285" s="238" t="str">
        <f ca="1">'Matriz de Datos'!AV266</f>
        <v/>
      </c>
      <c r="O285" s="238" t="str">
        <f ca="1">'Matriz de Datos'!AW266</f>
        <v/>
      </c>
      <c r="P285" s="238" t="str">
        <f ca="1">'Matriz de Datos'!AX266</f>
        <v/>
      </c>
      <c r="Q285" s="238" t="str">
        <f ca="1">'Matriz de Datos'!AZ266</f>
        <v/>
      </c>
      <c r="R285" s="239" t="str">
        <f>IF('Informacion del Cliente'!U278&lt;&gt;"",'Informacion del Cliente'!U278,"")</f>
        <v/>
      </c>
      <c r="S285" s="238" t="str">
        <f>IF(OR('Matriz de Datos'!AK266=1,'Matriz de Datos'!AK266=3),'Matriz de Datos'!AI266,"")</f>
        <v/>
      </c>
    </row>
    <row r="286" spans="6:19" x14ac:dyDescent="0.3">
      <c r="F286" s="236" t="str">
        <f>'Matriz de Datos'!A267</f>
        <v/>
      </c>
      <c r="G286" s="237" t="str">
        <f>'Matriz de Datos'!G267</f>
        <v/>
      </c>
      <c r="H286" s="237" t="str">
        <f>'Matriz de Datos'!K267</f>
        <v/>
      </c>
      <c r="I286" s="238" t="str">
        <f>'Matriz de Datos'!L267</f>
        <v/>
      </c>
      <c r="J286" s="238" t="str">
        <f>'Matriz de Datos'!M267</f>
        <v/>
      </c>
      <c r="K286" s="238" t="str">
        <f>'Matriz de Datos'!O267</f>
        <v/>
      </c>
      <c r="L286" s="238" t="str">
        <f ca="1">'Matriz de Datos'!AT267</f>
        <v/>
      </c>
      <c r="M286" s="238" t="str">
        <f ca="1">'Matriz de Datos'!AU267</f>
        <v/>
      </c>
      <c r="N286" s="238" t="str">
        <f ca="1">'Matriz de Datos'!AV267</f>
        <v/>
      </c>
      <c r="O286" s="238" t="str">
        <f ca="1">'Matriz de Datos'!AW267</f>
        <v/>
      </c>
      <c r="P286" s="238" t="str">
        <f ca="1">'Matriz de Datos'!AX267</f>
        <v/>
      </c>
      <c r="Q286" s="238" t="str">
        <f ca="1">'Matriz de Datos'!AZ267</f>
        <v/>
      </c>
      <c r="R286" s="239" t="str">
        <f>IF('Informacion del Cliente'!U279&lt;&gt;"",'Informacion del Cliente'!U279,"")</f>
        <v/>
      </c>
      <c r="S286" s="238" t="str">
        <f>IF(OR('Matriz de Datos'!AK267=1,'Matriz de Datos'!AK267=3),'Matriz de Datos'!AI267,"")</f>
        <v/>
      </c>
    </row>
    <row r="287" spans="6:19" x14ac:dyDescent="0.3">
      <c r="F287" s="236" t="str">
        <f>'Matriz de Datos'!A268</f>
        <v/>
      </c>
      <c r="G287" s="237" t="str">
        <f>'Matriz de Datos'!G268</f>
        <v/>
      </c>
      <c r="H287" s="237" t="str">
        <f>'Matriz de Datos'!K268</f>
        <v/>
      </c>
      <c r="I287" s="238" t="str">
        <f>'Matriz de Datos'!L268</f>
        <v/>
      </c>
      <c r="J287" s="238" t="str">
        <f>'Matriz de Datos'!M268</f>
        <v/>
      </c>
      <c r="K287" s="238" t="str">
        <f>'Matriz de Datos'!O268</f>
        <v/>
      </c>
      <c r="L287" s="238" t="str">
        <f ca="1">'Matriz de Datos'!AT268</f>
        <v/>
      </c>
      <c r="M287" s="238" t="str">
        <f ca="1">'Matriz de Datos'!AU268</f>
        <v/>
      </c>
      <c r="N287" s="238" t="str">
        <f ca="1">'Matriz de Datos'!AV268</f>
        <v/>
      </c>
      <c r="O287" s="238" t="str">
        <f ca="1">'Matriz de Datos'!AW268</f>
        <v/>
      </c>
      <c r="P287" s="238" t="str">
        <f ca="1">'Matriz de Datos'!AX268</f>
        <v/>
      </c>
      <c r="Q287" s="238" t="str">
        <f ca="1">'Matriz de Datos'!AZ268</f>
        <v/>
      </c>
      <c r="R287" s="239" t="str">
        <f>IF('Informacion del Cliente'!U280&lt;&gt;"",'Informacion del Cliente'!U280,"")</f>
        <v/>
      </c>
      <c r="S287" s="238" t="str">
        <f>IF(OR('Matriz de Datos'!AK268=1,'Matriz de Datos'!AK268=3),'Matriz de Datos'!AI268,"")</f>
        <v/>
      </c>
    </row>
    <row r="288" spans="6:19" x14ac:dyDescent="0.3">
      <c r="F288" s="236" t="str">
        <f>'Matriz de Datos'!A269</f>
        <v/>
      </c>
      <c r="G288" s="237" t="str">
        <f>'Matriz de Datos'!G269</f>
        <v/>
      </c>
      <c r="H288" s="237" t="str">
        <f>'Matriz de Datos'!K269</f>
        <v/>
      </c>
      <c r="I288" s="238" t="str">
        <f>'Matriz de Datos'!L269</f>
        <v/>
      </c>
      <c r="J288" s="238" t="str">
        <f>'Matriz de Datos'!M269</f>
        <v/>
      </c>
      <c r="K288" s="238" t="str">
        <f>'Matriz de Datos'!O269</f>
        <v/>
      </c>
      <c r="L288" s="238" t="str">
        <f ca="1">'Matriz de Datos'!AT269</f>
        <v/>
      </c>
      <c r="M288" s="238" t="str">
        <f ca="1">'Matriz de Datos'!AU269</f>
        <v/>
      </c>
      <c r="N288" s="238" t="str">
        <f ca="1">'Matriz de Datos'!AV269</f>
        <v/>
      </c>
      <c r="O288" s="238" t="str">
        <f ca="1">'Matriz de Datos'!AW269</f>
        <v/>
      </c>
      <c r="P288" s="238" t="str">
        <f ca="1">'Matriz de Datos'!AX269</f>
        <v/>
      </c>
      <c r="Q288" s="238" t="str">
        <f ca="1">'Matriz de Datos'!AZ269</f>
        <v/>
      </c>
      <c r="R288" s="239" t="str">
        <f>IF('Informacion del Cliente'!U281&lt;&gt;"",'Informacion del Cliente'!U281,"")</f>
        <v/>
      </c>
      <c r="S288" s="238" t="str">
        <f>IF(OR('Matriz de Datos'!AK269=1,'Matriz de Datos'!AK269=3),'Matriz de Datos'!AI269,"")</f>
        <v/>
      </c>
    </row>
    <row r="289" spans="6:19" x14ac:dyDescent="0.3">
      <c r="F289" s="236" t="str">
        <f>'Matriz de Datos'!A270</f>
        <v/>
      </c>
      <c r="G289" s="237" t="str">
        <f>'Matriz de Datos'!G270</f>
        <v/>
      </c>
      <c r="H289" s="237" t="str">
        <f>'Matriz de Datos'!K270</f>
        <v/>
      </c>
      <c r="I289" s="238" t="str">
        <f>'Matriz de Datos'!L270</f>
        <v/>
      </c>
      <c r="J289" s="238" t="str">
        <f>'Matriz de Datos'!M270</f>
        <v/>
      </c>
      <c r="K289" s="238" t="str">
        <f>'Matriz de Datos'!O270</f>
        <v/>
      </c>
      <c r="L289" s="238" t="str">
        <f ca="1">'Matriz de Datos'!AT270</f>
        <v/>
      </c>
      <c r="M289" s="238" t="str">
        <f ca="1">'Matriz de Datos'!AU270</f>
        <v/>
      </c>
      <c r="N289" s="238" t="str">
        <f ca="1">'Matriz de Datos'!AV270</f>
        <v/>
      </c>
      <c r="O289" s="238" t="str">
        <f ca="1">'Matriz de Datos'!AW270</f>
        <v/>
      </c>
      <c r="P289" s="238" t="str">
        <f ca="1">'Matriz de Datos'!AX270</f>
        <v/>
      </c>
      <c r="Q289" s="238" t="str">
        <f ca="1">'Matriz de Datos'!AZ270</f>
        <v/>
      </c>
      <c r="R289" s="239" t="str">
        <f>IF('Informacion del Cliente'!U282&lt;&gt;"",'Informacion del Cliente'!U282,"")</f>
        <v/>
      </c>
      <c r="S289" s="238" t="str">
        <f>IF(OR('Matriz de Datos'!AK270=1,'Matriz de Datos'!AK270=3),'Matriz de Datos'!AI270,"")</f>
        <v/>
      </c>
    </row>
    <row r="290" spans="6:19" x14ac:dyDescent="0.3">
      <c r="F290" s="236" t="str">
        <f>'Matriz de Datos'!A271</f>
        <v/>
      </c>
      <c r="G290" s="237" t="str">
        <f>'Matriz de Datos'!G271</f>
        <v/>
      </c>
      <c r="H290" s="237" t="str">
        <f>'Matriz de Datos'!K271</f>
        <v/>
      </c>
      <c r="I290" s="238" t="str">
        <f>'Matriz de Datos'!L271</f>
        <v/>
      </c>
      <c r="J290" s="238" t="str">
        <f>'Matriz de Datos'!M271</f>
        <v/>
      </c>
      <c r="K290" s="238" t="str">
        <f>'Matriz de Datos'!O271</f>
        <v/>
      </c>
      <c r="L290" s="238" t="str">
        <f ca="1">'Matriz de Datos'!AT271</f>
        <v/>
      </c>
      <c r="M290" s="238" t="str">
        <f ca="1">'Matriz de Datos'!AU271</f>
        <v/>
      </c>
      <c r="N290" s="238" t="str">
        <f ca="1">'Matriz de Datos'!AV271</f>
        <v/>
      </c>
      <c r="O290" s="238" t="str">
        <f ca="1">'Matriz de Datos'!AW271</f>
        <v/>
      </c>
      <c r="P290" s="238" t="str">
        <f ca="1">'Matriz de Datos'!AX271</f>
        <v/>
      </c>
      <c r="Q290" s="238" t="str">
        <f ca="1">'Matriz de Datos'!AZ271</f>
        <v/>
      </c>
      <c r="R290" s="239" t="str">
        <f>IF('Informacion del Cliente'!U283&lt;&gt;"",'Informacion del Cliente'!U283,"")</f>
        <v/>
      </c>
      <c r="S290" s="238" t="str">
        <f>IF(OR('Matriz de Datos'!AK271=1,'Matriz de Datos'!AK271=3),'Matriz de Datos'!AI271,"")</f>
        <v/>
      </c>
    </row>
    <row r="291" spans="6:19" x14ac:dyDescent="0.3">
      <c r="F291" s="236" t="str">
        <f>'Matriz de Datos'!A272</f>
        <v/>
      </c>
      <c r="G291" s="237" t="str">
        <f>'Matriz de Datos'!G272</f>
        <v/>
      </c>
      <c r="H291" s="237" t="str">
        <f>'Matriz de Datos'!K272</f>
        <v/>
      </c>
      <c r="I291" s="238" t="str">
        <f>'Matriz de Datos'!L272</f>
        <v/>
      </c>
      <c r="J291" s="238" t="str">
        <f>'Matriz de Datos'!M272</f>
        <v/>
      </c>
      <c r="K291" s="238" t="str">
        <f>'Matriz de Datos'!O272</f>
        <v/>
      </c>
      <c r="L291" s="238" t="str">
        <f ca="1">'Matriz de Datos'!AT272</f>
        <v/>
      </c>
      <c r="M291" s="238" t="str">
        <f ca="1">'Matriz de Datos'!AU272</f>
        <v/>
      </c>
      <c r="N291" s="238" t="str">
        <f ca="1">'Matriz de Datos'!AV272</f>
        <v/>
      </c>
      <c r="O291" s="238" t="str">
        <f ca="1">'Matriz de Datos'!AW272</f>
        <v/>
      </c>
      <c r="P291" s="238" t="str">
        <f ca="1">'Matriz de Datos'!AX272</f>
        <v/>
      </c>
      <c r="Q291" s="238" t="str">
        <f ca="1">'Matriz de Datos'!AZ272</f>
        <v/>
      </c>
      <c r="R291" s="239" t="str">
        <f>IF('Informacion del Cliente'!U284&lt;&gt;"",'Informacion del Cliente'!U284,"")</f>
        <v/>
      </c>
      <c r="S291" s="238" t="str">
        <f>IF(OR('Matriz de Datos'!AK272=1,'Matriz de Datos'!AK272=3),'Matriz de Datos'!AI272,"")</f>
        <v/>
      </c>
    </row>
    <row r="292" spans="6:19" x14ac:dyDescent="0.3">
      <c r="F292" s="236" t="str">
        <f>'Matriz de Datos'!A273</f>
        <v/>
      </c>
      <c r="G292" s="237" t="str">
        <f>'Matriz de Datos'!G273</f>
        <v/>
      </c>
      <c r="H292" s="237" t="str">
        <f>'Matriz de Datos'!K273</f>
        <v/>
      </c>
      <c r="I292" s="238" t="str">
        <f>'Matriz de Datos'!L273</f>
        <v/>
      </c>
      <c r="J292" s="238" t="str">
        <f>'Matriz de Datos'!M273</f>
        <v/>
      </c>
      <c r="K292" s="238" t="str">
        <f>'Matriz de Datos'!O273</f>
        <v/>
      </c>
      <c r="L292" s="238" t="str">
        <f ca="1">'Matriz de Datos'!AT273</f>
        <v/>
      </c>
      <c r="M292" s="238" t="str">
        <f ca="1">'Matriz de Datos'!AU273</f>
        <v/>
      </c>
      <c r="N292" s="238" t="str">
        <f ca="1">'Matriz de Datos'!AV273</f>
        <v/>
      </c>
      <c r="O292" s="238" t="str">
        <f ca="1">'Matriz de Datos'!AW273</f>
        <v/>
      </c>
      <c r="P292" s="238" t="str">
        <f ca="1">'Matriz de Datos'!AX273</f>
        <v/>
      </c>
      <c r="Q292" s="238" t="str">
        <f ca="1">'Matriz de Datos'!AZ273</f>
        <v/>
      </c>
      <c r="R292" s="239" t="str">
        <f>IF('Informacion del Cliente'!U285&lt;&gt;"",'Informacion del Cliente'!U285,"")</f>
        <v/>
      </c>
      <c r="S292" s="238" t="str">
        <f>IF(OR('Matriz de Datos'!AK273=1,'Matriz de Datos'!AK273=3),'Matriz de Datos'!AI273,"")</f>
        <v/>
      </c>
    </row>
    <row r="293" spans="6:19" x14ac:dyDescent="0.3">
      <c r="F293" s="236" t="str">
        <f>'Matriz de Datos'!A274</f>
        <v/>
      </c>
      <c r="G293" s="237" t="str">
        <f>'Matriz de Datos'!G274</f>
        <v/>
      </c>
      <c r="H293" s="237" t="str">
        <f>'Matriz de Datos'!K274</f>
        <v/>
      </c>
      <c r="I293" s="238" t="str">
        <f>'Matriz de Datos'!L274</f>
        <v/>
      </c>
      <c r="J293" s="238" t="str">
        <f>'Matriz de Datos'!M274</f>
        <v/>
      </c>
      <c r="K293" s="238" t="str">
        <f>'Matriz de Datos'!O274</f>
        <v/>
      </c>
      <c r="L293" s="238" t="str">
        <f ca="1">'Matriz de Datos'!AT274</f>
        <v/>
      </c>
      <c r="M293" s="238" t="str">
        <f ca="1">'Matriz de Datos'!AU274</f>
        <v/>
      </c>
      <c r="N293" s="238" t="str">
        <f ca="1">'Matriz de Datos'!AV274</f>
        <v/>
      </c>
      <c r="O293" s="238" t="str">
        <f ca="1">'Matriz de Datos'!AW274</f>
        <v/>
      </c>
      <c r="P293" s="238" t="str">
        <f ca="1">'Matriz de Datos'!AX274</f>
        <v/>
      </c>
      <c r="Q293" s="238" t="str">
        <f ca="1">'Matriz de Datos'!AZ274</f>
        <v/>
      </c>
      <c r="R293" s="239" t="str">
        <f>IF('Informacion del Cliente'!U286&lt;&gt;"",'Informacion del Cliente'!U286,"")</f>
        <v/>
      </c>
      <c r="S293" s="238" t="str">
        <f>IF(OR('Matriz de Datos'!AK274=1,'Matriz de Datos'!AK274=3),'Matriz de Datos'!AI274,"")</f>
        <v/>
      </c>
    </row>
    <row r="294" spans="6:19" x14ac:dyDescent="0.3">
      <c r="F294" s="236" t="str">
        <f>'Matriz de Datos'!A275</f>
        <v/>
      </c>
      <c r="G294" s="237" t="str">
        <f>'Matriz de Datos'!G275</f>
        <v/>
      </c>
      <c r="H294" s="237" t="str">
        <f>'Matriz de Datos'!K275</f>
        <v/>
      </c>
      <c r="I294" s="238" t="str">
        <f>'Matriz de Datos'!L275</f>
        <v/>
      </c>
      <c r="J294" s="238" t="str">
        <f>'Matriz de Datos'!M275</f>
        <v/>
      </c>
      <c r="K294" s="238" t="str">
        <f>'Matriz de Datos'!O275</f>
        <v/>
      </c>
      <c r="L294" s="238" t="str">
        <f ca="1">'Matriz de Datos'!AT275</f>
        <v/>
      </c>
      <c r="M294" s="238" t="str">
        <f ca="1">'Matriz de Datos'!AU275</f>
        <v/>
      </c>
      <c r="N294" s="238" t="str">
        <f ca="1">'Matriz de Datos'!AV275</f>
        <v/>
      </c>
      <c r="O294" s="238" t="str">
        <f ca="1">'Matriz de Datos'!AW275</f>
        <v/>
      </c>
      <c r="P294" s="238" t="str">
        <f ca="1">'Matriz de Datos'!AX275</f>
        <v/>
      </c>
      <c r="Q294" s="238" t="str">
        <f ca="1">'Matriz de Datos'!AZ275</f>
        <v/>
      </c>
      <c r="R294" s="239" t="str">
        <f>IF('Informacion del Cliente'!U287&lt;&gt;"",'Informacion del Cliente'!U287,"")</f>
        <v/>
      </c>
      <c r="S294" s="238" t="str">
        <f>IF(OR('Matriz de Datos'!AK275=1,'Matriz de Datos'!AK275=3),'Matriz de Datos'!AI275,"")</f>
        <v/>
      </c>
    </row>
    <row r="295" spans="6:19" x14ac:dyDescent="0.3">
      <c r="F295" s="236" t="str">
        <f>'Matriz de Datos'!A276</f>
        <v/>
      </c>
      <c r="G295" s="237" t="str">
        <f>'Matriz de Datos'!G276</f>
        <v/>
      </c>
      <c r="H295" s="237" t="str">
        <f>'Matriz de Datos'!K276</f>
        <v/>
      </c>
      <c r="I295" s="238" t="str">
        <f>'Matriz de Datos'!L276</f>
        <v/>
      </c>
      <c r="J295" s="238" t="str">
        <f>'Matriz de Datos'!M276</f>
        <v/>
      </c>
      <c r="K295" s="238" t="str">
        <f>'Matriz de Datos'!O276</f>
        <v/>
      </c>
      <c r="L295" s="238" t="str">
        <f ca="1">'Matriz de Datos'!AT276</f>
        <v/>
      </c>
      <c r="M295" s="238" t="str">
        <f ca="1">'Matriz de Datos'!AU276</f>
        <v/>
      </c>
      <c r="N295" s="238" t="str">
        <f ca="1">'Matriz de Datos'!AV276</f>
        <v/>
      </c>
      <c r="O295" s="238" t="str">
        <f ca="1">'Matriz de Datos'!AW276</f>
        <v/>
      </c>
      <c r="P295" s="238" t="str">
        <f ca="1">'Matriz de Datos'!AX276</f>
        <v/>
      </c>
      <c r="Q295" s="238" t="str">
        <f ca="1">'Matriz de Datos'!AZ276</f>
        <v/>
      </c>
      <c r="R295" s="239" t="str">
        <f>IF('Informacion del Cliente'!U288&lt;&gt;"",'Informacion del Cliente'!U288,"")</f>
        <v/>
      </c>
      <c r="S295" s="238" t="str">
        <f>IF(OR('Matriz de Datos'!AK276=1,'Matriz de Datos'!AK276=3),'Matriz de Datos'!AI276,"")</f>
        <v/>
      </c>
    </row>
    <row r="296" spans="6:19" x14ac:dyDescent="0.3">
      <c r="F296" s="236" t="str">
        <f>'Matriz de Datos'!A277</f>
        <v/>
      </c>
      <c r="G296" s="237" t="str">
        <f>'Matriz de Datos'!G277</f>
        <v/>
      </c>
      <c r="H296" s="237" t="str">
        <f>'Matriz de Datos'!K277</f>
        <v/>
      </c>
      <c r="I296" s="238" t="str">
        <f>'Matriz de Datos'!L277</f>
        <v/>
      </c>
      <c r="J296" s="238" t="str">
        <f>'Matriz de Datos'!M277</f>
        <v/>
      </c>
      <c r="K296" s="238" t="str">
        <f>'Matriz de Datos'!O277</f>
        <v/>
      </c>
      <c r="L296" s="238" t="str">
        <f ca="1">'Matriz de Datos'!AT277</f>
        <v/>
      </c>
      <c r="M296" s="238" t="str">
        <f ca="1">'Matriz de Datos'!AU277</f>
        <v/>
      </c>
      <c r="N296" s="238" t="str">
        <f ca="1">'Matriz de Datos'!AV277</f>
        <v/>
      </c>
      <c r="O296" s="238" t="str">
        <f ca="1">'Matriz de Datos'!AW277</f>
        <v/>
      </c>
      <c r="P296" s="238" t="str">
        <f ca="1">'Matriz de Datos'!AX277</f>
        <v/>
      </c>
      <c r="Q296" s="238" t="str">
        <f ca="1">'Matriz de Datos'!AZ277</f>
        <v/>
      </c>
      <c r="R296" s="239" t="str">
        <f>IF('Informacion del Cliente'!U289&lt;&gt;"",'Informacion del Cliente'!U289,"")</f>
        <v/>
      </c>
      <c r="S296" s="238" t="str">
        <f>IF(OR('Matriz de Datos'!AK277=1,'Matriz de Datos'!AK277=3),'Matriz de Datos'!AI277,"")</f>
        <v/>
      </c>
    </row>
    <row r="297" spans="6:19" x14ac:dyDescent="0.3">
      <c r="F297" s="236" t="str">
        <f>'Matriz de Datos'!A278</f>
        <v/>
      </c>
      <c r="G297" s="237" t="str">
        <f>'Matriz de Datos'!G278</f>
        <v/>
      </c>
      <c r="H297" s="237" t="str">
        <f>'Matriz de Datos'!K278</f>
        <v/>
      </c>
      <c r="I297" s="238" t="str">
        <f>'Matriz de Datos'!L278</f>
        <v/>
      </c>
      <c r="J297" s="238" t="str">
        <f>'Matriz de Datos'!M278</f>
        <v/>
      </c>
      <c r="K297" s="238" t="str">
        <f>'Matriz de Datos'!O278</f>
        <v/>
      </c>
      <c r="L297" s="238" t="str">
        <f ca="1">'Matriz de Datos'!AT278</f>
        <v/>
      </c>
      <c r="M297" s="238" t="str">
        <f ca="1">'Matriz de Datos'!AU278</f>
        <v/>
      </c>
      <c r="N297" s="238" t="str">
        <f ca="1">'Matriz de Datos'!AV278</f>
        <v/>
      </c>
      <c r="O297" s="238" t="str">
        <f ca="1">'Matriz de Datos'!AW278</f>
        <v/>
      </c>
      <c r="P297" s="238" t="str">
        <f ca="1">'Matriz de Datos'!AX278</f>
        <v/>
      </c>
      <c r="Q297" s="238" t="str">
        <f ca="1">'Matriz de Datos'!AZ278</f>
        <v/>
      </c>
      <c r="R297" s="239" t="str">
        <f>IF('Informacion del Cliente'!U290&lt;&gt;"",'Informacion del Cliente'!U290,"")</f>
        <v/>
      </c>
      <c r="S297" s="238" t="str">
        <f>IF(OR('Matriz de Datos'!AK278=1,'Matriz de Datos'!AK278=3),'Matriz de Datos'!AI278,"")</f>
        <v/>
      </c>
    </row>
    <row r="298" spans="6:19" x14ac:dyDescent="0.3">
      <c r="F298" s="236" t="str">
        <f>'Matriz de Datos'!A279</f>
        <v/>
      </c>
      <c r="G298" s="237" t="str">
        <f>'Matriz de Datos'!G279</f>
        <v/>
      </c>
      <c r="H298" s="237" t="str">
        <f>'Matriz de Datos'!K279</f>
        <v/>
      </c>
      <c r="I298" s="238" t="str">
        <f>'Matriz de Datos'!L279</f>
        <v/>
      </c>
      <c r="J298" s="238" t="str">
        <f>'Matriz de Datos'!M279</f>
        <v/>
      </c>
      <c r="K298" s="238" t="str">
        <f>'Matriz de Datos'!O279</f>
        <v/>
      </c>
      <c r="L298" s="238" t="str">
        <f ca="1">'Matriz de Datos'!AT279</f>
        <v/>
      </c>
      <c r="M298" s="238" t="str">
        <f ca="1">'Matriz de Datos'!AU279</f>
        <v/>
      </c>
      <c r="N298" s="238" t="str">
        <f ca="1">'Matriz de Datos'!AV279</f>
        <v/>
      </c>
      <c r="O298" s="238" t="str">
        <f ca="1">'Matriz de Datos'!AW279</f>
        <v/>
      </c>
      <c r="P298" s="238" t="str">
        <f ca="1">'Matriz de Datos'!AX279</f>
        <v/>
      </c>
      <c r="Q298" s="238" t="str">
        <f ca="1">'Matriz de Datos'!AZ279</f>
        <v/>
      </c>
      <c r="R298" s="239" t="str">
        <f>IF('Informacion del Cliente'!U291&lt;&gt;"",'Informacion del Cliente'!U291,"")</f>
        <v/>
      </c>
      <c r="S298" s="238" t="str">
        <f>IF(OR('Matriz de Datos'!AK279=1,'Matriz de Datos'!AK279=3),'Matriz de Datos'!AI279,"")</f>
        <v/>
      </c>
    </row>
    <row r="299" spans="6:19" x14ac:dyDescent="0.3">
      <c r="F299" s="236" t="str">
        <f>'Matriz de Datos'!A280</f>
        <v/>
      </c>
      <c r="G299" s="237" t="str">
        <f>'Matriz de Datos'!G280</f>
        <v/>
      </c>
      <c r="H299" s="237" t="str">
        <f>'Matriz de Datos'!K280</f>
        <v/>
      </c>
      <c r="I299" s="238" t="str">
        <f>'Matriz de Datos'!L280</f>
        <v/>
      </c>
      <c r="J299" s="238" t="str">
        <f>'Matriz de Datos'!M280</f>
        <v/>
      </c>
      <c r="K299" s="238" t="str">
        <f>'Matriz de Datos'!O280</f>
        <v/>
      </c>
      <c r="L299" s="238" t="str">
        <f ca="1">'Matriz de Datos'!AT280</f>
        <v/>
      </c>
      <c r="M299" s="238" t="str">
        <f ca="1">'Matriz de Datos'!AU280</f>
        <v/>
      </c>
      <c r="N299" s="238" t="str">
        <f ca="1">'Matriz de Datos'!AV280</f>
        <v/>
      </c>
      <c r="O299" s="238" t="str">
        <f ca="1">'Matriz de Datos'!AW280</f>
        <v/>
      </c>
      <c r="P299" s="238" t="str">
        <f ca="1">'Matriz de Datos'!AX280</f>
        <v/>
      </c>
      <c r="Q299" s="238" t="str">
        <f ca="1">'Matriz de Datos'!AZ280</f>
        <v/>
      </c>
      <c r="R299" s="239" t="str">
        <f>IF('Informacion del Cliente'!U292&lt;&gt;"",'Informacion del Cliente'!U292,"")</f>
        <v/>
      </c>
      <c r="S299" s="238" t="str">
        <f>IF(OR('Matriz de Datos'!AK280=1,'Matriz de Datos'!AK280=3),'Matriz de Datos'!AI280,"")</f>
        <v/>
      </c>
    </row>
    <row r="300" spans="6:19" x14ac:dyDescent="0.3">
      <c r="F300" s="236" t="str">
        <f>'Matriz de Datos'!A281</f>
        <v/>
      </c>
      <c r="G300" s="237" t="str">
        <f>'Matriz de Datos'!G281</f>
        <v/>
      </c>
      <c r="H300" s="237" t="str">
        <f>'Matriz de Datos'!K281</f>
        <v/>
      </c>
      <c r="I300" s="238" t="str">
        <f>'Matriz de Datos'!L281</f>
        <v/>
      </c>
      <c r="J300" s="238" t="str">
        <f>'Matriz de Datos'!M281</f>
        <v/>
      </c>
      <c r="K300" s="238" t="str">
        <f>'Matriz de Datos'!O281</f>
        <v/>
      </c>
      <c r="L300" s="238" t="str">
        <f ca="1">'Matriz de Datos'!AT281</f>
        <v/>
      </c>
      <c r="M300" s="238" t="str">
        <f ca="1">'Matriz de Datos'!AU281</f>
        <v/>
      </c>
      <c r="N300" s="238" t="str">
        <f ca="1">'Matriz de Datos'!AV281</f>
        <v/>
      </c>
      <c r="O300" s="238" t="str">
        <f ca="1">'Matriz de Datos'!AW281</f>
        <v/>
      </c>
      <c r="P300" s="238" t="str">
        <f ca="1">'Matriz de Datos'!AX281</f>
        <v/>
      </c>
      <c r="Q300" s="238" t="str">
        <f ca="1">'Matriz de Datos'!AZ281</f>
        <v/>
      </c>
      <c r="R300" s="239" t="str">
        <f>IF('Informacion del Cliente'!U293&lt;&gt;"",'Informacion del Cliente'!U293,"")</f>
        <v/>
      </c>
      <c r="S300" s="238" t="str">
        <f>IF(OR('Matriz de Datos'!AK281=1,'Matriz de Datos'!AK281=3),'Matriz de Datos'!AI281,"")</f>
        <v/>
      </c>
    </row>
    <row r="301" spans="6:19" x14ac:dyDescent="0.3">
      <c r="F301" s="236" t="str">
        <f>'Matriz de Datos'!A282</f>
        <v/>
      </c>
      <c r="G301" s="237" t="str">
        <f>'Matriz de Datos'!G282</f>
        <v/>
      </c>
      <c r="H301" s="237" t="str">
        <f>'Matriz de Datos'!K282</f>
        <v/>
      </c>
      <c r="I301" s="238" t="str">
        <f>'Matriz de Datos'!L282</f>
        <v/>
      </c>
      <c r="J301" s="238" t="str">
        <f>'Matriz de Datos'!M282</f>
        <v/>
      </c>
      <c r="K301" s="238" t="str">
        <f>'Matriz de Datos'!O282</f>
        <v/>
      </c>
      <c r="L301" s="238" t="str">
        <f ca="1">'Matriz de Datos'!AT282</f>
        <v/>
      </c>
      <c r="M301" s="238" t="str">
        <f ca="1">'Matriz de Datos'!AU282</f>
        <v/>
      </c>
      <c r="N301" s="238" t="str">
        <f ca="1">'Matriz de Datos'!AV282</f>
        <v/>
      </c>
      <c r="O301" s="238" t="str">
        <f ca="1">'Matriz de Datos'!AW282</f>
        <v/>
      </c>
      <c r="P301" s="238" t="str">
        <f ca="1">'Matriz de Datos'!AX282</f>
        <v/>
      </c>
      <c r="Q301" s="238" t="str">
        <f ca="1">'Matriz de Datos'!AZ282</f>
        <v/>
      </c>
      <c r="R301" s="239" t="str">
        <f>IF('Informacion del Cliente'!U294&lt;&gt;"",'Informacion del Cliente'!U294,"")</f>
        <v/>
      </c>
      <c r="S301" s="238" t="str">
        <f>IF(OR('Matriz de Datos'!AK282=1,'Matriz de Datos'!AK282=3),'Matriz de Datos'!AI282,"")</f>
        <v/>
      </c>
    </row>
    <row r="302" spans="6:19" x14ac:dyDescent="0.3">
      <c r="F302" s="236" t="str">
        <f>'Matriz de Datos'!A283</f>
        <v/>
      </c>
      <c r="G302" s="237" t="str">
        <f>'Matriz de Datos'!G283</f>
        <v/>
      </c>
      <c r="H302" s="237" t="str">
        <f>'Matriz de Datos'!K283</f>
        <v/>
      </c>
      <c r="I302" s="238" t="str">
        <f>'Matriz de Datos'!L283</f>
        <v/>
      </c>
      <c r="J302" s="238" t="str">
        <f>'Matriz de Datos'!M283</f>
        <v/>
      </c>
      <c r="K302" s="238" t="str">
        <f>'Matriz de Datos'!O283</f>
        <v/>
      </c>
      <c r="L302" s="238" t="str">
        <f ca="1">'Matriz de Datos'!AT283</f>
        <v/>
      </c>
      <c r="M302" s="238" t="str">
        <f ca="1">'Matriz de Datos'!AU283</f>
        <v/>
      </c>
      <c r="N302" s="238" t="str">
        <f ca="1">'Matriz de Datos'!AV283</f>
        <v/>
      </c>
      <c r="O302" s="238" t="str">
        <f ca="1">'Matriz de Datos'!AW283</f>
        <v/>
      </c>
      <c r="P302" s="238" t="str">
        <f ca="1">'Matriz de Datos'!AX283</f>
        <v/>
      </c>
      <c r="Q302" s="238" t="str">
        <f ca="1">'Matriz de Datos'!AZ283</f>
        <v/>
      </c>
      <c r="R302" s="239" t="str">
        <f>IF('Informacion del Cliente'!U295&lt;&gt;"",'Informacion del Cliente'!U295,"")</f>
        <v/>
      </c>
      <c r="S302" s="238" t="str">
        <f>IF(OR('Matriz de Datos'!AK283=1,'Matriz de Datos'!AK283=3),'Matriz de Datos'!AI283,"")</f>
        <v/>
      </c>
    </row>
    <row r="303" spans="6:19" x14ac:dyDescent="0.3">
      <c r="F303" s="236" t="str">
        <f>'Matriz de Datos'!A284</f>
        <v/>
      </c>
      <c r="G303" s="237" t="str">
        <f>'Matriz de Datos'!G284</f>
        <v/>
      </c>
      <c r="H303" s="237" t="str">
        <f>'Matriz de Datos'!K284</f>
        <v/>
      </c>
      <c r="I303" s="238" t="str">
        <f>'Matriz de Datos'!L284</f>
        <v/>
      </c>
      <c r="J303" s="238" t="str">
        <f>'Matriz de Datos'!M284</f>
        <v/>
      </c>
      <c r="K303" s="238" t="str">
        <f>'Matriz de Datos'!O284</f>
        <v/>
      </c>
      <c r="L303" s="238" t="str">
        <f ca="1">'Matriz de Datos'!AT284</f>
        <v/>
      </c>
      <c r="M303" s="238" t="str">
        <f ca="1">'Matriz de Datos'!AU284</f>
        <v/>
      </c>
      <c r="N303" s="238" t="str">
        <f ca="1">'Matriz de Datos'!AV284</f>
        <v/>
      </c>
      <c r="O303" s="238" t="str">
        <f ca="1">'Matriz de Datos'!AW284</f>
        <v/>
      </c>
      <c r="P303" s="238" t="str">
        <f ca="1">'Matriz de Datos'!AX284</f>
        <v/>
      </c>
      <c r="Q303" s="238" t="str">
        <f ca="1">'Matriz de Datos'!AZ284</f>
        <v/>
      </c>
      <c r="R303" s="239" t="str">
        <f>IF('Informacion del Cliente'!U296&lt;&gt;"",'Informacion del Cliente'!U296,"")</f>
        <v/>
      </c>
      <c r="S303" s="238" t="str">
        <f>IF(OR('Matriz de Datos'!AK284=1,'Matriz de Datos'!AK284=3),'Matriz de Datos'!AI284,"")</f>
        <v/>
      </c>
    </row>
    <row r="304" spans="6:19" x14ac:dyDescent="0.3">
      <c r="F304" s="236" t="str">
        <f>'Matriz de Datos'!A285</f>
        <v/>
      </c>
      <c r="G304" s="237" t="str">
        <f>'Matriz de Datos'!G285</f>
        <v/>
      </c>
      <c r="H304" s="237" t="str">
        <f>'Matriz de Datos'!K285</f>
        <v/>
      </c>
      <c r="I304" s="238" t="str">
        <f>'Matriz de Datos'!L285</f>
        <v/>
      </c>
      <c r="J304" s="238" t="str">
        <f>'Matriz de Datos'!M285</f>
        <v/>
      </c>
      <c r="K304" s="238" t="str">
        <f>'Matriz de Datos'!O285</f>
        <v/>
      </c>
      <c r="L304" s="238" t="str">
        <f ca="1">'Matriz de Datos'!AT285</f>
        <v/>
      </c>
      <c r="M304" s="238" t="str">
        <f ca="1">'Matriz de Datos'!AU285</f>
        <v/>
      </c>
      <c r="N304" s="238" t="str">
        <f ca="1">'Matriz de Datos'!AV285</f>
        <v/>
      </c>
      <c r="O304" s="238" t="str">
        <f ca="1">'Matriz de Datos'!AW285</f>
        <v/>
      </c>
      <c r="P304" s="238" t="str">
        <f ca="1">'Matriz de Datos'!AX285</f>
        <v/>
      </c>
      <c r="Q304" s="238" t="str">
        <f ca="1">'Matriz de Datos'!AZ285</f>
        <v/>
      </c>
      <c r="R304" s="239" t="str">
        <f>IF('Informacion del Cliente'!U297&lt;&gt;"",'Informacion del Cliente'!U297,"")</f>
        <v/>
      </c>
      <c r="S304" s="238" t="str">
        <f>IF(OR('Matriz de Datos'!AK285=1,'Matriz de Datos'!AK285=3),'Matriz de Datos'!AI285,"")</f>
        <v/>
      </c>
    </row>
    <row r="305" spans="6:19" x14ac:dyDescent="0.3">
      <c r="F305" s="236" t="str">
        <f>'Matriz de Datos'!A286</f>
        <v/>
      </c>
      <c r="G305" s="237" t="str">
        <f>'Matriz de Datos'!G286</f>
        <v/>
      </c>
      <c r="H305" s="237" t="str">
        <f>'Matriz de Datos'!K286</f>
        <v/>
      </c>
      <c r="I305" s="238" t="str">
        <f>'Matriz de Datos'!L286</f>
        <v/>
      </c>
      <c r="J305" s="238" t="str">
        <f>'Matriz de Datos'!M286</f>
        <v/>
      </c>
      <c r="K305" s="238" t="str">
        <f>'Matriz de Datos'!O286</f>
        <v/>
      </c>
      <c r="L305" s="238" t="str">
        <f ca="1">'Matriz de Datos'!AT286</f>
        <v/>
      </c>
      <c r="M305" s="238" t="str">
        <f ca="1">'Matriz de Datos'!AU286</f>
        <v/>
      </c>
      <c r="N305" s="238" t="str">
        <f ca="1">'Matriz de Datos'!AV286</f>
        <v/>
      </c>
      <c r="O305" s="238" t="str">
        <f ca="1">'Matriz de Datos'!AW286</f>
        <v/>
      </c>
      <c r="P305" s="238" t="str">
        <f ca="1">'Matriz de Datos'!AX286</f>
        <v/>
      </c>
      <c r="Q305" s="238" t="str">
        <f ca="1">'Matriz de Datos'!AZ286</f>
        <v/>
      </c>
      <c r="R305" s="239" t="str">
        <f>IF('Informacion del Cliente'!U298&lt;&gt;"",'Informacion del Cliente'!U298,"")</f>
        <v/>
      </c>
      <c r="S305" s="238" t="str">
        <f>IF(OR('Matriz de Datos'!AK286=1,'Matriz de Datos'!AK286=3),'Matriz de Datos'!AI286,"")</f>
        <v/>
      </c>
    </row>
    <row r="306" spans="6:19" x14ac:dyDescent="0.3">
      <c r="F306" s="236" t="str">
        <f>'Matriz de Datos'!A287</f>
        <v/>
      </c>
      <c r="G306" s="237" t="str">
        <f>'Matriz de Datos'!G287</f>
        <v/>
      </c>
      <c r="H306" s="237" t="str">
        <f>'Matriz de Datos'!K287</f>
        <v/>
      </c>
      <c r="I306" s="238" t="str">
        <f>'Matriz de Datos'!L287</f>
        <v/>
      </c>
      <c r="J306" s="238" t="str">
        <f>'Matriz de Datos'!M287</f>
        <v/>
      </c>
      <c r="K306" s="238" t="str">
        <f>'Matriz de Datos'!O287</f>
        <v/>
      </c>
      <c r="L306" s="238" t="str">
        <f ca="1">'Matriz de Datos'!AT287</f>
        <v/>
      </c>
      <c r="M306" s="238" t="str">
        <f ca="1">'Matriz de Datos'!AU287</f>
        <v/>
      </c>
      <c r="N306" s="238" t="str">
        <f ca="1">'Matriz de Datos'!AV287</f>
        <v/>
      </c>
      <c r="O306" s="238" t="str">
        <f ca="1">'Matriz de Datos'!AW287</f>
        <v/>
      </c>
      <c r="P306" s="238" t="str">
        <f ca="1">'Matriz de Datos'!AX287</f>
        <v/>
      </c>
      <c r="Q306" s="238" t="str">
        <f ca="1">'Matriz de Datos'!AZ287</f>
        <v/>
      </c>
      <c r="R306" s="239" t="str">
        <f>IF('Informacion del Cliente'!U299&lt;&gt;"",'Informacion del Cliente'!U299,"")</f>
        <v/>
      </c>
      <c r="S306" s="238" t="str">
        <f>IF(OR('Matriz de Datos'!AK287=1,'Matriz de Datos'!AK287=3),'Matriz de Datos'!AI287,"")</f>
        <v/>
      </c>
    </row>
    <row r="307" spans="6:19" x14ac:dyDescent="0.3">
      <c r="F307" s="236" t="str">
        <f>'Matriz de Datos'!A288</f>
        <v/>
      </c>
      <c r="G307" s="237" t="str">
        <f>'Matriz de Datos'!G288</f>
        <v/>
      </c>
      <c r="H307" s="237" t="str">
        <f>'Matriz de Datos'!K288</f>
        <v/>
      </c>
      <c r="I307" s="238" t="str">
        <f>'Matriz de Datos'!L288</f>
        <v/>
      </c>
      <c r="J307" s="238" t="str">
        <f>'Matriz de Datos'!M288</f>
        <v/>
      </c>
      <c r="K307" s="238" t="str">
        <f>'Matriz de Datos'!O288</f>
        <v/>
      </c>
      <c r="L307" s="238" t="str">
        <f ca="1">'Matriz de Datos'!AT288</f>
        <v/>
      </c>
      <c r="M307" s="238" t="str">
        <f ca="1">'Matriz de Datos'!AU288</f>
        <v/>
      </c>
      <c r="N307" s="238" t="str">
        <f ca="1">'Matriz de Datos'!AV288</f>
        <v/>
      </c>
      <c r="O307" s="238" t="str">
        <f ca="1">'Matriz de Datos'!AW288</f>
        <v/>
      </c>
      <c r="P307" s="238" t="str">
        <f ca="1">'Matriz de Datos'!AX288</f>
        <v/>
      </c>
      <c r="Q307" s="238" t="str">
        <f ca="1">'Matriz de Datos'!AZ288</f>
        <v/>
      </c>
      <c r="R307" s="239" t="str">
        <f>IF('Informacion del Cliente'!U300&lt;&gt;"",'Informacion del Cliente'!U300,"")</f>
        <v/>
      </c>
      <c r="S307" s="238" t="str">
        <f>IF(OR('Matriz de Datos'!AK288=1,'Matriz de Datos'!AK288=3),'Matriz de Datos'!AI288,"")</f>
        <v/>
      </c>
    </row>
    <row r="308" spans="6:19" x14ac:dyDescent="0.3">
      <c r="F308" s="236" t="str">
        <f>'Matriz de Datos'!A289</f>
        <v/>
      </c>
      <c r="G308" s="237" t="str">
        <f>'Matriz de Datos'!G289</f>
        <v/>
      </c>
      <c r="H308" s="237" t="str">
        <f>'Matriz de Datos'!K289</f>
        <v/>
      </c>
      <c r="I308" s="238" t="str">
        <f>'Matriz de Datos'!L289</f>
        <v/>
      </c>
      <c r="J308" s="238" t="str">
        <f>'Matriz de Datos'!M289</f>
        <v/>
      </c>
      <c r="K308" s="238" t="str">
        <f>'Matriz de Datos'!O289</f>
        <v/>
      </c>
      <c r="L308" s="238" t="str">
        <f ca="1">'Matriz de Datos'!AT289</f>
        <v/>
      </c>
      <c r="M308" s="238" t="str">
        <f ca="1">'Matriz de Datos'!AU289</f>
        <v/>
      </c>
      <c r="N308" s="238" t="str">
        <f ca="1">'Matriz de Datos'!AV289</f>
        <v/>
      </c>
      <c r="O308" s="238" t="str">
        <f ca="1">'Matriz de Datos'!AW289</f>
        <v/>
      </c>
      <c r="P308" s="238" t="str">
        <f ca="1">'Matriz de Datos'!AX289</f>
        <v/>
      </c>
      <c r="Q308" s="238" t="str">
        <f ca="1">'Matriz de Datos'!AZ289</f>
        <v/>
      </c>
      <c r="R308" s="239" t="str">
        <f>IF('Informacion del Cliente'!U301&lt;&gt;"",'Informacion del Cliente'!U301,"")</f>
        <v/>
      </c>
      <c r="S308" s="238" t="str">
        <f>IF(OR('Matriz de Datos'!AK289=1,'Matriz de Datos'!AK289=3),'Matriz de Datos'!AI289,"")</f>
        <v/>
      </c>
    </row>
    <row r="309" spans="6:19" x14ac:dyDescent="0.3">
      <c r="F309" s="236" t="str">
        <f>'Matriz de Datos'!A290</f>
        <v/>
      </c>
      <c r="G309" s="237" t="str">
        <f>'Matriz de Datos'!G290</f>
        <v/>
      </c>
      <c r="H309" s="237" t="str">
        <f>'Matriz de Datos'!K290</f>
        <v/>
      </c>
      <c r="I309" s="238" t="str">
        <f>'Matriz de Datos'!L290</f>
        <v/>
      </c>
      <c r="J309" s="238" t="str">
        <f>'Matriz de Datos'!M290</f>
        <v/>
      </c>
      <c r="K309" s="238" t="str">
        <f>'Matriz de Datos'!O290</f>
        <v/>
      </c>
      <c r="L309" s="238" t="str">
        <f ca="1">'Matriz de Datos'!AT290</f>
        <v/>
      </c>
      <c r="M309" s="238" t="str">
        <f ca="1">'Matriz de Datos'!AU290</f>
        <v/>
      </c>
      <c r="N309" s="238" t="str">
        <f ca="1">'Matriz de Datos'!AV290</f>
        <v/>
      </c>
      <c r="O309" s="238" t="str">
        <f ca="1">'Matriz de Datos'!AW290</f>
        <v/>
      </c>
      <c r="P309" s="238" t="str">
        <f ca="1">'Matriz de Datos'!AX290</f>
        <v/>
      </c>
      <c r="Q309" s="238" t="str">
        <f ca="1">'Matriz de Datos'!AZ290</f>
        <v/>
      </c>
      <c r="R309" s="239" t="str">
        <f>IF('Informacion del Cliente'!U302&lt;&gt;"",'Informacion del Cliente'!U302,"")</f>
        <v/>
      </c>
      <c r="S309" s="238" t="str">
        <f>IF(OR('Matriz de Datos'!AK290=1,'Matriz de Datos'!AK290=3),'Matriz de Datos'!AI290,"")</f>
        <v/>
      </c>
    </row>
    <row r="310" spans="6:19" x14ac:dyDescent="0.3">
      <c r="F310" s="236" t="str">
        <f>'Matriz de Datos'!A291</f>
        <v/>
      </c>
      <c r="G310" s="237" t="str">
        <f>'Matriz de Datos'!G291</f>
        <v/>
      </c>
      <c r="H310" s="237" t="str">
        <f>'Matriz de Datos'!K291</f>
        <v/>
      </c>
      <c r="I310" s="238" t="str">
        <f>'Matriz de Datos'!L291</f>
        <v/>
      </c>
      <c r="J310" s="238" t="str">
        <f>'Matriz de Datos'!M291</f>
        <v/>
      </c>
      <c r="K310" s="238" t="str">
        <f>'Matriz de Datos'!O291</f>
        <v/>
      </c>
      <c r="L310" s="238" t="str">
        <f ca="1">'Matriz de Datos'!AT291</f>
        <v/>
      </c>
      <c r="M310" s="238" t="str">
        <f ca="1">'Matriz de Datos'!AU291</f>
        <v/>
      </c>
      <c r="N310" s="238" t="str">
        <f ca="1">'Matriz de Datos'!AV291</f>
        <v/>
      </c>
      <c r="O310" s="238" t="str">
        <f ca="1">'Matriz de Datos'!AW291</f>
        <v/>
      </c>
      <c r="P310" s="238" t="str">
        <f ca="1">'Matriz de Datos'!AX291</f>
        <v/>
      </c>
      <c r="Q310" s="238" t="str">
        <f ca="1">'Matriz de Datos'!AZ291</f>
        <v/>
      </c>
      <c r="R310" s="239" t="str">
        <f>IF('Informacion del Cliente'!U303&lt;&gt;"",'Informacion del Cliente'!U303,"")</f>
        <v/>
      </c>
      <c r="S310" s="238" t="str">
        <f>IF(OR('Matriz de Datos'!AK291=1,'Matriz de Datos'!AK291=3),'Matriz de Datos'!AI291,"")</f>
        <v/>
      </c>
    </row>
    <row r="311" spans="6:19" x14ac:dyDescent="0.3">
      <c r="F311" s="236" t="str">
        <f>'Matriz de Datos'!A292</f>
        <v/>
      </c>
      <c r="G311" s="237" t="str">
        <f>'Matriz de Datos'!G292</f>
        <v/>
      </c>
      <c r="H311" s="237" t="str">
        <f>'Matriz de Datos'!K292</f>
        <v/>
      </c>
      <c r="I311" s="238" t="str">
        <f>'Matriz de Datos'!L292</f>
        <v/>
      </c>
      <c r="J311" s="238" t="str">
        <f>'Matriz de Datos'!M292</f>
        <v/>
      </c>
      <c r="K311" s="238" t="str">
        <f>'Matriz de Datos'!O292</f>
        <v/>
      </c>
      <c r="L311" s="238" t="str">
        <f ca="1">'Matriz de Datos'!AT292</f>
        <v/>
      </c>
      <c r="M311" s="238" t="str">
        <f ca="1">'Matriz de Datos'!AU292</f>
        <v/>
      </c>
      <c r="N311" s="238" t="str">
        <f ca="1">'Matriz de Datos'!AV292</f>
        <v/>
      </c>
      <c r="O311" s="238" t="str">
        <f ca="1">'Matriz de Datos'!AW292</f>
        <v/>
      </c>
      <c r="P311" s="238" t="str">
        <f ca="1">'Matriz de Datos'!AX292</f>
        <v/>
      </c>
      <c r="Q311" s="238" t="str">
        <f ca="1">'Matriz de Datos'!AZ292</f>
        <v/>
      </c>
      <c r="R311" s="239" t="str">
        <f>IF('Informacion del Cliente'!U304&lt;&gt;"",'Informacion del Cliente'!U304,"")</f>
        <v/>
      </c>
      <c r="S311" s="238" t="str">
        <f>IF(OR('Matriz de Datos'!AK292=1,'Matriz de Datos'!AK292=3),'Matriz de Datos'!AI292,"")</f>
        <v/>
      </c>
    </row>
    <row r="312" spans="6:19" x14ac:dyDescent="0.3">
      <c r="F312" s="236" t="str">
        <f>'Matriz de Datos'!A293</f>
        <v/>
      </c>
      <c r="G312" s="237" t="str">
        <f>'Matriz de Datos'!G293</f>
        <v/>
      </c>
      <c r="H312" s="237" t="str">
        <f>'Matriz de Datos'!K293</f>
        <v/>
      </c>
      <c r="I312" s="238" t="str">
        <f>'Matriz de Datos'!L293</f>
        <v/>
      </c>
      <c r="J312" s="238" t="str">
        <f>'Matriz de Datos'!M293</f>
        <v/>
      </c>
      <c r="K312" s="238" t="str">
        <f>'Matriz de Datos'!O293</f>
        <v/>
      </c>
      <c r="L312" s="238" t="str">
        <f ca="1">'Matriz de Datos'!AT293</f>
        <v/>
      </c>
      <c r="M312" s="238" t="str">
        <f ca="1">'Matriz de Datos'!AU293</f>
        <v/>
      </c>
      <c r="N312" s="238" t="str">
        <f ca="1">'Matriz de Datos'!AV293</f>
        <v/>
      </c>
      <c r="O312" s="238" t="str">
        <f ca="1">'Matriz de Datos'!AW293</f>
        <v/>
      </c>
      <c r="P312" s="238" t="str">
        <f ca="1">'Matriz de Datos'!AX293</f>
        <v/>
      </c>
      <c r="Q312" s="238" t="str">
        <f ca="1">'Matriz de Datos'!AZ293</f>
        <v/>
      </c>
      <c r="R312" s="239" t="str">
        <f>IF('Informacion del Cliente'!U305&lt;&gt;"",'Informacion del Cliente'!U305,"")</f>
        <v/>
      </c>
      <c r="S312" s="238" t="str">
        <f>IF(OR('Matriz de Datos'!AK293=1,'Matriz de Datos'!AK293=3),'Matriz de Datos'!AI293,"")</f>
        <v/>
      </c>
    </row>
    <row r="313" spans="6:19" x14ac:dyDescent="0.3">
      <c r="F313" s="236" t="str">
        <f>'Matriz de Datos'!A294</f>
        <v/>
      </c>
      <c r="G313" s="237" t="str">
        <f>'Matriz de Datos'!G294</f>
        <v/>
      </c>
      <c r="H313" s="237" t="str">
        <f>'Matriz de Datos'!K294</f>
        <v/>
      </c>
      <c r="I313" s="238" t="str">
        <f>'Matriz de Datos'!L294</f>
        <v/>
      </c>
      <c r="J313" s="238" t="str">
        <f>'Matriz de Datos'!M294</f>
        <v/>
      </c>
      <c r="K313" s="238" t="str">
        <f>'Matriz de Datos'!O294</f>
        <v/>
      </c>
      <c r="L313" s="238" t="str">
        <f ca="1">'Matriz de Datos'!AT294</f>
        <v/>
      </c>
      <c r="M313" s="238" t="str">
        <f ca="1">'Matriz de Datos'!AU294</f>
        <v/>
      </c>
      <c r="N313" s="238" t="str">
        <f ca="1">'Matriz de Datos'!AV294</f>
        <v/>
      </c>
      <c r="O313" s="238" t="str">
        <f ca="1">'Matriz de Datos'!AW294</f>
        <v/>
      </c>
      <c r="P313" s="238" t="str">
        <f ca="1">'Matriz de Datos'!AX294</f>
        <v/>
      </c>
      <c r="Q313" s="238" t="str">
        <f ca="1">'Matriz de Datos'!AZ294</f>
        <v/>
      </c>
      <c r="R313" s="239" t="str">
        <f>IF('Informacion del Cliente'!U306&lt;&gt;"",'Informacion del Cliente'!U306,"")</f>
        <v/>
      </c>
      <c r="S313" s="238" t="str">
        <f>IF(OR('Matriz de Datos'!AK294=1,'Matriz de Datos'!AK294=3),'Matriz de Datos'!AI294,"")</f>
        <v/>
      </c>
    </row>
  </sheetData>
  <mergeCells count="15">
    <mergeCell ref="F2:R2"/>
    <mergeCell ref="F7:H7"/>
    <mergeCell ref="F8:H8"/>
    <mergeCell ref="F5:H5"/>
    <mergeCell ref="F6:H6"/>
    <mergeCell ref="L19:M19"/>
    <mergeCell ref="N19:O19"/>
    <mergeCell ref="Q19:R19"/>
    <mergeCell ref="I8:S8"/>
    <mergeCell ref="F3:S4"/>
    <mergeCell ref="F13:S17"/>
    <mergeCell ref="F11:S12"/>
    <mergeCell ref="I5:S5"/>
    <mergeCell ref="I6:S6"/>
    <mergeCell ref="I7:S7"/>
  </mergeCells>
  <pageMargins left="0.7" right="0.7" top="0.75" bottom="0.75" header="0.3" footer="0.3"/>
  <pageSetup paperSize="32767" scale="3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37BEA-83DD-4B44-A4DE-106CD9041ED2}">
  <sheetPr codeName="Hoja7"/>
  <dimension ref="F2:U313"/>
  <sheetViews>
    <sheetView showGridLines="0" view="pageBreakPreview" topLeftCell="D1" zoomScale="60" zoomScaleNormal="70" workbookViewId="0">
      <selection activeCell="F13" sqref="F13:U17"/>
    </sheetView>
  </sheetViews>
  <sheetFormatPr baseColWidth="10" defaultRowHeight="14.4" x14ac:dyDescent="0.3"/>
  <cols>
    <col min="6" max="6" width="10.44140625" style="15" customWidth="1"/>
    <col min="7" max="7" width="20.77734375" style="20" customWidth="1"/>
    <col min="8" max="8" width="19" style="246" customWidth="1"/>
    <col min="9" max="9" width="29.77734375" style="246" customWidth="1"/>
    <col min="10" max="10" width="13.33203125" style="20" customWidth="1"/>
    <col min="11" max="11" width="13" style="20" customWidth="1"/>
    <col min="12" max="12" width="14.21875" style="15" customWidth="1"/>
    <col min="13" max="13" width="14.109375" style="15" customWidth="1"/>
    <col min="14" max="16" width="11.5546875" style="15"/>
    <col min="17" max="17" width="18.6640625" style="15" customWidth="1"/>
    <col min="18" max="18" width="19.44140625" style="15" customWidth="1"/>
    <col min="19" max="20" width="11.5546875" style="15"/>
    <col min="21" max="21" width="19.44140625" style="15" customWidth="1"/>
  </cols>
  <sheetData>
    <row r="2" spans="6:21" ht="21.6" thickBot="1" x14ac:dyDescent="0.45">
      <c r="F2" s="363" t="s">
        <v>64</v>
      </c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3"/>
      <c r="U2" s="363"/>
    </row>
    <row r="3" spans="6:21" x14ac:dyDescent="0.3">
      <c r="F3" s="344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6"/>
    </row>
    <row r="4" spans="6:21" ht="15" thickBot="1" x14ac:dyDescent="0.35">
      <c r="F4" s="347"/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9"/>
    </row>
    <row r="5" spans="6:21" ht="24.6" x14ac:dyDescent="0.3">
      <c r="F5" s="364" t="s">
        <v>47</v>
      </c>
      <c r="G5" s="365"/>
      <c r="H5" s="366"/>
      <c r="I5" s="262">
        <f>'Informacion del Cliente'!F7</f>
        <v>0</v>
      </c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57"/>
      <c r="U5" s="258"/>
    </row>
    <row r="6" spans="6:21" ht="24.6" x14ac:dyDescent="0.3">
      <c r="F6" s="367" t="s">
        <v>2</v>
      </c>
      <c r="G6" s="368"/>
      <c r="H6" s="369"/>
      <c r="I6" s="264">
        <f>'Informacion del Cliente'!F9</f>
        <v>0</v>
      </c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9"/>
      <c r="U6" s="259"/>
    </row>
    <row r="7" spans="6:21" ht="24.6" x14ac:dyDescent="0.3">
      <c r="F7" s="367" t="s">
        <v>48</v>
      </c>
      <c r="G7" s="368"/>
      <c r="H7" s="369"/>
      <c r="I7" s="264">
        <f>'Informacion del Cliente'!F8</f>
        <v>0</v>
      </c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9"/>
      <c r="U7" s="259"/>
    </row>
    <row r="8" spans="6:21" ht="25.2" thickBot="1" x14ac:dyDescent="0.35">
      <c r="F8" s="373" t="s">
        <v>49</v>
      </c>
      <c r="G8" s="374"/>
      <c r="H8" s="375"/>
      <c r="I8" s="266" t="str">
        <f>'Informacion del Cliente'!F10</f>
        <v>Residencial</v>
      </c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0"/>
      <c r="U8" s="261"/>
    </row>
    <row r="10" spans="6:21" ht="15" thickBot="1" x14ac:dyDescent="0.35"/>
    <row r="11" spans="6:21" x14ac:dyDescent="0.3">
      <c r="F11" s="350" t="s">
        <v>25</v>
      </c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2"/>
    </row>
    <row r="12" spans="6:21" ht="15" thickBot="1" x14ac:dyDescent="0.35">
      <c r="F12" s="353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4"/>
      <c r="T12" s="354"/>
      <c r="U12" s="355"/>
    </row>
    <row r="13" spans="6:21" x14ac:dyDescent="0.3">
      <c r="F13" s="296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8"/>
    </row>
    <row r="14" spans="6:21" x14ac:dyDescent="0.3">
      <c r="F14" s="299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1"/>
    </row>
    <row r="15" spans="6:21" x14ac:dyDescent="0.3">
      <c r="F15" s="299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1"/>
    </row>
    <row r="16" spans="6:21" x14ac:dyDescent="0.3">
      <c r="F16" s="299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</row>
    <row r="17" spans="6:21" ht="15" thickBot="1" x14ac:dyDescent="0.35">
      <c r="F17" s="302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4"/>
    </row>
    <row r="19" spans="6:21" ht="15" thickBot="1" x14ac:dyDescent="0.35"/>
    <row r="20" spans="6:21" ht="16.2" thickBot="1" x14ac:dyDescent="0.35">
      <c r="F20" s="10"/>
      <c r="G20" s="9"/>
      <c r="H20" s="247"/>
      <c r="I20" s="247"/>
      <c r="J20" s="9"/>
      <c r="K20" s="9"/>
      <c r="L20" s="10"/>
      <c r="M20" s="10"/>
      <c r="N20" s="370" t="s">
        <v>70</v>
      </c>
      <c r="O20" s="371"/>
      <c r="P20" s="371"/>
      <c r="Q20" s="370" t="s">
        <v>71</v>
      </c>
      <c r="R20" s="372"/>
      <c r="S20" s="370" t="s">
        <v>72</v>
      </c>
      <c r="T20" s="372"/>
      <c r="U20" s="249"/>
    </row>
    <row r="21" spans="6:21" ht="31.8" thickBot="1" x14ac:dyDescent="0.35">
      <c r="F21" s="242" t="s">
        <v>26</v>
      </c>
      <c r="G21" s="243" t="s">
        <v>27</v>
      </c>
      <c r="H21" s="243" t="s">
        <v>30</v>
      </c>
      <c r="I21" s="243" t="s">
        <v>73</v>
      </c>
      <c r="J21" s="243" t="s">
        <v>31</v>
      </c>
      <c r="K21" s="243" t="s">
        <v>32</v>
      </c>
      <c r="L21" s="243" t="s">
        <v>11</v>
      </c>
      <c r="M21" s="243" t="s">
        <v>33</v>
      </c>
      <c r="N21" s="242" t="s">
        <v>60</v>
      </c>
      <c r="O21" s="243" t="s">
        <v>61</v>
      </c>
      <c r="P21" s="243" t="s">
        <v>57</v>
      </c>
      <c r="Q21" s="244" t="s">
        <v>58</v>
      </c>
      <c r="R21" s="245" t="s">
        <v>74</v>
      </c>
      <c r="S21" s="242" t="s">
        <v>75</v>
      </c>
      <c r="T21" s="245" t="s">
        <v>57</v>
      </c>
      <c r="U21" s="250" t="s">
        <v>76</v>
      </c>
    </row>
    <row r="22" spans="6:21" ht="28.8" x14ac:dyDescent="0.3">
      <c r="F22" s="251">
        <f>'Matriz de Datos'!A2</f>
        <v>1</v>
      </c>
      <c r="G22" s="237" t="str">
        <f>'Matriz de Datos'!G2</f>
        <v>Flat Roman Shade</v>
      </c>
      <c r="H22" s="248" t="str">
        <f>'Matriz de Datos'!K2</f>
        <v>Living Room Side L</v>
      </c>
      <c r="I22" s="248" t="str">
        <f>'Matriz de Datos'!H2 &amp; "  " &amp;'Matriz de Datos'!I2</f>
        <v>Belgian Linen: Oyster  APFB-OYSTER-LIB-BL-020-M</v>
      </c>
      <c r="J22" s="237">
        <f>'Matriz de Datos'!M2</f>
        <v>69.75</v>
      </c>
      <c r="K22" s="237" t="str">
        <f>'Matriz de Datos'!N2</f>
        <v>Inside</v>
      </c>
      <c r="L22" s="237" t="str">
        <f>'Matriz de Datos'!O2</f>
        <v>Cordless</v>
      </c>
      <c r="M22" s="237" t="str">
        <f>'Matriz de Datos'!N2</f>
        <v>Inside</v>
      </c>
      <c r="N22" s="237">
        <f ca="1">'Matriz de Datos'!BB2</f>
        <v>1.5</v>
      </c>
      <c r="O22" s="237">
        <f>'Matriz de Datos'!BC2</f>
        <v>28.375</v>
      </c>
      <c r="P22" s="237"/>
      <c r="Q22" s="237"/>
      <c r="R22" s="237"/>
      <c r="S22" s="237" t="str">
        <f>'Matriz de Datos'!BG2</f>
        <v>SI</v>
      </c>
      <c r="T22" s="237"/>
      <c r="U22" s="252" t="str">
        <f ca="1">'Matriz de Datos'!BJ2 &amp; " [ " &amp;'Matriz de Datos'!BK2 &amp; " ]"</f>
        <v>L BRACKET 1 X 1 [ 3 ]</v>
      </c>
    </row>
    <row r="23" spans="6:21" ht="28.8" x14ac:dyDescent="0.3">
      <c r="F23" s="251">
        <f>'Matriz de Datos'!A3</f>
        <v>2</v>
      </c>
      <c r="G23" s="237" t="str">
        <f>'Matriz de Datos'!G3</f>
        <v>Flat Roman Shade</v>
      </c>
      <c r="H23" s="248" t="str">
        <f>'Matriz de Datos'!K3</f>
        <v>Living Room Side R</v>
      </c>
      <c r="I23" s="248" t="str">
        <f>'Matriz de Datos'!H3 &amp; "  " &amp;'Matriz de Datos'!I3</f>
        <v>Belgian Linen: Oyster  APFB-OYSTER-LIB-BL-020-M</v>
      </c>
      <c r="J23" s="237">
        <f>'Matriz de Datos'!M3</f>
        <v>69.75</v>
      </c>
      <c r="K23" s="237" t="str">
        <f>'Matriz de Datos'!N3</f>
        <v>Inside</v>
      </c>
      <c r="L23" s="237" t="str">
        <f>'Matriz de Datos'!O3</f>
        <v>Cordless</v>
      </c>
      <c r="M23" s="237" t="str">
        <f>'Matriz de Datos'!N3</f>
        <v>Inside</v>
      </c>
      <c r="N23" s="237">
        <f ca="1">'Matriz de Datos'!BB3</f>
        <v>1.5</v>
      </c>
      <c r="O23" s="237">
        <f>'Matriz de Datos'!BC3</f>
        <v>28.375</v>
      </c>
      <c r="P23" s="237"/>
      <c r="Q23" s="237"/>
      <c r="R23" s="237"/>
      <c r="S23" s="237" t="str">
        <f>'Matriz de Datos'!BG3</f>
        <v>SI</v>
      </c>
      <c r="T23" s="237"/>
      <c r="U23" s="252" t="str">
        <f ca="1">'Matriz de Datos'!BJ3 &amp; " [ " &amp;'Matriz de Datos'!BK3 &amp; " ]"</f>
        <v>L BRACKET 1 X 1 [ 3 ]</v>
      </c>
    </row>
    <row r="24" spans="6:21" ht="28.8" x14ac:dyDescent="0.3">
      <c r="F24" s="251">
        <f>'Matriz de Datos'!A4</f>
        <v>3</v>
      </c>
      <c r="G24" s="237" t="str">
        <f>'Matriz de Datos'!G4</f>
        <v>Flat Roman Shade</v>
      </c>
      <c r="H24" s="248" t="str">
        <f>'Matriz de Datos'!K4</f>
        <v>Downstairs Guest Bathroom</v>
      </c>
      <c r="I24" s="248" t="str">
        <f>'Matriz de Datos'!H4 &amp; "  " &amp;'Matriz de Datos'!I4</f>
        <v>Earthen: Linen  Alva-Crest-GEN-Shasta-Linen</v>
      </c>
      <c r="J24" s="237">
        <f>'Matriz de Datos'!M4</f>
        <v>45.75</v>
      </c>
      <c r="K24" s="237" t="str">
        <f>'Matriz de Datos'!N4</f>
        <v>Inside</v>
      </c>
      <c r="L24" s="237" t="str">
        <f>'Matriz de Datos'!O4</f>
        <v>Cordless</v>
      </c>
      <c r="M24" s="237" t="str">
        <f>'Matriz de Datos'!N4</f>
        <v>Inside</v>
      </c>
      <c r="N24" s="237">
        <f ca="1">'Matriz de Datos'!BB4</f>
        <v>1.5</v>
      </c>
      <c r="O24" s="237">
        <f>'Matriz de Datos'!BC4</f>
        <v>28.375</v>
      </c>
      <c r="P24" s="237"/>
      <c r="Q24" s="237"/>
      <c r="R24" s="237"/>
      <c r="S24" s="237" t="str">
        <f>'Matriz de Datos'!BG4</f>
        <v>SI</v>
      </c>
      <c r="T24" s="237"/>
      <c r="U24" s="252" t="str">
        <f ca="1">'Matriz de Datos'!BJ4 &amp; " [ " &amp;'Matriz de Datos'!BK4 &amp; " ]"</f>
        <v>L BRACKET 1 X 1 [ 3 ]</v>
      </c>
    </row>
    <row r="25" spans="6:21" ht="28.8" x14ac:dyDescent="0.3">
      <c r="F25" s="251">
        <f>'Matriz de Datos'!A5</f>
        <v>4</v>
      </c>
      <c r="G25" s="237" t="str">
        <f>'Matriz de Datos'!G5</f>
        <v>Relaxed Roman Shade</v>
      </c>
      <c r="H25" s="248" t="str">
        <f>'Matriz de Datos'!K5</f>
        <v>Downstairs Office L</v>
      </c>
      <c r="I25" s="248" t="str">
        <f>'Matriz de Datos'!H5 &amp; "  " &amp;'Matriz de Datos'!I5</f>
        <v>Earthen: Linen  Alva-Crest-GEN-Shasta-Linen</v>
      </c>
      <c r="J25" s="237">
        <f>'Matriz de Datos'!M5</f>
        <v>57.75</v>
      </c>
      <c r="K25" s="237" t="str">
        <f>'Matriz de Datos'!N5</f>
        <v>Inside</v>
      </c>
      <c r="L25" s="237" t="str">
        <f>'Matriz de Datos'!O5</f>
        <v>CCO</v>
      </c>
      <c r="M25" s="237" t="str">
        <f>'Matriz de Datos'!N5</f>
        <v>Inside</v>
      </c>
      <c r="N25" s="237">
        <f ca="1">'Matriz de Datos'!BB5</f>
        <v>2.5</v>
      </c>
      <c r="O25" s="237">
        <f>'Matriz de Datos'!BC5</f>
        <v>28.375</v>
      </c>
      <c r="P25" s="237"/>
      <c r="Q25" s="237"/>
      <c r="R25" s="237"/>
      <c r="S25" s="237" t="str">
        <f>'Matriz de Datos'!BG5</f>
        <v>SI</v>
      </c>
      <c r="T25" s="237"/>
      <c r="U25" s="252" t="str">
        <f ca="1">'Matriz de Datos'!BJ5 &amp; " [ " &amp;'Matriz de Datos'!BK5 &amp; " ]"</f>
        <v>L BRACKET 2 X 2 [ 3 ]</v>
      </c>
    </row>
    <row r="26" spans="6:21" ht="28.8" x14ac:dyDescent="0.3">
      <c r="F26" s="251">
        <f>'Matriz de Datos'!A6</f>
        <v>5</v>
      </c>
      <c r="G26" s="237" t="str">
        <f>'Matriz de Datos'!G6</f>
        <v>Relaxed Roman Shade</v>
      </c>
      <c r="H26" s="248" t="str">
        <f>'Matriz de Datos'!K6</f>
        <v>Downstairs Office R</v>
      </c>
      <c r="I26" s="248" t="str">
        <f>'Matriz de Datos'!H6 &amp; "  " &amp;'Matriz de Datos'!I6</f>
        <v>Earthen: Linen  Alva-Crest-GEN-Shasta-Linen</v>
      </c>
      <c r="J26" s="237">
        <f>'Matriz de Datos'!M6</f>
        <v>57.875</v>
      </c>
      <c r="K26" s="237" t="str">
        <f>'Matriz de Datos'!N6</f>
        <v>Inside</v>
      </c>
      <c r="L26" s="237" t="str">
        <f>'Matriz de Datos'!O6</f>
        <v>CCO</v>
      </c>
      <c r="M26" s="237" t="str">
        <f>'Matriz de Datos'!N6</f>
        <v>Inside</v>
      </c>
      <c r="N26" s="237">
        <f ca="1">'Matriz de Datos'!BB6</f>
        <v>2.5</v>
      </c>
      <c r="O26" s="237">
        <f>'Matriz de Datos'!BC6</f>
        <v>28.375</v>
      </c>
      <c r="P26" s="237"/>
      <c r="Q26" s="237"/>
      <c r="R26" s="237"/>
      <c r="S26" s="237" t="str">
        <f>'Matriz de Datos'!BG6</f>
        <v>SI</v>
      </c>
      <c r="T26" s="237"/>
      <c r="U26" s="252" t="str">
        <f ca="1">'Matriz de Datos'!BJ6 &amp; " [ " &amp;'Matriz de Datos'!BK6 &amp; " ]"</f>
        <v>L BRACKET 2 X 2 [ 3 ]</v>
      </c>
    </row>
    <row r="27" spans="6:21" ht="28.8" x14ac:dyDescent="0.3">
      <c r="F27" s="251">
        <f>'Matriz de Datos'!A7</f>
        <v>6</v>
      </c>
      <c r="G27" s="237" t="str">
        <f>'Matriz de Datos'!G7</f>
        <v>Flat Roman Shade</v>
      </c>
      <c r="H27" s="248" t="str">
        <f>'Matriz de Datos'!K7</f>
        <v>Downstairs Bathroom</v>
      </c>
      <c r="I27" s="248" t="str">
        <f>'Matriz de Datos'!H7 &amp; "  " &amp;'Matriz de Datos'!I7</f>
        <v>Belgian Linen: Oatmeal  APFB-OAT-LIB-BL-023-M</v>
      </c>
      <c r="J27" s="237">
        <f>'Matriz de Datos'!M7</f>
        <v>45.875</v>
      </c>
      <c r="K27" s="237" t="str">
        <f>'Matriz de Datos'!N7</f>
        <v>Inside</v>
      </c>
      <c r="L27" s="237" t="str">
        <f>'Matriz de Datos'!O7</f>
        <v>Cordless</v>
      </c>
      <c r="M27" s="237" t="str">
        <f>'Matriz de Datos'!N7</f>
        <v>Inside</v>
      </c>
      <c r="N27" s="237">
        <f ca="1">'Matriz de Datos'!BB7</f>
        <v>1.5</v>
      </c>
      <c r="O27" s="237">
        <f>'Matriz de Datos'!BC7</f>
        <v>28.375</v>
      </c>
      <c r="P27" s="237"/>
      <c r="Q27" s="237"/>
      <c r="R27" s="237"/>
      <c r="S27" s="237" t="str">
        <f>'Matriz de Datos'!BG7</f>
        <v>SI</v>
      </c>
      <c r="T27" s="237"/>
      <c r="U27" s="252" t="str">
        <f ca="1">'Matriz de Datos'!BJ7 &amp; " [ " &amp;'Matriz de Datos'!BK7 &amp; " ]"</f>
        <v>L BRACKET 1 X 1 [ 3 ]</v>
      </c>
    </row>
    <row r="28" spans="6:21" ht="28.8" x14ac:dyDescent="0.3">
      <c r="F28" s="251">
        <f>'Matriz de Datos'!A8</f>
        <v>7</v>
      </c>
      <c r="G28" s="237" t="str">
        <f>'Matriz de Datos'!G8</f>
        <v>Flat Roman Shade</v>
      </c>
      <c r="H28" s="248" t="str">
        <f>'Matriz de Datos'!K8</f>
        <v>Jolie's Room R</v>
      </c>
      <c r="I28" s="248" t="str">
        <f>'Matriz de Datos'!H8 &amp; "  " &amp;'Matriz de Datos'!I8</f>
        <v>Belgian Linen: Oatmeal  APFB-OAT-LIB-BL-023-M</v>
      </c>
      <c r="J28" s="237">
        <f>'Matriz de Datos'!M8</f>
        <v>53.875</v>
      </c>
      <c r="K28" s="237" t="str">
        <f>'Matriz de Datos'!N8</f>
        <v>Inside</v>
      </c>
      <c r="L28" s="237" t="str">
        <f>'Matriz de Datos'!O8</f>
        <v>Cordless</v>
      </c>
      <c r="M28" s="237" t="str">
        <f>'Matriz de Datos'!N8</f>
        <v>Inside</v>
      </c>
      <c r="N28" s="237">
        <f ca="1">'Matriz de Datos'!BB8</f>
        <v>1.5</v>
      </c>
      <c r="O28" s="237">
        <f>'Matriz de Datos'!BC8</f>
        <v>28.375</v>
      </c>
      <c r="P28" s="237"/>
      <c r="Q28" s="237"/>
      <c r="R28" s="237"/>
      <c r="S28" s="237" t="str">
        <f>'Matriz de Datos'!BG8</f>
        <v>SI</v>
      </c>
      <c r="T28" s="237"/>
      <c r="U28" s="252" t="str">
        <f ca="1">'Matriz de Datos'!BJ8 &amp; " [ " &amp;'Matriz de Datos'!BK8 &amp; " ]"</f>
        <v>L BRACKET 1 X 1 [ 3 ]</v>
      </c>
    </row>
    <row r="29" spans="6:21" ht="28.8" x14ac:dyDescent="0.3">
      <c r="F29" s="251">
        <f>'Matriz de Datos'!A9</f>
        <v>8</v>
      </c>
      <c r="G29" s="237" t="str">
        <f>'Matriz de Datos'!G9</f>
        <v>Flat Roman Shade</v>
      </c>
      <c r="H29" s="248" t="str">
        <f>'Matriz de Datos'!K9</f>
        <v>Jolie's Room L</v>
      </c>
      <c r="I29" s="248" t="str">
        <f>'Matriz de Datos'!H9 &amp; "  " &amp;'Matriz de Datos'!I9</f>
        <v>Belgian Linen: Oatmeal  APFB-OAT-LIB-BL-023-M</v>
      </c>
      <c r="J29" s="237">
        <f>'Matriz de Datos'!M9</f>
        <v>53.875</v>
      </c>
      <c r="K29" s="237" t="str">
        <f>'Matriz de Datos'!N9</f>
        <v>Inside</v>
      </c>
      <c r="L29" s="237" t="str">
        <f>'Matriz de Datos'!O9</f>
        <v>Cordless</v>
      </c>
      <c r="M29" s="237" t="str">
        <f>'Matriz de Datos'!N9</f>
        <v>Inside</v>
      </c>
      <c r="N29" s="237">
        <f ca="1">'Matriz de Datos'!BB9</f>
        <v>1.5</v>
      </c>
      <c r="O29" s="237">
        <f>'Matriz de Datos'!BC9</f>
        <v>28.375</v>
      </c>
      <c r="P29" s="237"/>
      <c r="Q29" s="237"/>
      <c r="R29" s="237"/>
      <c r="S29" s="237" t="str">
        <f>'Matriz de Datos'!BG9</f>
        <v>SI</v>
      </c>
      <c r="T29" s="237"/>
      <c r="U29" s="252" t="str">
        <f ca="1">'Matriz de Datos'!BJ9 &amp; " [ " &amp;'Matriz de Datos'!BK9 &amp; " ]"</f>
        <v>L BRACKET 1 X 1 [ 3 ]</v>
      </c>
    </row>
    <row r="30" spans="6:21" ht="28.8" x14ac:dyDescent="0.3">
      <c r="F30" s="251">
        <f>'Matriz de Datos'!A10</f>
        <v>9</v>
      </c>
      <c r="G30" s="237" t="str">
        <f>'Matriz de Datos'!G10</f>
        <v>Flat Roman Shade</v>
      </c>
      <c r="H30" s="248" t="str">
        <f>'Matriz de Datos'!K10</f>
        <v>Jolie's Bathroom</v>
      </c>
      <c r="I30" s="248" t="str">
        <f>'Matriz de Datos'!H10 &amp; "  " &amp;'Matriz de Datos'!I10</f>
        <v>Belgian Linen: Oatmeal  APFB-OAT-LIB-BL-023-M</v>
      </c>
      <c r="J30" s="237">
        <f>'Matriz de Datos'!M10</f>
        <v>45.75</v>
      </c>
      <c r="K30" s="237" t="str">
        <f>'Matriz de Datos'!N10</f>
        <v>Inside</v>
      </c>
      <c r="L30" s="237" t="str">
        <f>'Matriz de Datos'!O10</f>
        <v>Cordless</v>
      </c>
      <c r="M30" s="237" t="str">
        <f>'Matriz de Datos'!N10</f>
        <v>Inside</v>
      </c>
      <c r="N30" s="237">
        <f ca="1">'Matriz de Datos'!BB10</f>
        <v>1.5</v>
      </c>
      <c r="O30" s="237">
        <f>'Matriz de Datos'!BC10</f>
        <v>28.375</v>
      </c>
      <c r="P30" s="237"/>
      <c r="Q30" s="237"/>
      <c r="R30" s="237"/>
      <c r="S30" s="237" t="str">
        <f>'Matriz de Datos'!BG10</f>
        <v>SI</v>
      </c>
      <c r="T30" s="237"/>
      <c r="U30" s="252" t="str">
        <f ca="1">'Matriz de Datos'!BJ10 &amp; " [ " &amp;'Matriz de Datos'!BK10 &amp; " ]"</f>
        <v>L BRACKET 1 X 1 [ 3 ]</v>
      </c>
    </row>
    <row r="31" spans="6:21" ht="28.8" x14ac:dyDescent="0.3">
      <c r="F31" s="251">
        <f>'Matriz de Datos'!A11</f>
        <v>10</v>
      </c>
      <c r="G31" s="237" t="str">
        <f>'Matriz de Datos'!G11</f>
        <v>Flat Roman Shade</v>
      </c>
      <c r="H31" s="248" t="str">
        <f>'Matriz de Datos'!K11</f>
        <v>Andi's Room L</v>
      </c>
      <c r="I31" s="248" t="str">
        <f>'Matriz de Datos'!H11 &amp; "  " &amp;'Matriz de Datos'!I11</f>
        <v>Belgian Linen: Oatmeal  APFB-OAT-LIB-BL-023-M</v>
      </c>
      <c r="J31" s="237">
        <f>'Matriz de Datos'!M11</f>
        <v>53.875</v>
      </c>
      <c r="K31" s="237" t="str">
        <f>'Matriz de Datos'!N11</f>
        <v>Inside</v>
      </c>
      <c r="L31" s="237" t="str">
        <f>'Matriz de Datos'!O11</f>
        <v>Cordless</v>
      </c>
      <c r="M31" s="237" t="str">
        <f>'Matriz de Datos'!N11</f>
        <v>Inside</v>
      </c>
      <c r="N31" s="237">
        <f ca="1">'Matriz de Datos'!BB11</f>
        <v>1.5</v>
      </c>
      <c r="O31" s="237">
        <f>'Matriz de Datos'!BC11</f>
        <v>28.375</v>
      </c>
      <c r="P31" s="237"/>
      <c r="Q31" s="237"/>
      <c r="R31" s="237"/>
      <c r="S31" s="237" t="str">
        <f>'Matriz de Datos'!BG11</f>
        <v>SI</v>
      </c>
      <c r="T31" s="237"/>
      <c r="U31" s="252" t="str">
        <f ca="1">'Matriz de Datos'!BJ11 &amp; " [ " &amp;'Matriz de Datos'!BK11 &amp; " ]"</f>
        <v>L BRACKET 1 X 1 [ 3 ]</v>
      </c>
    </row>
    <row r="32" spans="6:21" ht="28.8" x14ac:dyDescent="0.3">
      <c r="F32" s="251">
        <f>'Matriz de Datos'!A12</f>
        <v>11</v>
      </c>
      <c r="G32" s="237" t="str">
        <f>'Matriz de Datos'!G12</f>
        <v>Flat Roman Shade</v>
      </c>
      <c r="H32" s="248" t="str">
        <f>'Matriz de Datos'!K12</f>
        <v>Andi's Room R</v>
      </c>
      <c r="I32" s="248" t="str">
        <f>'Matriz de Datos'!H12 &amp; "  " &amp;'Matriz de Datos'!I12</f>
        <v>Belgian Linen: Oatmeal  APFB-OAT-LIB-BL-023-M</v>
      </c>
      <c r="J32" s="237">
        <f>'Matriz de Datos'!M12</f>
        <v>53.75</v>
      </c>
      <c r="K32" s="237" t="str">
        <f>'Matriz de Datos'!N12</f>
        <v>Inside</v>
      </c>
      <c r="L32" s="237" t="str">
        <f>'Matriz de Datos'!O12</f>
        <v>Cordless</v>
      </c>
      <c r="M32" s="237" t="str">
        <f>'Matriz de Datos'!N12</f>
        <v>Inside</v>
      </c>
      <c r="N32" s="237">
        <f ca="1">'Matriz de Datos'!BB12</f>
        <v>1.5</v>
      </c>
      <c r="O32" s="237">
        <f>'Matriz de Datos'!BC12</f>
        <v>28.625</v>
      </c>
      <c r="P32" s="237"/>
      <c r="Q32" s="237"/>
      <c r="R32" s="237"/>
      <c r="S32" s="237" t="str">
        <f>'Matriz de Datos'!BG12</f>
        <v>SI</v>
      </c>
      <c r="T32" s="237"/>
      <c r="U32" s="252" t="str">
        <f ca="1">'Matriz de Datos'!BJ12 &amp; " [ " &amp;'Matriz de Datos'!BK12 &amp; " ]"</f>
        <v>L BRACKET 1 X 1 [ 3 ]</v>
      </c>
    </row>
    <row r="33" spans="6:21" ht="28.8" x14ac:dyDescent="0.3">
      <c r="F33" s="251">
        <f>'Matriz de Datos'!A13</f>
        <v>12</v>
      </c>
      <c r="G33" s="237" t="str">
        <f>'Matriz de Datos'!G13</f>
        <v>Flat Roman Shade</v>
      </c>
      <c r="H33" s="248" t="str">
        <f>'Matriz de Datos'!K13</f>
        <v>Andi's Bathroom</v>
      </c>
      <c r="I33" s="248" t="str">
        <f>'Matriz de Datos'!H13 &amp; "  " &amp;'Matriz de Datos'!I13</f>
        <v>Belgian Linen: Oatmeal  APFB-OAT-LIB-BL-023-M</v>
      </c>
      <c r="J33" s="237">
        <f>'Matriz de Datos'!M13</f>
        <v>53.75</v>
      </c>
      <c r="K33" s="237" t="str">
        <f>'Matriz de Datos'!N13</f>
        <v>Inside</v>
      </c>
      <c r="L33" s="237" t="str">
        <f>'Matriz de Datos'!O13</f>
        <v>Cordless</v>
      </c>
      <c r="M33" s="237" t="str">
        <f>'Matriz de Datos'!N13</f>
        <v>Inside</v>
      </c>
      <c r="N33" s="237">
        <f ca="1">'Matriz de Datos'!BB13</f>
        <v>1.5</v>
      </c>
      <c r="O33" s="237">
        <f>'Matriz de Datos'!BC13</f>
        <v>28.5</v>
      </c>
      <c r="P33" s="237"/>
      <c r="Q33" s="237"/>
      <c r="R33" s="237"/>
      <c r="S33" s="237" t="str">
        <f>'Matriz de Datos'!BG13</f>
        <v>SI</v>
      </c>
      <c r="T33" s="237"/>
      <c r="U33" s="252" t="str">
        <f ca="1">'Matriz de Datos'!BJ13 &amp; " [ " &amp;'Matriz de Datos'!BK13 &amp; " ]"</f>
        <v>L BRACKET 1 X 1 [ 3 ]</v>
      </c>
    </row>
    <row r="34" spans="6:21" ht="28.8" x14ac:dyDescent="0.3">
      <c r="F34" s="251">
        <f>'Matriz de Datos'!A14</f>
        <v>13</v>
      </c>
      <c r="G34" s="237" t="str">
        <f>'Matriz de Datos'!G14</f>
        <v>Flat Roman Shade</v>
      </c>
      <c r="H34" s="248" t="str">
        <f>'Matriz de Datos'!K14</f>
        <v>Solomon's Room L</v>
      </c>
      <c r="I34" s="248" t="str">
        <f>'Matriz de Datos'!H14 &amp; "  " &amp;'Matriz de Datos'!I14</f>
        <v>Belgian Linen: Oatmeal  APFB-OAT-LIB-BL-023-M</v>
      </c>
      <c r="J34" s="237">
        <f>'Matriz de Datos'!M14</f>
        <v>53.75</v>
      </c>
      <c r="K34" s="237" t="str">
        <f>'Matriz de Datos'!N14</f>
        <v>Inside</v>
      </c>
      <c r="L34" s="237" t="str">
        <f>'Matriz de Datos'!O14</f>
        <v>Cordless</v>
      </c>
      <c r="M34" s="237" t="str">
        <f>'Matriz de Datos'!N14</f>
        <v>Inside</v>
      </c>
      <c r="N34" s="237">
        <f ca="1">'Matriz de Datos'!BB14</f>
        <v>1.5</v>
      </c>
      <c r="O34" s="237">
        <f>'Matriz de Datos'!BC14</f>
        <v>28.375</v>
      </c>
      <c r="P34" s="237"/>
      <c r="Q34" s="237"/>
      <c r="R34" s="237"/>
      <c r="S34" s="237" t="str">
        <f>'Matriz de Datos'!BG14</f>
        <v>SI</v>
      </c>
      <c r="T34" s="237"/>
      <c r="U34" s="252" t="str">
        <f ca="1">'Matriz de Datos'!BJ14 &amp; " [ " &amp;'Matriz de Datos'!BK14 &amp; " ]"</f>
        <v>L BRACKET 1 X 1 [ 3 ]</v>
      </c>
    </row>
    <row r="35" spans="6:21" ht="28.8" x14ac:dyDescent="0.3">
      <c r="F35" s="251">
        <f>'Matriz de Datos'!A15</f>
        <v>14</v>
      </c>
      <c r="G35" s="237" t="str">
        <f>'Matriz de Datos'!G15</f>
        <v>Flat Roman Shade</v>
      </c>
      <c r="H35" s="248" t="str">
        <f>'Matriz de Datos'!K15</f>
        <v>Solomon's Room R</v>
      </c>
      <c r="I35" s="248" t="str">
        <f>'Matriz de Datos'!H15 &amp; "  " &amp;'Matriz de Datos'!I15</f>
        <v>Belgian Linen: Oatmeal  APFB-OAT-LIB-BL-023-M</v>
      </c>
      <c r="J35" s="237">
        <f>'Matriz de Datos'!M15</f>
        <v>53.75</v>
      </c>
      <c r="K35" s="237" t="str">
        <f>'Matriz de Datos'!N15</f>
        <v>Inside</v>
      </c>
      <c r="L35" s="237" t="str">
        <f>'Matriz de Datos'!O15</f>
        <v>Cordless</v>
      </c>
      <c r="M35" s="237" t="str">
        <f>'Matriz de Datos'!N15</f>
        <v>Inside</v>
      </c>
      <c r="N35" s="237">
        <f ca="1">'Matriz de Datos'!BB15</f>
        <v>1.5</v>
      </c>
      <c r="O35" s="237">
        <f>'Matriz de Datos'!BC15</f>
        <v>28.375</v>
      </c>
      <c r="P35" s="237"/>
      <c r="Q35" s="237"/>
      <c r="R35" s="237"/>
      <c r="S35" s="237" t="str">
        <f>'Matriz de Datos'!BG15</f>
        <v>SI</v>
      </c>
      <c r="T35" s="237"/>
      <c r="U35" s="252" t="str">
        <f ca="1">'Matriz de Datos'!BJ15 &amp; " [ " &amp;'Matriz de Datos'!BK15 &amp; " ]"</f>
        <v>L BRACKET 1 X 1 [ 3 ]</v>
      </c>
    </row>
    <row r="36" spans="6:21" ht="28.8" x14ac:dyDescent="0.3">
      <c r="F36" s="251">
        <f>'Matriz de Datos'!A16</f>
        <v>15</v>
      </c>
      <c r="G36" s="237" t="str">
        <f>'Matriz de Datos'!G16</f>
        <v>Flat Roman Shade</v>
      </c>
      <c r="H36" s="248" t="str">
        <f>'Matriz de Datos'!K16</f>
        <v>Solomon's Bathroom</v>
      </c>
      <c r="I36" s="248" t="str">
        <f>'Matriz de Datos'!H16 &amp; "  " &amp;'Matriz de Datos'!I16</f>
        <v>Belgian Linen: Oatmeal  APFB-OAT-LIB-BL-023-M</v>
      </c>
      <c r="J36" s="237">
        <f>'Matriz de Datos'!M16</f>
        <v>45.75</v>
      </c>
      <c r="K36" s="237" t="str">
        <f>'Matriz de Datos'!N16</f>
        <v>Inside</v>
      </c>
      <c r="L36" s="237" t="str">
        <f>'Matriz de Datos'!O16</f>
        <v>Cordless</v>
      </c>
      <c r="M36" s="237" t="str">
        <f>'Matriz de Datos'!N16</f>
        <v>Inside</v>
      </c>
      <c r="N36" s="237">
        <f ca="1">'Matriz de Datos'!BB16</f>
        <v>1.5</v>
      </c>
      <c r="O36" s="237">
        <f>'Matriz de Datos'!BC16</f>
        <v>28.375</v>
      </c>
      <c r="P36" s="237"/>
      <c r="Q36" s="237"/>
      <c r="R36" s="237"/>
      <c r="S36" s="237" t="str">
        <f>'Matriz de Datos'!BG16</f>
        <v>SI</v>
      </c>
      <c r="T36" s="237"/>
      <c r="U36" s="252" t="str">
        <f ca="1">'Matriz de Datos'!BJ16 &amp; " [ " &amp;'Matriz de Datos'!BK16 &amp; " ]"</f>
        <v>L BRACKET 1 X 1 [ 3 ]</v>
      </c>
    </row>
    <row r="37" spans="6:21" ht="28.8" x14ac:dyDescent="0.3">
      <c r="F37" s="251">
        <f>'Matriz de Datos'!A17</f>
        <v>16</v>
      </c>
      <c r="G37" s="237" t="str">
        <f>'Matriz de Datos'!G17</f>
        <v>Flat Roman Shade</v>
      </c>
      <c r="H37" s="248" t="str">
        <f>'Matriz de Datos'!K17</f>
        <v>Master Bedroom R</v>
      </c>
      <c r="I37" s="248" t="str">
        <f>'Matriz de Datos'!H17 &amp; "  " &amp;'Matriz de Datos'!I17</f>
        <v>Belgian Linen: Oyster  APFB-OYSTER-LIB-BL-020-M</v>
      </c>
      <c r="J37" s="237">
        <f>'Matriz de Datos'!M17</f>
        <v>53.75</v>
      </c>
      <c r="K37" s="237" t="str">
        <f>'Matriz de Datos'!N17</f>
        <v>Inside</v>
      </c>
      <c r="L37" s="237" t="str">
        <f>'Matriz de Datos'!O17</f>
        <v>Cordless</v>
      </c>
      <c r="M37" s="237" t="str">
        <f>'Matriz de Datos'!N17</f>
        <v>Inside</v>
      </c>
      <c r="N37" s="237">
        <f ca="1">'Matriz de Datos'!BB17</f>
        <v>1.5</v>
      </c>
      <c r="O37" s="237">
        <f>'Matriz de Datos'!BC17</f>
        <v>28.375</v>
      </c>
      <c r="P37" s="237"/>
      <c r="Q37" s="237"/>
      <c r="R37" s="237"/>
      <c r="S37" s="237" t="str">
        <f>'Matriz de Datos'!BG17</f>
        <v>SI</v>
      </c>
      <c r="T37" s="237"/>
      <c r="U37" s="252" t="str">
        <f ca="1">'Matriz de Datos'!BJ17 &amp; " [ " &amp;'Matriz de Datos'!BK17 &amp; " ]"</f>
        <v>L BRACKET 1 X 1 [ 3 ]</v>
      </c>
    </row>
    <row r="38" spans="6:21" ht="28.8" x14ac:dyDescent="0.3">
      <c r="F38" s="251">
        <f>'Matriz de Datos'!A18</f>
        <v>17</v>
      </c>
      <c r="G38" s="237" t="str">
        <f>'Matriz de Datos'!G18</f>
        <v>Flat Roman Shade</v>
      </c>
      <c r="H38" s="248" t="str">
        <f>'Matriz de Datos'!K18</f>
        <v>Master Bedroom L</v>
      </c>
      <c r="I38" s="248" t="str">
        <f>'Matriz de Datos'!H18 &amp; "  " &amp;'Matriz de Datos'!I18</f>
        <v>Belgian Linen: Oyster  APFB-OYSTER-LIB-BL-020-M</v>
      </c>
      <c r="J38" s="237">
        <f>'Matriz de Datos'!M18</f>
        <v>53.75</v>
      </c>
      <c r="K38" s="237" t="str">
        <f>'Matriz de Datos'!N18</f>
        <v>Inside</v>
      </c>
      <c r="L38" s="237" t="str">
        <f>'Matriz de Datos'!O18</f>
        <v>Cordless</v>
      </c>
      <c r="M38" s="237" t="str">
        <f>'Matriz de Datos'!N18</f>
        <v>Inside</v>
      </c>
      <c r="N38" s="237">
        <f ca="1">'Matriz de Datos'!BB18</f>
        <v>1.5</v>
      </c>
      <c r="O38" s="237">
        <f>'Matriz de Datos'!BC18</f>
        <v>28.375</v>
      </c>
      <c r="P38" s="237"/>
      <c r="Q38" s="237"/>
      <c r="R38" s="237"/>
      <c r="S38" s="237" t="str">
        <f>'Matriz de Datos'!BG18</f>
        <v>SI</v>
      </c>
      <c r="T38" s="237"/>
      <c r="U38" s="252" t="str">
        <f ca="1">'Matriz de Datos'!BJ18 &amp; " [ " &amp;'Matriz de Datos'!BK18 &amp; " ]"</f>
        <v>L BRACKET 1 X 1 [ 3 ]</v>
      </c>
    </row>
    <row r="39" spans="6:21" ht="28.8" x14ac:dyDescent="0.3">
      <c r="F39" s="251">
        <f>'Matriz de Datos'!A19</f>
        <v>18</v>
      </c>
      <c r="G39" s="237" t="str">
        <f>'Matriz de Datos'!G19</f>
        <v>Relaxed Roman Shade</v>
      </c>
      <c r="H39" s="248" t="str">
        <f>'Matriz de Datos'!K19</f>
        <v>Master Tub</v>
      </c>
      <c r="I39" s="248" t="str">
        <f>'Matriz de Datos'!H19 &amp; "  " &amp;'Matriz de Datos'!I19</f>
        <v>Earthen: Linen  Alva-Crest-GEN-Shasta-Linen</v>
      </c>
      <c r="J39" s="237">
        <f>'Matriz de Datos'!M19</f>
        <v>53.75</v>
      </c>
      <c r="K39" s="237" t="str">
        <f>'Matriz de Datos'!N19</f>
        <v>Inside</v>
      </c>
      <c r="L39" s="237" t="str">
        <f>'Matriz de Datos'!O19</f>
        <v>CCO</v>
      </c>
      <c r="M39" s="237" t="str">
        <f>'Matriz de Datos'!N19</f>
        <v>Inside</v>
      </c>
      <c r="N39" s="237">
        <f ca="1">'Matriz de Datos'!BB19</f>
        <v>2.5</v>
      </c>
      <c r="O39" s="237">
        <f>'Matriz de Datos'!BC19</f>
        <v>54.375</v>
      </c>
      <c r="P39" s="237"/>
      <c r="Q39" s="237"/>
      <c r="R39" s="237"/>
      <c r="S39" s="237" t="str">
        <f>'Matriz de Datos'!BG19</f>
        <v>SI</v>
      </c>
      <c r="T39" s="237"/>
      <c r="U39" s="252" t="str">
        <f ca="1">'Matriz de Datos'!BJ19 &amp; " [ " &amp;'Matriz de Datos'!BK19 &amp; " ]"</f>
        <v>L BRACKET 2 X 2 [ 4 ]</v>
      </c>
    </row>
    <row r="40" spans="6:21" ht="28.8" x14ac:dyDescent="0.3">
      <c r="F40" s="251">
        <f>'Matriz de Datos'!A20</f>
        <v>19</v>
      </c>
      <c r="G40" s="237" t="str">
        <f>'Matriz de Datos'!G20</f>
        <v>Flat Roman Shade</v>
      </c>
      <c r="H40" s="248" t="str">
        <f>'Matriz de Datos'!K20</f>
        <v>Basement</v>
      </c>
      <c r="I40" s="248" t="str">
        <f>'Matriz de Datos'!H20 &amp; "  " &amp;'Matriz de Datos'!I20</f>
        <v>Belgian Linen: Oatmeal  APFB-OAT-LIB-BL-023-M</v>
      </c>
      <c r="J40" s="237">
        <f>'Matriz de Datos'!M20</f>
        <v>50.75</v>
      </c>
      <c r="K40" s="237" t="str">
        <f>'Matriz de Datos'!N20</f>
        <v>Inside</v>
      </c>
      <c r="L40" s="237" t="str">
        <f>'Matriz de Datos'!O20</f>
        <v>Cordless</v>
      </c>
      <c r="M40" s="237" t="str">
        <f>'Matriz de Datos'!N20</f>
        <v>Inside</v>
      </c>
      <c r="N40" s="237">
        <f ca="1">'Matriz de Datos'!BB20</f>
        <v>1.5</v>
      </c>
      <c r="O40" s="237">
        <f>'Matriz de Datos'!BC20</f>
        <v>27.375</v>
      </c>
      <c r="P40" s="237"/>
      <c r="Q40" s="237"/>
      <c r="R40" s="237"/>
      <c r="S40" s="237" t="str">
        <f>'Matriz de Datos'!BG20</f>
        <v>SI</v>
      </c>
      <c r="T40" s="237"/>
      <c r="U40" s="252" t="str">
        <f ca="1">'Matriz de Datos'!BJ20 &amp; " [ " &amp;'Matriz de Datos'!BK20 &amp; " ]"</f>
        <v>L BRACKET 1 X 1 [ 3 ]</v>
      </c>
    </row>
    <row r="41" spans="6:21" x14ac:dyDescent="0.3">
      <c r="F41" s="251" t="str">
        <f>'Matriz de Datos'!A21</f>
        <v/>
      </c>
      <c r="G41" s="237" t="str">
        <f>'Matriz de Datos'!G21</f>
        <v/>
      </c>
      <c r="H41" s="248" t="str">
        <f>'Matriz de Datos'!K21</f>
        <v/>
      </c>
      <c r="I41" s="248" t="str">
        <f>'Matriz de Datos'!H21 &amp; "  " &amp;'Matriz de Datos'!I21</f>
        <v xml:space="preserve">  </v>
      </c>
      <c r="J41" s="237" t="str">
        <f>'Matriz de Datos'!M21</f>
        <v/>
      </c>
      <c r="K41" s="237" t="str">
        <f>'Matriz de Datos'!N21</f>
        <v/>
      </c>
      <c r="L41" s="237" t="str">
        <f>'Matriz de Datos'!O21</f>
        <v/>
      </c>
      <c r="M41" s="237" t="str">
        <f>'Matriz de Datos'!N21</f>
        <v/>
      </c>
      <c r="N41" s="237" t="str">
        <f ca="1">'Matriz de Datos'!BB21</f>
        <v/>
      </c>
      <c r="O41" s="237" t="str">
        <f>'Matriz de Datos'!BC21</f>
        <v/>
      </c>
      <c r="P41" s="237"/>
      <c r="Q41" s="237"/>
      <c r="R41" s="237"/>
      <c r="S41" s="237" t="str">
        <f>'Matriz de Datos'!BG21</f>
        <v/>
      </c>
      <c r="T41" s="237"/>
      <c r="U41" s="252" t="str">
        <f ca="1">'Matriz de Datos'!BJ21 &amp; " [ " &amp;'Matriz de Datos'!BK21 &amp; " ]"</f>
        <v xml:space="preserve"> [  ]</v>
      </c>
    </row>
    <row r="42" spans="6:21" x14ac:dyDescent="0.3">
      <c r="F42" s="251" t="str">
        <f>'Matriz de Datos'!A22</f>
        <v/>
      </c>
      <c r="G42" s="237" t="str">
        <f>'Matriz de Datos'!G22</f>
        <v/>
      </c>
      <c r="H42" s="248" t="str">
        <f>'Matriz de Datos'!K22</f>
        <v/>
      </c>
      <c r="I42" s="248" t="str">
        <f>'Matriz de Datos'!H22 &amp; "  " &amp;'Matriz de Datos'!I22</f>
        <v xml:space="preserve">  </v>
      </c>
      <c r="J42" s="237" t="str">
        <f>'Matriz de Datos'!M22</f>
        <v/>
      </c>
      <c r="K42" s="237" t="str">
        <f>'Matriz de Datos'!N22</f>
        <v/>
      </c>
      <c r="L42" s="237" t="str">
        <f>'Matriz de Datos'!O22</f>
        <v/>
      </c>
      <c r="M42" s="237" t="str">
        <f>'Matriz de Datos'!N22</f>
        <v/>
      </c>
      <c r="N42" s="237" t="str">
        <f ca="1">'Matriz de Datos'!BB22</f>
        <v/>
      </c>
      <c r="O42" s="237" t="str">
        <f>'Matriz de Datos'!BC22</f>
        <v/>
      </c>
      <c r="P42" s="237"/>
      <c r="Q42" s="237"/>
      <c r="R42" s="237"/>
      <c r="S42" s="237" t="str">
        <f>'Matriz de Datos'!BG22</f>
        <v/>
      </c>
      <c r="T42" s="237"/>
      <c r="U42" s="252" t="str">
        <f ca="1">'Matriz de Datos'!BJ22 &amp; " [ " &amp;'Matriz de Datos'!BK22 &amp; " ]"</f>
        <v xml:space="preserve"> [  ]</v>
      </c>
    </row>
    <row r="43" spans="6:21" x14ac:dyDescent="0.3">
      <c r="F43" s="251" t="str">
        <f>'Matriz de Datos'!A23</f>
        <v/>
      </c>
      <c r="G43" s="237" t="str">
        <f>'Matriz de Datos'!G23</f>
        <v/>
      </c>
      <c r="H43" s="248" t="str">
        <f>'Matriz de Datos'!K23</f>
        <v/>
      </c>
      <c r="I43" s="248" t="str">
        <f>'Matriz de Datos'!H23 &amp; "  " &amp;'Matriz de Datos'!I23</f>
        <v xml:space="preserve">  </v>
      </c>
      <c r="J43" s="237" t="str">
        <f>'Matriz de Datos'!M23</f>
        <v/>
      </c>
      <c r="K43" s="237" t="str">
        <f>'Matriz de Datos'!N23</f>
        <v/>
      </c>
      <c r="L43" s="237" t="str">
        <f>'Matriz de Datos'!O23</f>
        <v/>
      </c>
      <c r="M43" s="237" t="str">
        <f>'Matriz de Datos'!N23</f>
        <v/>
      </c>
      <c r="N43" s="237" t="str">
        <f ca="1">'Matriz de Datos'!BB23</f>
        <v/>
      </c>
      <c r="O43" s="237" t="str">
        <f>'Matriz de Datos'!BC23</f>
        <v/>
      </c>
      <c r="P43" s="237"/>
      <c r="Q43" s="237"/>
      <c r="R43" s="237"/>
      <c r="S43" s="237" t="str">
        <f>'Matriz de Datos'!BG23</f>
        <v/>
      </c>
      <c r="T43" s="237"/>
      <c r="U43" s="252" t="str">
        <f ca="1">'Matriz de Datos'!BJ23 &amp; " [ " &amp;'Matriz de Datos'!BK23 &amp; " ]"</f>
        <v xml:space="preserve"> [  ]</v>
      </c>
    </row>
    <row r="44" spans="6:21" x14ac:dyDescent="0.3">
      <c r="F44" s="251" t="str">
        <f>'Matriz de Datos'!A24</f>
        <v/>
      </c>
      <c r="G44" s="237" t="str">
        <f>'Matriz de Datos'!G24</f>
        <v/>
      </c>
      <c r="H44" s="248" t="str">
        <f>'Matriz de Datos'!K24</f>
        <v/>
      </c>
      <c r="I44" s="248" t="str">
        <f>'Matriz de Datos'!H24 &amp; "  " &amp;'Matriz de Datos'!I24</f>
        <v xml:space="preserve">  </v>
      </c>
      <c r="J44" s="237" t="str">
        <f>'Matriz de Datos'!M24</f>
        <v/>
      </c>
      <c r="K44" s="237" t="str">
        <f>'Matriz de Datos'!N24</f>
        <v/>
      </c>
      <c r="L44" s="237" t="str">
        <f>'Matriz de Datos'!O24</f>
        <v/>
      </c>
      <c r="M44" s="237" t="str">
        <f>'Matriz de Datos'!N24</f>
        <v/>
      </c>
      <c r="N44" s="237" t="str">
        <f ca="1">'Matriz de Datos'!BB24</f>
        <v/>
      </c>
      <c r="O44" s="237" t="str">
        <f>'Matriz de Datos'!BC24</f>
        <v/>
      </c>
      <c r="P44" s="237"/>
      <c r="Q44" s="237"/>
      <c r="R44" s="237"/>
      <c r="S44" s="237" t="str">
        <f>'Matriz de Datos'!BG24</f>
        <v/>
      </c>
      <c r="T44" s="237"/>
      <c r="U44" s="252" t="str">
        <f ca="1">'Matriz de Datos'!BJ24 &amp; " [ " &amp;'Matriz de Datos'!BK24 &amp; " ]"</f>
        <v xml:space="preserve"> [  ]</v>
      </c>
    </row>
    <row r="45" spans="6:21" x14ac:dyDescent="0.3">
      <c r="F45" s="251" t="str">
        <f>'Matriz de Datos'!A25</f>
        <v/>
      </c>
      <c r="G45" s="237" t="str">
        <f>'Matriz de Datos'!G25</f>
        <v/>
      </c>
      <c r="H45" s="248" t="str">
        <f>'Matriz de Datos'!K25</f>
        <v/>
      </c>
      <c r="I45" s="248" t="str">
        <f>'Matriz de Datos'!H25 &amp; "  " &amp;'Matriz de Datos'!I25</f>
        <v xml:space="preserve">  </v>
      </c>
      <c r="J45" s="237" t="str">
        <f>'Matriz de Datos'!M25</f>
        <v/>
      </c>
      <c r="K45" s="237" t="str">
        <f>'Matriz de Datos'!N25</f>
        <v/>
      </c>
      <c r="L45" s="237" t="str">
        <f>'Matriz de Datos'!O25</f>
        <v/>
      </c>
      <c r="M45" s="237" t="str">
        <f>'Matriz de Datos'!N25</f>
        <v/>
      </c>
      <c r="N45" s="237" t="str">
        <f ca="1">'Matriz de Datos'!BB25</f>
        <v/>
      </c>
      <c r="O45" s="237" t="str">
        <f>'Matriz de Datos'!BC25</f>
        <v/>
      </c>
      <c r="P45" s="237"/>
      <c r="Q45" s="237"/>
      <c r="R45" s="237"/>
      <c r="S45" s="237" t="str">
        <f>'Matriz de Datos'!BG25</f>
        <v/>
      </c>
      <c r="T45" s="237"/>
      <c r="U45" s="252" t="str">
        <f ca="1">'Matriz de Datos'!BJ25 &amp; " [ " &amp;'Matriz de Datos'!BK25 &amp; " ]"</f>
        <v xml:space="preserve"> [  ]</v>
      </c>
    </row>
    <row r="46" spans="6:21" x14ac:dyDescent="0.3">
      <c r="F46" s="251" t="str">
        <f>'Matriz de Datos'!A26</f>
        <v/>
      </c>
      <c r="G46" s="237" t="str">
        <f>'Matriz de Datos'!G26</f>
        <v/>
      </c>
      <c r="H46" s="248" t="str">
        <f>'Matriz de Datos'!K26</f>
        <v/>
      </c>
      <c r="I46" s="248" t="str">
        <f>'Matriz de Datos'!H26 &amp; "  " &amp;'Matriz de Datos'!I26</f>
        <v xml:space="preserve">  </v>
      </c>
      <c r="J46" s="237" t="str">
        <f>'Matriz de Datos'!M26</f>
        <v/>
      </c>
      <c r="K46" s="237" t="str">
        <f>'Matriz de Datos'!N26</f>
        <v/>
      </c>
      <c r="L46" s="237" t="str">
        <f>'Matriz de Datos'!O26</f>
        <v/>
      </c>
      <c r="M46" s="237" t="str">
        <f>'Matriz de Datos'!N26</f>
        <v/>
      </c>
      <c r="N46" s="237" t="str">
        <f ca="1">'Matriz de Datos'!BB26</f>
        <v/>
      </c>
      <c r="O46" s="237" t="str">
        <f>'Matriz de Datos'!BC26</f>
        <v/>
      </c>
      <c r="P46" s="237"/>
      <c r="Q46" s="237"/>
      <c r="R46" s="237"/>
      <c r="S46" s="237" t="str">
        <f>'Matriz de Datos'!BG26</f>
        <v/>
      </c>
      <c r="T46" s="237"/>
      <c r="U46" s="252" t="str">
        <f ca="1">'Matriz de Datos'!BJ26 &amp; " [ " &amp;'Matriz de Datos'!BK26 &amp; " ]"</f>
        <v xml:space="preserve"> [  ]</v>
      </c>
    </row>
    <row r="47" spans="6:21" x14ac:dyDescent="0.3">
      <c r="F47" s="251" t="str">
        <f>'Matriz de Datos'!A27</f>
        <v/>
      </c>
      <c r="G47" s="237" t="str">
        <f>'Matriz de Datos'!G27</f>
        <v/>
      </c>
      <c r="H47" s="248" t="str">
        <f>'Matriz de Datos'!K27</f>
        <v/>
      </c>
      <c r="I47" s="248" t="str">
        <f>'Matriz de Datos'!H27 &amp; "  " &amp;'Matriz de Datos'!I27</f>
        <v xml:space="preserve">  </v>
      </c>
      <c r="J47" s="237" t="str">
        <f>'Matriz de Datos'!M27</f>
        <v/>
      </c>
      <c r="K47" s="237" t="str">
        <f>'Matriz de Datos'!N27</f>
        <v/>
      </c>
      <c r="L47" s="237" t="str">
        <f>'Matriz de Datos'!O27</f>
        <v/>
      </c>
      <c r="M47" s="237" t="str">
        <f>'Matriz de Datos'!N27</f>
        <v/>
      </c>
      <c r="N47" s="237" t="str">
        <f ca="1">'Matriz de Datos'!BB27</f>
        <v/>
      </c>
      <c r="O47" s="237" t="str">
        <f>'Matriz de Datos'!BC27</f>
        <v/>
      </c>
      <c r="P47" s="237"/>
      <c r="Q47" s="237"/>
      <c r="R47" s="237"/>
      <c r="S47" s="237" t="str">
        <f>'Matriz de Datos'!BG27</f>
        <v/>
      </c>
      <c r="T47" s="237"/>
      <c r="U47" s="252" t="str">
        <f ca="1">'Matriz de Datos'!BJ27 &amp; " [ " &amp;'Matriz de Datos'!BK27 &amp; " ]"</f>
        <v xml:space="preserve"> [  ]</v>
      </c>
    </row>
    <row r="48" spans="6:21" x14ac:dyDescent="0.3">
      <c r="F48" s="251" t="str">
        <f>'Matriz de Datos'!A28</f>
        <v/>
      </c>
      <c r="G48" s="237" t="str">
        <f>'Matriz de Datos'!G28</f>
        <v/>
      </c>
      <c r="H48" s="248" t="str">
        <f>'Matriz de Datos'!K28</f>
        <v/>
      </c>
      <c r="I48" s="248" t="str">
        <f>'Matriz de Datos'!H28 &amp; "  " &amp;'Matriz de Datos'!I28</f>
        <v xml:space="preserve">  </v>
      </c>
      <c r="J48" s="237" t="str">
        <f>'Matriz de Datos'!M28</f>
        <v/>
      </c>
      <c r="K48" s="237" t="str">
        <f>'Matriz de Datos'!N28</f>
        <v/>
      </c>
      <c r="L48" s="237" t="str">
        <f>'Matriz de Datos'!O28</f>
        <v/>
      </c>
      <c r="M48" s="237" t="str">
        <f>'Matriz de Datos'!N28</f>
        <v/>
      </c>
      <c r="N48" s="237" t="str">
        <f ca="1">'Matriz de Datos'!BB28</f>
        <v/>
      </c>
      <c r="O48" s="237" t="str">
        <f>'Matriz de Datos'!BC28</f>
        <v/>
      </c>
      <c r="P48" s="237"/>
      <c r="Q48" s="237"/>
      <c r="R48" s="237"/>
      <c r="S48" s="237" t="str">
        <f>'Matriz de Datos'!BG28</f>
        <v/>
      </c>
      <c r="T48" s="237"/>
      <c r="U48" s="252" t="str">
        <f ca="1">'Matriz de Datos'!BJ28 &amp; " [ " &amp;'Matriz de Datos'!BK28 &amp; " ]"</f>
        <v xml:space="preserve"> [  ]</v>
      </c>
    </row>
    <row r="49" spans="6:21" x14ac:dyDescent="0.3">
      <c r="F49" s="251" t="str">
        <f>'Matriz de Datos'!A29</f>
        <v/>
      </c>
      <c r="G49" s="237" t="str">
        <f>'Matriz de Datos'!G29</f>
        <v/>
      </c>
      <c r="H49" s="248" t="str">
        <f>'Matriz de Datos'!K29</f>
        <v/>
      </c>
      <c r="I49" s="248" t="str">
        <f>'Matriz de Datos'!H29 &amp; "  " &amp;'Matriz de Datos'!I29</f>
        <v xml:space="preserve">  </v>
      </c>
      <c r="J49" s="237" t="str">
        <f>'Matriz de Datos'!M29</f>
        <v/>
      </c>
      <c r="K49" s="237" t="str">
        <f>'Matriz de Datos'!N29</f>
        <v/>
      </c>
      <c r="L49" s="237" t="str">
        <f>'Matriz de Datos'!O29</f>
        <v/>
      </c>
      <c r="M49" s="237" t="str">
        <f>'Matriz de Datos'!N29</f>
        <v/>
      </c>
      <c r="N49" s="237" t="str">
        <f ca="1">'Matriz de Datos'!BB29</f>
        <v/>
      </c>
      <c r="O49" s="237" t="str">
        <f>'Matriz de Datos'!BC29</f>
        <v/>
      </c>
      <c r="P49" s="237"/>
      <c r="Q49" s="237"/>
      <c r="R49" s="237"/>
      <c r="S49" s="237" t="str">
        <f>'Matriz de Datos'!BG29</f>
        <v/>
      </c>
      <c r="T49" s="237"/>
      <c r="U49" s="252" t="str">
        <f ca="1">'Matriz de Datos'!BJ29 &amp; " [ " &amp;'Matriz de Datos'!BK29 &amp; " ]"</f>
        <v xml:space="preserve"> [  ]</v>
      </c>
    </row>
    <row r="50" spans="6:21" x14ac:dyDescent="0.3">
      <c r="F50" s="251" t="str">
        <f>'Matriz de Datos'!A30</f>
        <v/>
      </c>
      <c r="G50" s="237" t="str">
        <f>'Matriz de Datos'!G30</f>
        <v/>
      </c>
      <c r="H50" s="248" t="str">
        <f>'Matriz de Datos'!K30</f>
        <v/>
      </c>
      <c r="I50" s="248" t="str">
        <f>'Matriz de Datos'!H30 &amp; "  " &amp;'Matriz de Datos'!I30</f>
        <v xml:space="preserve">  </v>
      </c>
      <c r="J50" s="237" t="str">
        <f>'Matriz de Datos'!M30</f>
        <v/>
      </c>
      <c r="K50" s="237" t="str">
        <f>'Matriz de Datos'!N30</f>
        <v/>
      </c>
      <c r="L50" s="237" t="str">
        <f>'Matriz de Datos'!O30</f>
        <v/>
      </c>
      <c r="M50" s="237" t="str">
        <f>'Matriz de Datos'!N30</f>
        <v/>
      </c>
      <c r="N50" s="237" t="str">
        <f ca="1">'Matriz de Datos'!BB30</f>
        <v/>
      </c>
      <c r="O50" s="237" t="str">
        <f>'Matriz de Datos'!BC30</f>
        <v/>
      </c>
      <c r="P50" s="237"/>
      <c r="Q50" s="237"/>
      <c r="R50" s="237"/>
      <c r="S50" s="237" t="str">
        <f>'Matriz de Datos'!BG30</f>
        <v/>
      </c>
      <c r="T50" s="237"/>
      <c r="U50" s="252" t="str">
        <f ca="1">'Matriz de Datos'!BJ30 &amp; " [ " &amp;'Matriz de Datos'!BK30 &amp; " ]"</f>
        <v xml:space="preserve"> [  ]</v>
      </c>
    </row>
    <row r="51" spans="6:21" x14ac:dyDescent="0.3">
      <c r="F51" s="251" t="str">
        <f>'Matriz de Datos'!A31</f>
        <v/>
      </c>
      <c r="G51" s="237" t="str">
        <f>'Matriz de Datos'!G31</f>
        <v/>
      </c>
      <c r="H51" s="248" t="str">
        <f>'Matriz de Datos'!K31</f>
        <v/>
      </c>
      <c r="I51" s="248" t="str">
        <f>'Matriz de Datos'!H31 &amp; "  " &amp;'Matriz de Datos'!I31</f>
        <v xml:space="preserve">  </v>
      </c>
      <c r="J51" s="237" t="str">
        <f>'Matriz de Datos'!M31</f>
        <v/>
      </c>
      <c r="K51" s="237" t="str">
        <f>'Matriz de Datos'!N31</f>
        <v/>
      </c>
      <c r="L51" s="237" t="str">
        <f>'Matriz de Datos'!O31</f>
        <v/>
      </c>
      <c r="M51" s="237" t="str">
        <f>'Matriz de Datos'!N31</f>
        <v/>
      </c>
      <c r="N51" s="237" t="str">
        <f ca="1">'Matriz de Datos'!BB31</f>
        <v/>
      </c>
      <c r="O51" s="237" t="str">
        <f>'Matriz de Datos'!BC31</f>
        <v/>
      </c>
      <c r="P51" s="237"/>
      <c r="Q51" s="237"/>
      <c r="R51" s="237"/>
      <c r="S51" s="237" t="str">
        <f>'Matriz de Datos'!BG31</f>
        <v/>
      </c>
      <c r="T51" s="237"/>
      <c r="U51" s="252" t="str">
        <f ca="1">'Matriz de Datos'!BJ31 &amp; " [ " &amp;'Matriz de Datos'!BK31 &amp; " ]"</f>
        <v xml:space="preserve"> [  ]</v>
      </c>
    </row>
    <row r="52" spans="6:21" x14ac:dyDescent="0.3">
      <c r="F52" s="251" t="str">
        <f>'Matriz de Datos'!A32</f>
        <v/>
      </c>
      <c r="G52" s="237" t="str">
        <f>'Matriz de Datos'!G32</f>
        <v/>
      </c>
      <c r="H52" s="248" t="str">
        <f>'Matriz de Datos'!K32</f>
        <v/>
      </c>
      <c r="I52" s="248" t="str">
        <f>'Matriz de Datos'!H32 &amp; "  " &amp;'Matriz de Datos'!I32</f>
        <v xml:space="preserve">  </v>
      </c>
      <c r="J52" s="237" t="str">
        <f>'Matriz de Datos'!M32</f>
        <v/>
      </c>
      <c r="K52" s="237" t="str">
        <f>'Matriz de Datos'!N32</f>
        <v/>
      </c>
      <c r="L52" s="237" t="str">
        <f>'Matriz de Datos'!O32</f>
        <v/>
      </c>
      <c r="M52" s="237" t="str">
        <f>'Matriz de Datos'!N32</f>
        <v/>
      </c>
      <c r="N52" s="237" t="str">
        <f ca="1">'Matriz de Datos'!BB32</f>
        <v/>
      </c>
      <c r="O52" s="237" t="str">
        <f>'Matriz de Datos'!BC32</f>
        <v/>
      </c>
      <c r="P52" s="237"/>
      <c r="Q52" s="237"/>
      <c r="R52" s="237"/>
      <c r="S52" s="237" t="str">
        <f>'Matriz de Datos'!BG32</f>
        <v/>
      </c>
      <c r="T52" s="237"/>
      <c r="U52" s="252" t="str">
        <f ca="1">'Matriz de Datos'!BJ32 &amp; " [ " &amp;'Matriz de Datos'!BK32 &amp; " ]"</f>
        <v xml:space="preserve"> [  ]</v>
      </c>
    </row>
    <row r="53" spans="6:21" x14ac:dyDescent="0.3">
      <c r="F53" s="251" t="str">
        <f>'Matriz de Datos'!A33</f>
        <v/>
      </c>
      <c r="G53" s="237" t="str">
        <f>'Matriz de Datos'!G33</f>
        <v/>
      </c>
      <c r="H53" s="248" t="str">
        <f>'Matriz de Datos'!K33</f>
        <v/>
      </c>
      <c r="I53" s="248" t="str">
        <f>'Matriz de Datos'!H33 &amp; "  " &amp;'Matriz de Datos'!I33</f>
        <v xml:space="preserve">  </v>
      </c>
      <c r="J53" s="237" t="str">
        <f>'Matriz de Datos'!M33</f>
        <v/>
      </c>
      <c r="K53" s="237" t="str">
        <f>'Matriz de Datos'!N33</f>
        <v/>
      </c>
      <c r="L53" s="237" t="str">
        <f>'Matriz de Datos'!O33</f>
        <v/>
      </c>
      <c r="M53" s="237" t="str">
        <f>'Matriz de Datos'!N33</f>
        <v/>
      </c>
      <c r="N53" s="237" t="str">
        <f ca="1">'Matriz de Datos'!BB33</f>
        <v/>
      </c>
      <c r="O53" s="237" t="str">
        <f>'Matriz de Datos'!BC33</f>
        <v/>
      </c>
      <c r="P53" s="237"/>
      <c r="Q53" s="237"/>
      <c r="R53" s="237"/>
      <c r="S53" s="237" t="str">
        <f>'Matriz de Datos'!BG33</f>
        <v/>
      </c>
      <c r="T53" s="237"/>
      <c r="U53" s="252" t="str">
        <f ca="1">'Matriz de Datos'!BJ33 &amp; " [ " &amp;'Matriz de Datos'!BK33 &amp; " ]"</f>
        <v xml:space="preserve"> [  ]</v>
      </c>
    </row>
    <row r="54" spans="6:21" x14ac:dyDescent="0.3">
      <c r="F54" s="251" t="str">
        <f>'Matriz de Datos'!A34</f>
        <v/>
      </c>
      <c r="G54" s="237" t="str">
        <f>'Matriz de Datos'!G34</f>
        <v/>
      </c>
      <c r="H54" s="248" t="str">
        <f>'Matriz de Datos'!K34</f>
        <v/>
      </c>
      <c r="I54" s="248" t="str">
        <f>'Matriz de Datos'!H34 &amp; "  " &amp;'Matriz de Datos'!I34</f>
        <v xml:space="preserve">  </v>
      </c>
      <c r="J54" s="237" t="str">
        <f>'Matriz de Datos'!M34</f>
        <v/>
      </c>
      <c r="K54" s="237" t="str">
        <f>'Matriz de Datos'!N34</f>
        <v/>
      </c>
      <c r="L54" s="237" t="str">
        <f>'Matriz de Datos'!O34</f>
        <v/>
      </c>
      <c r="M54" s="237" t="str">
        <f>'Matriz de Datos'!N34</f>
        <v/>
      </c>
      <c r="N54" s="237" t="str">
        <f ca="1">'Matriz de Datos'!BB34</f>
        <v/>
      </c>
      <c r="O54" s="237" t="str">
        <f>'Matriz de Datos'!BC34</f>
        <v/>
      </c>
      <c r="P54" s="237"/>
      <c r="Q54" s="237"/>
      <c r="R54" s="237"/>
      <c r="S54" s="237" t="str">
        <f>'Matriz de Datos'!BG34</f>
        <v/>
      </c>
      <c r="T54" s="237"/>
      <c r="U54" s="252" t="str">
        <f ca="1">'Matriz de Datos'!BJ34 &amp; " [ " &amp;'Matriz de Datos'!BK34 &amp; " ]"</f>
        <v xml:space="preserve"> [  ]</v>
      </c>
    </row>
    <row r="55" spans="6:21" x14ac:dyDescent="0.3">
      <c r="F55" s="251" t="str">
        <f>'Matriz de Datos'!A35</f>
        <v/>
      </c>
      <c r="G55" s="237" t="str">
        <f>'Matriz de Datos'!G35</f>
        <v/>
      </c>
      <c r="H55" s="248" t="str">
        <f>'Matriz de Datos'!K35</f>
        <v/>
      </c>
      <c r="I55" s="248" t="str">
        <f>'Matriz de Datos'!H35 &amp; "  " &amp;'Matriz de Datos'!I35</f>
        <v xml:space="preserve">  </v>
      </c>
      <c r="J55" s="237" t="str">
        <f>'Matriz de Datos'!M35</f>
        <v/>
      </c>
      <c r="K55" s="237" t="str">
        <f>'Matriz de Datos'!N35</f>
        <v/>
      </c>
      <c r="L55" s="237" t="str">
        <f>'Matriz de Datos'!O35</f>
        <v/>
      </c>
      <c r="M55" s="237" t="str">
        <f>'Matriz de Datos'!N35</f>
        <v/>
      </c>
      <c r="N55" s="237" t="str">
        <f ca="1">'Matriz de Datos'!BB35</f>
        <v/>
      </c>
      <c r="O55" s="237" t="str">
        <f>'Matriz de Datos'!BC35</f>
        <v/>
      </c>
      <c r="P55" s="237"/>
      <c r="Q55" s="237"/>
      <c r="R55" s="237"/>
      <c r="S55" s="237" t="str">
        <f>'Matriz de Datos'!BG35</f>
        <v/>
      </c>
      <c r="T55" s="237"/>
      <c r="U55" s="252" t="str">
        <f ca="1">'Matriz de Datos'!BJ35 &amp; " [ " &amp;'Matriz de Datos'!BK35 &amp; " ]"</f>
        <v xml:space="preserve"> [  ]</v>
      </c>
    </row>
    <row r="56" spans="6:21" x14ac:dyDescent="0.3">
      <c r="F56" s="251" t="str">
        <f>'Matriz de Datos'!A36</f>
        <v/>
      </c>
      <c r="G56" s="237" t="str">
        <f>'Matriz de Datos'!G36</f>
        <v/>
      </c>
      <c r="H56" s="248" t="str">
        <f>'Matriz de Datos'!K36</f>
        <v/>
      </c>
      <c r="I56" s="248" t="str">
        <f>'Matriz de Datos'!H36 &amp; "  " &amp;'Matriz de Datos'!I36</f>
        <v xml:space="preserve">  </v>
      </c>
      <c r="J56" s="237" t="str">
        <f>'Matriz de Datos'!M36</f>
        <v/>
      </c>
      <c r="K56" s="237" t="str">
        <f>'Matriz de Datos'!N36</f>
        <v/>
      </c>
      <c r="L56" s="237" t="str">
        <f>'Matriz de Datos'!O36</f>
        <v/>
      </c>
      <c r="M56" s="237" t="str">
        <f>'Matriz de Datos'!N36</f>
        <v/>
      </c>
      <c r="N56" s="237" t="str">
        <f ca="1">'Matriz de Datos'!BB36</f>
        <v/>
      </c>
      <c r="O56" s="237" t="str">
        <f>'Matriz de Datos'!BC36</f>
        <v/>
      </c>
      <c r="P56" s="237"/>
      <c r="Q56" s="237"/>
      <c r="R56" s="237"/>
      <c r="S56" s="237" t="str">
        <f>'Matriz de Datos'!BG36</f>
        <v/>
      </c>
      <c r="T56" s="237"/>
      <c r="U56" s="252" t="str">
        <f ca="1">'Matriz de Datos'!BJ36 &amp; " [ " &amp;'Matriz de Datos'!BK36 &amp; " ]"</f>
        <v xml:space="preserve"> [  ]</v>
      </c>
    </row>
    <row r="57" spans="6:21" x14ac:dyDescent="0.3">
      <c r="F57" s="251" t="str">
        <f>'Matriz de Datos'!A37</f>
        <v/>
      </c>
      <c r="G57" s="237" t="str">
        <f>'Matriz de Datos'!G37</f>
        <v/>
      </c>
      <c r="H57" s="248" t="str">
        <f>'Matriz de Datos'!K37</f>
        <v/>
      </c>
      <c r="I57" s="248" t="str">
        <f>'Matriz de Datos'!H37 &amp; "  " &amp;'Matriz de Datos'!I37</f>
        <v xml:space="preserve">  </v>
      </c>
      <c r="J57" s="237" t="str">
        <f>'Matriz de Datos'!M37</f>
        <v/>
      </c>
      <c r="K57" s="237" t="str">
        <f>'Matriz de Datos'!N37</f>
        <v/>
      </c>
      <c r="L57" s="237" t="str">
        <f>'Matriz de Datos'!O37</f>
        <v/>
      </c>
      <c r="M57" s="237" t="str">
        <f>'Matriz de Datos'!N37</f>
        <v/>
      </c>
      <c r="N57" s="237" t="str">
        <f ca="1">'Matriz de Datos'!BB37</f>
        <v/>
      </c>
      <c r="O57" s="237" t="str">
        <f>'Matriz de Datos'!BC37</f>
        <v/>
      </c>
      <c r="P57" s="237"/>
      <c r="Q57" s="237"/>
      <c r="R57" s="237"/>
      <c r="S57" s="237" t="str">
        <f>'Matriz de Datos'!BG37</f>
        <v/>
      </c>
      <c r="T57" s="237"/>
      <c r="U57" s="252" t="str">
        <f ca="1">'Matriz de Datos'!BJ37 &amp; " [ " &amp;'Matriz de Datos'!BK37 &amp; " ]"</f>
        <v xml:space="preserve"> [  ]</v>
      </c>
    </row>
    <row r="58" spans="6:21" x14ac:dyDescent="0.3">
      <c r="F58" s="251" t="str">
        <f>'Matriz de Datos'!A38</f>
        <v/>
      </c>
      <c r="G58" s="237" t="str">
        <f>'Matriz de Datos'!G38</f>
        <v/>
      </c>
      <c r="H58" s="248" t="str">
        <f>'Matriz de Datos'!K38</f>
        <v/>
      </c>
      <c r="I58" s="248" t="str">
        <f>'Matriz de Datos'!H38 &amp; "  " &amp;'Matriz de Datos'!I38</f>
        <v xml:space="preserve">  </v>
      </c>
      <c r="J58" s="237" t="str">
        <f>'Matriz de Datos'!M38</f>
        <v/>
      </c>
      <c r="K58" s="237" t="str">
        <f>'Matriz de Datos'!N38</f>
        <v/>
      </c>
      <c r="L58" s="237" t="str">
        <f>'Matriz de Datos'!O38</f>
        <v/>
      </c>
      <c r="M58" s="237" t="str">
        <f>'Matriz de Datos'!N38</f>
        <v/>
      </c>
      <c r="N58" s="237" t="str">
        <f ca="1">'Matriz de Datos'!BB38</f>
        <v/>
      </c>
      <c r="O58" s="237" t="str">
        <f>'Matriz de Datos'!BC38</f>
        <v/>
      </c>
      <c r="P58" s="237"/>
      <c r="Q58" s="237"/>
      <c r="R58" s="237"/>
      <c r="S58" s="237" t="str">
        <f>'Matriz de Datos'!BG38</f>
        <v/>
      </c>
      <c r="T58" s="237"/>
      <c r="U58" s="252" t="str">
        <f ca="1">'Matriz de Datos'!BJ38 &amp; " [ " &amp;'Matriz de Datos'!BK38 &amp; " ]"</f>
        <v xml:space="preserve"> [  ]</v>
      </c>
    </row>
    <row r="59" spans="6:21" x14ac:dyDescent="0.3">
      <c r="F59" s="251" t="str">
        <f>'Matriz de Datos'!A39</f>
        <v/>
      </c>
      <c r="G59" s="237" t="str">
        <f>'Matriz de Datos'!G39</f>
        <v/>
      </c>
      <c r="H59" s="248" t="str">
        <f>'Matriz de Datos'!K39</f>
        <v/>
      </c>
      <c r="I59" s="248" t="str">
        <f>'Matriz de Datos'!H39 &amp; "  " &amp;'Matriz de Datos'!I39</f>
        <v xml:space="preserve">  </v>
      </c>
      <c r="J59" s="237" t="str">
        <f>'Matriz de Datos'!M39</f>
        <v/>
      </c>
      <c r="K59" s="237" t="str">
        <f>'Matriz de Datos'!N39</f>
        <v/>
      </c>
      <c r="L59" s="237" t="str">
        <f>'Matriz de Datos'!O39</f>
        <v/>
      </c>
      <c r="M59" s="237" t="str">
        <f>'Matriz de Datos'!N39</f>
        <v/>
      </c>
      <c r="N59" s="237" t="str">
        <f ca="1">'Matriz de Datos'!BB39</f>
        <v/>
      </c>
      <c r="O59" s="237" t="str">
        <f>'Matriz de Datos'!BC39</f>
        <v/>
      </c>
      <c r="P59" s="237"/>
      <c r="Q59" s="237"/>
      <c r="R59" s="237"/>
      <c r="S59" s="237" t="str">
        <f>'Matriz de Datos'!BG39</f>
        <v/>
      </c>
      <c r="T59" s="237"/>
      <c r="U59" s="252" t="str">
        <f ca="1">'Matriz de Datos'!BJ39 &amp; " [ " &amp;'Matriz de Datos'!BK39 &amp; " ]"</f>
        <v xml:space="preserve"> [  ]</v>
      </c>
    </row>
    <row r="60" spans="6:21" x14ac:dyDescent="0.3">
      <c r="F60" s="251" t="str">
        <f>'Matriz de Datos'!A40</f>
        <v/>
      </c>
      <c r="G60" s="237" t="str">
        <f>'Matriz de Datos'!G40</f>
        <v/>
      </c>
      <c r="H60" s="248" t="str">
        <f>'Matriz de Datos'!K40</f>
        <v/>
      </c>
      <c r="I60" s="248" t="str">
        <f>'Matriz de Datos'!H40 &amp; "  " &amp;'Matriz de Datos'!I40</f>
        <v xml:space="preserve">  </v>
      </c>
      <c r="J60" s="237" t="str">
        <f>'Matriz de Datos'!M40</f>
        <v/>
      </c>
      <c r="K60" s="237" t="str">
        <f>'Matriz de Datos'!N40</f>
        <v/>
      </c>
      <c r="L60" s="237" t="str">
        <f>'Matriz de Datos'!O40</f>
        <v/>
      </c>
      <c r="M60" s="237" t="str">
        <f>'Matriz de Datos'!N40</f>
        <v/>
      </c>
      <c r="N60" s="237" t="str">
        <f ca="1">'Matriz de Datos'!BB40</f>
        <v/>
      </c>
      <c r="O60" s="237" t="str">
        <f>'Matriz de Datos'!BC40</f>
        <v/>
      </c>
      <c r="P60" s="237"/>
      <c r="Q60" s="237"/>
      <c r="R60" s="237"/>
      <c r="S60" s="237" t="str">
        <f>'Matriz de Datos'!BG40</f>
        <v/>
      </c>
      <c r="T60" s="237"/>
      <c r="U60" s="252" t="str">
        <f ca="1">'Matriz de Datos'!BJ40 &amp; " [ " &amp;'Matriz de Datos'!BK40 &amp; " ]"</f>
        <v xml:space="preserve"> [  ]</v>
      </c>
    </row>
    <row r="61" spans="6:21" x14ac:dyDescent="0.3">
      <c r="F61" s="251" t="str">
        <f>'Matriz de Datos'!A41</f>
        <v/>
      </c>
      <c r="G61" s="237" t="str">
        <f>'Matriz de Datos'!G41</f>
        <v/>
      </c>
      <c r="H61" s="248" t="str">
        <f>'Matriz de Datos'!K41</f>
        <v/>
      </c>
      <c r="I61" s="248" t="str">
        <f>'Matriz de Datos'!H41 &amp; "  " &amp;'Matriz de Datos'!I41</f>
        <v xml:space="preserve">  </v>
      </c>
      <c r="J61" s="237" t="str">
        <f>'Matriz de Datos'!M41</f>
        <v/>
      </c>
      <c r="K61" s="237" t="str">
        <f>'Matriz de Datos'!N41</f>
        <v/>
      </c>
      <c r="L61" s="237" t="str">
        <f>'Matriz de Datos'!O41</f>
        <v/>
      </c>
      <c r="M61" s="237" t="str">
        <f>'Matriz de Datos'!N41</f>
        <v/>
      </c>
      <c r="N61" s="237" t="str">
        <f ca="1">'Matriz de Datos'!BB41</f>
        <v/>
      </c>
      <c r="O61" s="237" t="str">
        <f>'Matriz de Datos'!BC41</f>
        <v/>
      </c>
      <c r="P61" s="237"/>
      <c r="Q61" s="237"/>
      <c r="R61" s="237"/>
      <c r="S61" s="237" t="str">
        <f>'Matriz de Datos'!BG41</f>
        <v/>
      </c>
      <c r="T61" s="237"/>
      <c r="U61" s="252" t="str">
        <f ca="1">'Matriz de Datos'!BJ41 &amp; " [ " &amp;'Matriz de Datos'!BK41 &amp; " ]"</f>
        <v xml:space="preserve"> [  ]</v>
      </c>
    </row>
    <row r="62" spans="6:21" x14ac:dyDescent="0.3">
      <c r="F62" s="251" t="str">
        <f>'Matriz de Datos'!A42</f>
        <v/>
      </c>
      <c r="G62" s="237" t="str">
        <f>'Matriz de Datos'!G42</f>
        <v/>
      </c>
      <c r="H62" s="248" t="str">
        <f>'Matriz de Datos'!K42</f>
        <v/>
      </c>
      <c r="I62" s="248" t="str">
        <f>'Matriz de Datos'!H42 &amp; "  " &amp;'Matriz de Datos'!I42</f>
        <v xml:space="preserve">  </v>
      </c>
      <c r="J62" s="237" t="str">
        <f>'Matriz de Datos'!M42</f>
        <v/>
      </c>
      <c r="K62" s="237" t="str">
        <f>'Matriz de Datos'!N42</f>
        <v/>
      </c>
      <c r="L62" s="237" t="str">
        <f>'Matriz de Datos'!O42</f>
        <v/>
      </c>
      <c r="M62" s="237" t="str">
        <f>'Matriz de Datos'!N42</f>
        <v/>
      </c>
      <c r="N62" s="237" t="str">
        <f ca="1">'Matriz de Datos'!BB42</f>
        <v/>
      </c>
      <c r="O62" s="237" t="str">
        <f>'Matriz de Datos'!BC42</f>
        <v/>
      </c>
      <c r="P62" s="237"/>
      <c r="Q62" s="237"/>
      <c r="R62" s="237"/>
      <c r="S62" s="237" t="str">
        <f>'Matriz de Datos'!BG42</f>
        <v/>
      </c>
      <c r="T62" s="237"/>
      <c r="U62" s="252" t="str">
        <f ca="1">'Matriz de Datos'!BJ42 &amp; " [ " &amp;'Matriz de Datos'!BK42 &amp; " ]"</f>
        <v xml:space="preserve"> [  ]</v>
      </c>
    </row>
    <row r="63" spans="6:21" x14ac:dyDescent="0.3">
      <c r="F63" s="251" t="str">
        <f>'Matriz de Datos'!A43</f>
        <v/>
      </c>
      <c r="G63" s="237" t="str">
        <f>'Matriz de Datos'!G43</f>
        <v/>
      </c>
      <c r="H63" s="248" t="str">
        <f>'Matriz de Datos'!K43</f>
        <v/>
      </c>
      <c r="I63" s="248" t="str">
        <f>'Matriz de Datos'!H43 &amp; "  " &amp;'Matriz de Datos'!I43</f>
        <v xml:space="preserve">  </v>
      </c>
      <c r="J63" s="237" t="str">
        <f>'Matriz de Datos'!M43</f>
        <v/>
      </c>
      <c r="K63" s="237" t="str">
        <f>'Matriz de Datos'!N43</f>
        <v/>
      </c>
      <c r="L63" s="237" t="str">
        <f>'Matriz de Datos'!O43</f>
        <v/>
      </c>
      <c r="M63" s="237" t="str">
        <f>'Matriz de Datos'!N43</f>
        <v/>
      </c>
      <c r="N63" s="237" t="str">
        <f ca="1">'Matriz de Datos'!BB43</f>
        <v/>
      </c>
      <c r="O63" s="237" t="str">
        <f>'Matriz de Datos'!BC43</f>
        <v/>
      </c>
      <c r="P63" s="237"/>
      <c r="Q63" s="237"/>
      <c r="R63" s="237"/>
      <c r="S63" s="237" t="str">
        <f>'Matriz de Datos'!BG43</f>
        <v/>
      </c>
      <c r="T63" s="237"/>
      <c r="U63" s="252" t="str">
        <f ca="1">'Matriz de Datos'!BJ43 &amp; " [ " &amp;'Matriz de Datos'!BK43 &amp; " ]"</f>
        <v xml:space="preserve"> [  ]</v>
      </c>
    </row>
    <row r="64" spans="6:21" x14ac:dyDescent="0.3">
      <c r="F64" s="251" t="str">
        <f>'Matriz de Datos'!A44</f>
        <v/>
      </c>
      <c r="G64" s="237" t="str">
        <f>'Matriz de Datos'!G44</f>
        <v/>
      </c>
      <c r="H64" s="248" t="str">
        <f>'Matriz de Datos'!K44</f>
        <v/>
      </c>
      <c r="I64" s="248" t="str">
        <f>'Matriz de Datos'!H44 &amp; "  " &amp;'Matriz de Datos'!I44</f>
        <v xml:space="preserve">  </v>
      </c>
      <c r="J64" s="237" t="str">
        <f>'Matriz de Datos'!M44</f>
        <v/>
      </c>
      <c r="K64" s="237" t="str">
        <f>'Matriz de Datos'!N44</f>
        <v/>
      </c>
      <c r="L64" s="237" t="str">
        <f>'Matriz de Datos'!O44</f>
        <v/>
      </c>
      <c r="M64" s="237" t="str">
        <f>'Matriz de Datos'!N44</f>
        <v/>
      </c>
      <c r="N64" s="237" t="str">
        <f ca="1">'Matriz de Datos'!BB44</f>
        <v/>
      </c>
      <c r="O64" s="237" t="str">
        <f>'Matriz de Datos'!BC44</f>
        <v/>
      </c>
      <c r="P64" s="237"/>
      <c r="Q64" s="237"/>
      <c r="R64" s="237"/>
      <c r="S64" s="237" t="str">
        <f>'Matriz de Datos'!BG44</f>
        <v/>
      </c>
      <c r="T64" s="237"/>
      <c r="U64" s="252" t="str">
        <f ca="1">'Matriz de Datos'!BJ44 &amp; " [ " &amp;'Matriz de Datos'!BK44 &amp; " ]"</f>
        <v xml:space="preserve"> [  ]</v>
      </c>
    </row>
    <row r="65" spans="6:21" x14ac:dyDescent="0.3">
      <c r="F65" s="251" t="str">
        <f>'Matriz de Datos'!A45</f>
        <v/>
      </c>
      <c r="G65" s="237" t="str">
        <f>'Matriz de Datos'!G45</f>
        <v/>
      </c>
      <c r="H65" s="248" t="str">
        <f>'Matriz de Datos'!K45</f>
        <v/>
      </c>
      <c r="I65" s="248" t="str">
        <f>'Matriz de Datos'!H45 &amp; "  " &amp;'Matriz de Datos'!I45</f>
        <v xml:space="preserve">  </v>
      </c>
      <c r="J65" s="237" t="str">
        <f>'Matriz de Datos'!M45</f>
        <v/>
      </c>
      <c r="K65" s="237" t="str">
        <f>'Matriz de Datos'!N45</f>
        <v/>
      </c>
      <c r="L65" s="237" t="str">
        <f>'Matriz de Datos'!O45</f>
        <v/>
      </c>
      <c r="M65" s="237" t="str">
        <f>'Matriz de Datos'!N45</f>
        <v/>
      </c>
      <c r="N65" s="237" t="str">
        <f ca="1">'Matriz de Datos'!BB45</f>
        <v/>
      </c>
      <c r="O65" s="237" t="str">
        <f>'Matriz de Datos'!BC45</f>
        <v/>
      </c>
      <c r="P65" s="237"/>
      <c r="Q65" s="237"/>
      <c r="R65" s="237"/>
      <c r="S65" s="237" t="str">
        <f>'Matriz de Datos'!BG45</f>
        <v/>
      </c>
      <c r="T65" s="237"/>
      <c r="U65" s="252" t="str">
        <f ca="1">'Matriz de Datos'!BJ45 &amp; " [ " &amp;'Matriz de Datos'!BK45 &amp; " ]"</f>
        <v xml:space="preserve"> [  ]</v>
      </c>
    </row>
    <row r="66" spans="6:21" x14ac:dyDescent="0.3">
      <c r="F66" s="251" t="str">
        <f>'Matriz de Datos'!A46</f>
        <v/>
      </c>
      <c r="G66" s="237" t="str">
        <f>'Matriz de Datos'!G46</f>
        <v/>
      </c>
      <c r="H66" s="248" t="str">
        <f>'Matriz de Datos'!K46</f>
        <v/>
      </c>
      <c r="I66" s="248" t="str">
        <f>'Matriz de Datos'!H46 &amp; "  " &amp;'Matriz de Datos'!I46</f>
        <v xml:space="preserve">  </v>
      </c>
      <c r="J66" s="237" t="str">
        <f>'Matriz de Datos'!M46</f>
        <v/>
      </c>
      <c r="K66" s="237" t="str">
        <f>'Matriz de Datos'!N46</f>
        <v/>
      </c>
      <c r="L66" s="237" t="str">
        <f>'Matriz de Datos'!O46</f>
        <v/>
      </c>
      <c r="M66" s="237" t="str">
        <f>'Matriz de Datos'!N46</f>
        <v/>
      </c>
      <c r="N66" s="237" t="str">
        <f ca="1">'Matriz de Datos'!BB46</f>
        <v/>
      </c>
      <c r="O66" s="237" t="str">
        <f>'Matriz de Datos'!BC46</f>
        <v/>
      </c>
      <c r="P66" s="237"/>
      <c r="Q66" s="237"/>
      <c r="R66" s="237"/>
      <c r="S66" s="237" t="str">
        <f>'Matriz de Datos'!BG46</f>
        <v/>
      </c>
      <c r="T66" s="237"/>
      <c r="U66" s="252" t="str">
        <f ca="1">'Matriz de Datos'!BJ46 &amp; " [ " &amp;'Matriz de Datos'!BK46 &amp; " ]"</f>
        <v xml:space="preserve"> [  ]</v>
      </c>
    </row>
    <row r="67" spans="6:21" x14ac:dyDescent="0.3">
      <c r="F67" s="251" t="str">
        <f>'Matriz de Datos'!A47</f>
        <v/>
      </c>
      <c r="G67" s="237" t="str">
        <f>'Matriz de Datos'!G47</f>
        <v/>
      </c>
      <c r="H67" s="248" t="str">
        <f>'Matriz de Datos'!K47</f>
        <v/>
      </c>
      <c r="I67" s="248" t="str">
        <f>'Matriz de Datos'!H47 &amp; "  " &amp;'Matriz de Datos'!I47</f>
        <v xml:space="preserve">  </v>
      </c>
      <c r="J67" s="237" t="str">
        <f>'Matriz de Datos'!M47</f>
        <v/>
      </c>
      <c r="K67" s="237" t="str">
        <f>'Matriz de Datos'!N47</f>
        <v/>
      </c>
      <c r="L67" s="237" t="str">
        <f>'Matriz de Datos'!O47</f>
        <v/>
      </c>
      <c r="M67" s="237" t="str">
        <f>'Matriz de Datos'!N47</f>
        <v/>
      </c>
      <c r="N67" s="237" t="str">
        <f ca="1">'Matriz de Datos'!BB47</f>
        <v/>
      </c>
      <c r="O67" s="237" t="str">
        <f>'Matriz de Datos'!BC47</f>
        <v/>
      </c>
      <c r="P67" s="237"/>
      <c r="Q67" s="237"/>
      <c r="R67" s="237"/>
      <c r="S67" s="237" t="str">
        <f>'Matriz de Datos'!BG47</f>
        <v/>
      </c>
      <c r="T67" s="237"/>
      <c r="U67" s="252" t="str">
        <f ca="1">'Matriz de Datos'!BJ47 &amp; " [ " &amp;'Matriz de Datos'!BK47 &amp; " ]"</f>
        <v xml:space="preserve"> [  ]</v>
      </c>
    </row>
    <row r="68" spans="6:21" x14ac:dyDescent="0.3">
      <c r="F68" s="251" t="str">
        <f>'Matriz de Datos'!A48</f>
        <v/>
      </c>
      <c r="G68" s="237" t="str">
        <f>'Matriz de Datos'!G48</f>
        <v/>
      </c>
      <c r="H68" s="248" t="str">
        <f>'Matriz de Datos'!K48</f>
        <v/>
      </c>
      <c r="I68" s="248" t="str">
        <f>'Matriz de Datos'!H48 &amp; "  " &amp;'Matriz de Datos'!I48</f>
        <v xml:space="preserve">  </v>
      </c>
      <c r="J68" s="237" t="str">
        <f>'Matriz de Datos'!M48</f>
        <v/>
      </c>
      <c r="K68" s="237" t="str">
        <f>'Matriz de Datos'!N48</f>
        <v/>
      </c>
      <c r="L68" s="237" t="str">
        <f>'Matriz de Datos'!O48</f>
        <v/>
      </c>
      <c r="M68" s="237" t="str">
        <f>'Matriz de Datos'!N48</f>
        <v/>
      </c>
      <c r="N68" s="237" t="str">
        <f ca="1">'Matriz de Datos'!BB48</f>
        <v/>
      </c>
      <c r="O68" s="237" t="str">
        <f>'Matriz de Datos'!BC48</f>
        <v/>
      </c>
      <c r="P68" s="237"/>
      <c r="Q68" s="237"/>
      <c r="R68" s="237"/>
      <c r="S68" s="237" t="str">
        <f>'Matriz de Datos'!BG48</f>
        <v/>
      </c>
      <c r="T68" s="237"/>
      <c r="U68" s="252" t="str">
        <f ca="1">'Matriz de Datos'!BJ48 &amp; " [ " &amp;'Matriz de Datos'!BK48 &amp; " ]"</f>
        <v xml:space="preserve"> [  ]</v>
      </c>
    </row>
    <row r="69" spans="6:21" x14ac:dyDescent="0.3">
      <c r="F69" s="251" t="str">
        <f>'Matriz de Datos'!A49</f>
        <v/>
      </c>
      <c r="G69" s="237" t="str">
        <f>'Matriz de Datos'!G49</f>
        <v/>
      </c>
      <c r="H69" s="248" t="str">
        <f>'Matriz de Datos'!K49</f>
        <v/>
      </c>
      <c r="I69" s="248" t="str">
        <f>'Matriz de Datos'!H49 &amp; "  " &amp;'Matriz de Datos'!I49</f>
        <v xml:space="preserve">  </v>
      </c>
      <c r="J69" s="237" t="str">
        <f>'Matriz de Datos'!M49</f>
        <v/>
      </c>
      <c r="K69" s="237" t="str">
        <f>'Matriz de Datos'!N49</f>
        <v/>
      </c>
      <c r="L69" s="237" t="str">
        <f>'Matriz de Datos'!O49</f>
        <v/>
      </c>
      <c r="M69" s="237" t="str">
        <f>'Matriz de Datos'!N49</f>
        <v/>
      </c>
      <c r="N69" s="237" t="str">
        <f ca="1">'Matriz de Datos'!BB49</f>
        <v/>
      </c>
      <c r="O69" s="237" t="str">
        <f>'Matriz de Datos'!BC49</f>
        <v/>
      </c>
      <c r="P69" s="237"/>
      <c r="Q69" s="237"/>
      <c r="R69" s="237"/>
      <c r="S69" s="237" t="str">
        <f>'Matriz de Datos'!BG49</f>
        <v/>
      </c>
      <c r="T69" s="237"/>
      <c r="U69" s="252" t="str">
        <f ca="1">'Matriz de Datos'!BJ49 &amp; " [ " &amp;'Matriz de Datos'!BK49 &amp; " ]"</f>
        <v xml:space="preserve"> [  ]</v>
      </c>
    </row>
    <row r="70" spans="6:21" x14ac:dyDescent="0.3">
      <c r="F70" s="251" t="str">
        <f>'Matriz de Datos'!A50</f>
        <v/>
      </c>
      <c r="G70" s="237" t="str">
        <f>'Matriz de Datos'!G50</f>
        <v/>
      </c>
      <c r="H70" s="248" t="str">
        <f>'Matriz de Datos'!K50</f>
        <v/>
      </c>
      <c r="I70" s="248" t="str">
        <f>'Matriz de Datos'!H50 &amp; "  " &amp;'Matriz de Datos'!I50</f>
        <v xml:space="preserve">  </v>
      </c>
      <c r="J70" s="237" t="str">
        <f>'Matriz de Datos'!M50</f>
        <v/>
      </c>
      <c r="K70" s="237" t="str">
        <f>'Matriz de Datos'!N50</f>
        <v/>
      </c>
      <c r="L70" s="237" t="str">
        <f>'Matriz de Datos'!O50</f>
        <v/>
      </c>
      <c r="M70" s="237" t="str">
        <f>'Matriz de Datos'!N50</f>
        <v/>
      </c>
      <c r="N70" s="237" t="str">
        <f ca="1">'Matriz de Datos'!BB50</f>
        <v/>
      </c>
      <c r="O70" s="237" t="str">
        <f>'Matriz de Datos'!BC50</f>
        <v/>
      </c>
      <c r="P70" s="237"/>
      <c r="Q70" s="237"/>
      <c r="R70" s="237"/>
      <c r="S70" s="237" t="str">
        <f>'Matriz de Datos'!BG50</f>
        <v/>
      </c>
      <c r="T70" s="237"/>
      <c r="U70" s="252" t="str">
        <f ca="1">'Matriz de Datos'!BJ50 &amp; " [ " &amp;'Matriz de Datos'!BK50 &amp; " ]"</f>
        <v xml:space="preserve"> [  ]</v>
      </c>
    </row>
    <row r="71" spans="6:21" x14ac:dyDescent="0.3">
      <c r="F71" s="251" t="str">
        <f>'Matriz de Datos'!A51</f>
        <v/>
      </c>
      <c r="G71" s="237" t="str">
        <f>'Matriz de Datos'!G51</f>
        <v/>
      </c>
      <c r="H71" s="248" t="str">
        <f>'Matriz de Datos'!K51</f>
        <v/>
      </c>
      <c r="I71" s="248" t="str">
        <f>'Matriz de Datos'!H51 &amp; "  " &amp;'Matriz de Datos'!I51</f>
        <v xml:space="preserve">  </v>
      </c>
      <c r="J71" s="237" t="str">
        <f>'Matriz de Datos'!M51</f>
        <v/>
      </c>
      <c r="K71" s="237" t="str">
        <f>'Matriz de Datos'!N51</f>
        <v/>
      </c>
      <c r="L71" s="237" t="str">
        <f>'Matriz de Datos'!O51</f>
        <v/>
      </c>
      <c r="M71" s="237" t="str">
        <f>'Matriz de Datos'!N51</f>
        <v/>
      </c>
      <c r="N71" s="237" t="str">
        <f ca="1">'Matriz de Datos'!BB51</f>
        <v/>
      </c>
      <c r="O71" s="237" t="str">
        <f>'Matriz de Datos'!BC51</f>
        <v/>
      </c>
      <c r="P71" s="237"/>
      <c r="Q71" s="237"/>
      <c r="R71" s="237"/>
      <c r="S71" s="237" t="str">
        <f>'Matriz de Datos'!BG51</f>
        <v/>
      </c>
      <c r="T71" s="237"/>
      <c r="U71" s="252" t="str">
        <f ca="1">'Matriz de Datos'!BJ51 &amp; " [ " &amp;'Matriz de Datos'!BK51 &amp; " ]"</f>
        <v xml:space="preserve"> [  ]</v>
      </c>
    </row>
    <row r="72" spans="6:21" x14ac:dyDescent="0.3">
      <c r="F72" s="251" t="str">
        <f>'Matriz de Datos'!A52</f>
        <v/>
      </c>
      <c r="G72" s="237" t="str">
        <f>'Matriz de Datos'!G52</f>
        <v/>
      </c>
      <c r="H72" s="248" t="str">
        <f>'Matriz de Datos'!K52</f>
        <v/>
      </c>
      <c r="I72" s="248" t="str">
        <f>'Matriz de Datos'!H52 &amp; "  " &amp;'Matriz de Datos'!I52</f>
        <v xml:space="preserve">  </v>
      </c>
      <c r="J72" s="237" t="str">
        <f>'Matriz de Datos'!M52</f>
        <v/>
      </c>
      <c r="K72" s="237" t="str">
        <f>'Matriz de Datos'!N52</f>
        <v/>
      </c>
      <c r="L72" s="237" t="str">
        <f>'Matriz de Datos'!O52</f>
        <v/>
      </c>
      <c r="M72" s="237" t="str">
        <f>'Matriz de Datos'!N52</f>
        <v/>
      </c>
      <c r="N72" s="237" t="str">
        <f ca="1">'Matriz de Datos'!BB52</f>
        <v/>
      </c>
      <c r="O72" s="237" t="str">
        <f>'Matriz de Datos'!BC52</f>
        <v/>
      </c>
      <c r="P72" s="237"/>
      <c r="Q72" s="237"/>
      <c r="R72" s="237"/>
      <c r="S72" s="237" t="str">
        <f>'Matriz de Datos'!BG52</f>
        <v/>
      </c>
      <c r="T72" s="237"/>
      <c r="U72" s="252" t="str">
        <f ca="1">'Matriz de Datos'!BJ52 &amp; " [ " &amp;'Matriz de Datos'!BK52 &amp; " ]"</f>
        <v xml:space="preserve"> [  ]</v>
      </c>
    </row>
    <row r="73" spans="6:21" x14ac:dyDescent="0.3">
      <c r="F73" s="251" t="str">
        <f>'Matriz de Datos'!A53</f>
        <v/>
      </c>
      <c r="G73" s="237" t="str">
        <f>'Matriz de Datos'!G53</f>
        <v/>
      </c>
      <c r="H73" s="248" t="str">
        <f>'Matriz de Datos'!K53</f>
        <v/>
      </c>
      <c r="I73" s="248" t="str">
        <f>'Matriz de Datos'!H53 &amp; "  " &amp;'Matriz de Datos'!I53</f>
        <v xml:space="preserve">  </v>
      </c>
      <c r="J73" s="237" t="str">
        <f>'Matriz de Datos'!M53</f>
        <v/>
      </c>
      <c r="K73" s="237" t="str">
        <f>'Matriz de Datos'!N53</f>
        <v/>
      </c>
      <c r="L73" s="237" t="str">
        <f>'Matriz de Datos'!O53</f>
        <v/>
      </c>
      <c r="M73" s="237" t="str">
        <f>'Matriz de Datos'!N53</f>
        <v/>
      </c>
      <c r="N73" s="237" t="str">
        <f ca="1">'Matriz de Datos'!BB53</f>
        <v/>
      </c>
      <c r="O73" s="237" t="str">
        <f>'Matriz de Datos'!BC53</f>
        <v/>
      </c>
      <c r="P73" s="237"/>
      <c r="Q73" s="237"/>
      <c r="R73" s="237"/>
      <c r="S73" s="237" t="str">
        <f>'Matriz de Datos'!BG53</f>
        <v/>
      </c>
      <c r="T73" s="237"/>
      <c r="U73" s="252" t="str">
        <f ca="1">'Matriz de Datos'!BJ53 &amp; " [ " &amp;'Matriz de Datos'!BK53 &amp; " ]"</f>
        <v xml:space="preserve"> [  ]</v>
      </c>
    </row>
    <row r="74" spans="6:21" x14ac:dyDescent="0.3">
      <c r="F74" s="251" t="str">
        <f>'Matriz de Datos'!A54</f>
        <v/>
      </c>
      <c r="G74" s="237" t="str">
        <f>'Matriz de Datos'!G54</f>
        <v/>
      </c>
      <c r="H74" s="248" t="str">
        <f>'Matriz de Datos'!K54</f>
        <v/>
      </c>
      <c r="I74" s="248" t="str">
        <f>'Matriz de Datos'!H54 &amp; "  " &amp;'Matriz de Datos'!I54</f>
        <v xml:space="preserve">  </v>
      </c>
      <c r="J74" s="237" t="str">
        <f>'Matriz de Datos'!M54</f>
        <v/>
      </c>
      <c r="K74" s="237" t="str">
        <f>'Matriz de Datos'!N54</f>
        <v/>
      </c>
      <c r="L74" s="237" t="str">
        <f>'Matriz de Datos'!O54</f>
        <v/>
      </c>
      <c r="M74" s="237" t="str">
        <f>'Matriz de Datos'!N54</f>
        <v/>
      </c>
      <c r="N74" s="237" t="str">
        <f ca="1">'Matriz de Datos'!BB54</f>
        <v/>
      </c>
      <c r="O74" s="237" t="str">
        <f>'Matriz de Datos'!BC54</f>
        <v/>
      </c>
      <c r="P74" s="237"/>
      <c r="Q74" s="237"/>
      <c r="R74" s="237"/>
      <c r="S74" s="237" t="str">
        <f>'Matriz de Datos'!BG54</f>
        <v/>
      </c>
      <c r="T74" s="237"/>
      <c r="U74" s="252" t="str">
        <f ca="1">'Matriz de Datos'!BJ54 &amp; " [ " &amp;'Matriz de Datos'!BK54 &amp; " ]"</f>
        <v xml:space="preserve"> [  ]</v>
      </c>
    </row>
    <row r="75" spans="6:21" x14ac:dyDescent="0.3">
      <c r="F75" s="251" t="str">
        <f>'Matriz de Datos'!A55</f>
        <v/>
      </c>
      <c r="G75" s="237" t="str">
        <f>'Matriz de Datos'!G55</f>
        <v/>
      </c>
      <c r="H75" s="248" t="str">
        <f>'Matriz de Datos'!K55</f>
        <v/>
      </c>
      <c r="I75" s="248" t="str">
        <f>'Matriz de Datos'!H55 &amp; "  " &amp;'Matriz de Datos'!I55</f>
        <v xml:space="preserve">  </v>
      </c>
      <c r="J75" s="237" t="str">
        <f>'Matriz de Datos'!M55</f>
        <v/>
      </c>
      <c r="K75" s="237" t="str">
        <f>'Matriz de Datos'!N55</f>
        <v/>
      </c>
      <c r="L75" s="237" t="str">
        <f>'Matriz de Datos'!O55</f>
        <v/>
      </c>
      <c r="M75" s="237" t="str">
        <f>'Matriz de Datos'!N55</f>
        <v/>
      </c>
      <c r="N75" s="237" t="str">
        <f ca="1">'Matriz de Datos'!BB55</f>
        <v/>
      </c>
      <c r="O75" s="237" t="str">
        <f>'Matriz de Datos'!BC55</f>
        <v/>
      </c>
      <c r="P75" s="237"/>
      <c r="Q75" s="237"/>
      <c r="R75" s="237"/>
      <c r="S75" s="237" t="str">
        <f>'Matriz de Datos'!BG55</f>
        <v/>
      </c>
      <c r="T75" s="237"/>
      <c r="U75" s="252" t="str">
        <f ca="1">'Matriz de Datos'!BJ55 &amp; " [ " &amp;'Matriz de Datos'!BK55 &amp; " ]"</f>
        <v xml:space="preserve"> [  ]</v>
      </c>
    </row>
    <row r="76" spans="6:21" x14ac:dyDescent="0.3">
      <c r="F76" s="251" t="str">
        <f>'Matriz de Datos'!A56</f>
        <v/>
      </c>
      <c r="G76" s="237" t="str">
        <f>'Matriz de Datos'!G56</f>
        <v/>
      </c>
      <c r="H76" s="248" t="str">
        <f>'Matriz de Datos'!K56</f>
        <v/>
      </c>
      <c r="I76" s="248" t="str">
        <f>'Matriz de Datos'!H56 &amp; "  " &amp;'Matriz de Datos'!I56</f>
        <v xml:space="preserve">  </v>
      </c>
      <c r="J76" s="237" t="str">
        <f>'Matriz de Datos'!M56</f>
        <v/>
      </c>
      <c r="K76" s="237" t="str">
        <f>'Matriz de Datos'!N56</f>
        <v/>
      </c>
      <c r="L76" s="237" t="str">
        <f>'Matriz de Datos'!O56</f>
        <v/>
      </c>
      <c r="M76" s="237" t="str">
        <f>'Matriz de Datos'!N56</f>
        <v/>
      </c>
      <c r="N76" s="237" t="str">
        <f ca="1">'Matriz de Datos'!BB56</f>
        <v/>
      </c>
      <c r="O76" s="237" t="str">
        <f>'Matriz de Datos'!BC56</f>
        <v/>
      </c>
      <c r="P76" s="237"/>
      <c r="Q76" s="237"/>
      <c r="R76" s="237"/>
      <c r="S76" s="237" t="str">
        <f>'Matriz de Datos'!BG56</f>
        <v/>
      </c>
      <c r="T76" s="237"/>
      <c r="U76" s="252" t="str">
        <f ca="1">'Matriz de Datos'!BJ56 &amp; " [ " &amp;'Matriz de Datos'!BK56 &amp; " ]"</f>
        <v xml:space="preserve"> [  ]</v>
      </c>
    </row>
    <row r="77" spans="6:21" x14ac:dyDescent="0.3">
      <c r="F77" s="251" t="str">
        <f>'Matriz de Datos'!A57</f>
        <v/>
      </c>
      <c r="G77" s="237" t="str">
        <f>'Matriz de Datos'!G57</f>
        <v/>
      </c>
      <c r="H77" s="248" t="str">
        <f>'Matriz de Datos'!K57</f>
        <v/>
      </c>
      <c r="I77" s="248" t="str">
        <f>'Matriz de Datos'!H57 &amp; "  " &amp;'Matriz de Datos'!I57</f>
        <v xml:space="preserve">  </v>
      </c>
      <c r="J77" s="237" t="str">
        <f>'Matriz de Datos'!M57</f>
        <v/>
      </c>
      <c r="K77" s="237" t="str">
        <f>'Matriz de Datos'!N57</f>
        <v/>
      </c>
      <c r="L77" s="237" t="str">
        <f>'Matriz de Datos'!O57</f>
        <v/>
      </c>
      <c r="M77" s="237" t="str">
        <f>'Matriz de Datos'!N57</f>
        <v/>
      </c>
      <c r="N77" s="237" t="str">
        <f ca="1">'Matriz de Datos'!BB57</f>
        <v/>
      </c>
      <c r="O77" s="237" t="str">
        <f>'Matriz de Datos'!BC57</f>
        <v/>
      </c>
      <c r="P77" s="237"/>
      <c r="Q77" s="237"/>
      <c r="R77" s="237"/>
      <c r="S77" s="237" t="str">
        <f>'Matriz de Datos'!BG57</f>
        <v/>
      </c>
      <c r="T77" s="237"/>
      <c r="U77" s="252" t="str">
        <f ca="1">'Matriz de Datos'!BJ57 &amp; " [ " &amp;'Matriz de Datos'!BK57 &amp; " ]"</f>
        <v xml:space="preserve"> [  ]</v>
      </c>
    </row>
    <row r="78" spans="6:21" x14ac:dyDescent="0.3">
      <c r="F78" s="251" t="str">
        <f>'Matriz de Datos'!A58</f>
        <v/>
      </c>
      <c r="G78" s="237" t="str">
        <f>'Matriz de Datos'!G58</f>
        <v/>
      </c>
      <c r="H78" s="248" t="str">
        <f>'Matriz de Datos'!K58</f>
        <v/>
      </c>
      <c r="I78" s="248" t="str">
        <f>'Matriz de Datos'!H58 &amp; "  " &amp;'Matriz de Datos'!I58</f>
        <v xml:space="preserve">  </v>
      </c>
      <c r="J78" s="237" t="str">
        <f>'Matriz de Datos'!M58</f>
        <v/>
      </c>
      <c r="K78" s="237" t="str">
        <f>'Matriz de Datos'!N58</f>
        <v/>
      </c>
      <c r="L78" s="237" t="str">
        <f>'Matriz de Datos'!O58</f>
        <v/>
      </c>
      <c r="M78" s="237" t="str">
        <f>'Matriz de Datos'!N58</f>
        <v/>
      </c>
      <c r="N78" s="237" t="str">
        <f ca="1">'Matriz de Datos'!BB58</f>
        <v/>
      </c>
      <c r="O78" s="237" t="str">
        <f>'Matriz de Datos'!BC58</f>
        <v/>
      </c>
      <c r="P78" s="237"/>
      <c r="Q78" s="237"/>
      <c r="R78" s="237"/>
      <c r="S78" s="237" t="str">
        <f>'Matriz de Datos'!BG58</f>
        <v/>
      </c>
      <c r="T78" s="237"/>
      <c r="U78" s="252" t="str">
        <f ca="1">'Matriz de Datos'!BJ58 &amp; " [ " &amp;'Matriz de Datos'!BK58 &amp; " ]"</f>
        <v xml:space="preserve"> [  ]</v>
      </c>
    </row>
    <row r="79" spans="6:21" x14ac:dyDescent="0.3">
      <c r="F79" s="251" t="str">
        <f>'Matriz de Datos'!A59</f>
        <v/>
      </c>
      <c r="G79" s="237" t="str">
        <f>'Matriz de Datos'!G59</f>
        <v/>
      </c>
      <c r="H79" s="248" t="str">
        <f>'Matriz de Datos'!K59</f>
        <v/>
      </c>
      <c r="I79" s="248" t="str">
        <f>'Matriz de Datos'!H59 &amp; "  " &amp;'Matriz de Datos'!I59</f>
        <v xml:space="preserve">  </v>
      </c>
      <c r="J79" s="237" t="str">
        <f>'Matriz de Datos'!M59</f>
        <v/>
      </c>
      <c r="K79" s="237" t="str">
        <f>'Matriz de Datos'!N59</f>
        <v/>
      </c>
      <c r="L79" s="237" t="str">
        <f>'Matriz de Datos'!O59</f>
        <v/>
      </c>
      <c r="M79" s="237" t="str">
        <f>'Matriz de Datos'!N59</f>
        <v/>
      </c>
      <c r="N79" s="237" t="str">
        <f ca="1">'Matriz de Datos'!BB59</f>
        <v/>
      </c>
      <c r="O79" s="237" t="str">
        <f>'Matriz de Datos'!BC59</f>
        <v/>
      </c>
      <c r="P79" s="237"/>
      <c r="Q79" s="237"/>
      <c r="R79" s="237"/>
      <c r="S79" s="237" t="str">
        <f>'Matriz de Datos'!BG59</f>
        <v/>
      </c>
      <c r="T79" s="237"/>
      <c r="U79" s="252" t="str">
        <f ca="1">'Matriz de Datos'!BJ59 &amp; " [ " &amp;'Matriz de Datos'!BK59 &amp; " ]"</f>
        <v xml:space="preserve"> [  ]</v>
      </c>
    </row>
    <row r="80" spans="6:21" x14ac:dyDescent="0.3">
      <c r="F80" s="251" t="str">
        <f>'Matriz de Datos'!A60</f>
        <v/>
      </c>
      <c r="G80" s="237" t="str">
        <f>'Matriz de Datos'!G60</f>
        <v/>
      </c>
      <c r="H80" s="248" t="str">
        <f>'Matriz de Datos'!K60</f>
        <v/>
      </c>
      <c r="I80" s="248" t="str">
        <f>'Matriz de Datos'!H60 &amp; "  " &amp;'Matriz de Datos'!I60</f>
        <v xml:space="preserve">  </v>
      </c>
      <c r="J80" s="237" t="str">
        <f>'Matriz de Datos'!M60</f>
        <v/>
      </c>
      <c r="K80" s="237" t="str">
        <f>'Matriz de Datos'!N60</f>
        <v/>
      </c>
      <c r="L80" s="237" t="str">
        <f>'Matriz de Datos'!O60</f>
        <v/>
      </c>
      <c r="M80" s="237" t="str">
        <f>'Matriz de Datos'!N60</f>
        <v/>
      </c>
      <c r="N80" s="237" t="str">
        <f ca="1">'Matriz de Datos'!BB60</f>
        <v/>
      </c>
      <c r="O80" s="237" t="str">
        <f>'Matriz de Datos'!BC60</f>
        <v/>
      </c>
      <c r="P80" s="237"/>
      <c r="Q80" s="237"/>
      <c r="R80" s="237"/>
      <c r="S80" s="237" t="str">
        <f>'Matriz de Datos'!BG60</f>
        <v/>
      </c>
      <c r="T80" s="237"/>
      <c r="U80" s="252" t="str">
        <f ca="1">'Matriz de Datos'!BJ60 &amp; " [ " &amp;'Matriz de Datos'!BK60 &amp; " ]"</f>
        <v xml:space="preserve"> [  ]</v>
      </c>
    </row>
    <row r="81" spans="6:21" x14ac:dyDescent="0.3">
      <c r="F81" s="251" t="str">
        <f>'Matriz de Datos'!A61</f>
        <v/>
      </c>
      <c r="G81" s="237" t="str">
        <f>'Matriz de Datos'!G61</f>
        <v/>
      </c>
      <c r="H81" s="248" t="str">
        <f>'Matriz de Datos'!K61</f>
        <v/>
      </c>
      <c r="I81" s="248" t="str">
        <f>'Matriz de Datos'!H61 &amp; "  " &amp;'Matriz de Datos'!I61</f>
        <v xml:space="preserve">  </v>
      </c>
      <c r="J81" s="237" t="str">
        <f>'Matriz de Datos'!M61</f>
        <v/>
      </c>
      <c r="K81" s="237" t="str">
        <f>'Matriz de Datos'!N61</f>
        <v/>
      </c>
      <c r="L81" s="237" t="str">
        <f>'Matriz de Datos'!O61</f>
        <v/>
      </c>
      <c r="M81" s="237" t="str">
        <f>'Matriz de Datos'!N61</f>
        <v/>
      </c>
      <c r="N81" s="237" t="str">
        <f ca="1">'Matriz de Datos'!BB61</f>
        <v/>
      </c>
      <c r="O81" s="237" t="str">
        <f>'Matriz de Datos'!BC61</f>
        <v/>
      </c>
      <c r="P81" s="237"/>
      <c r="Q81" s="237"/>
      <c r="R81" s="237"/>
      <c r="S81" s="237" t="str">
        <f>'Matriz de Datos'!BG61</f>
        <v/>
      </c>
      <c r="T81" s="237"/>
      <c r="U81" s="252" t="str">
        <f ca="1">'Matriz de Datos'!BJ61 &amp; " [ " &amp;'Matriz de Datos'!BK61 &amp; " ]"</f>
        <v xml:space="preserve"> [  ]</v>
      </c>
    </row>
    <row r="82" spans="6:21" x14ac:dyDescent="0.3">
      <c r="F82" s="251" t="str">
        <f>'Matriz de Datos'!A62</f>
        <v/>
      </c>
      <c r="G82" s="237" t="str">
        <f>'Matriz de Datos'!G62</f>
        <v/>
      </c>
      <c r="H82" s="248" t="str">
        <f>'Matriz de Datos'!K62</f>
        <v/>
      </c>
      <c r="I82" s="248" t="str">
        <f>'Matriz de Datos'!H62 &amp; "  " &amp;'Matriz de Datos'!I62</f>
        <v xml:space="preserve">  </v>
      </c>
      <c r="J82" s="237" t="str">
        <f>'Matriz de Datos'!M62</f>
        <v/>
      </c>
      <c r="K82" s="237" t="str">
        <f>'Matriz de Datos'!N62</f>
        <v/>
      </c>
      <c r="L82" s="237" t="str">
        <f>'Matriz de Datos'!O62</f>
        <v/>
      </c>
      <c r="M82" s="237" t="str">
        <f>'Matriz de Datos'!N62</f>
        <v/>
      </c>
      <c r="N82" s="237" t="str">
        <f ca="1">'Matriz de Datos'!BB62</f>
        <v/>
      </c>
      <c r="O82" s="237" t="str">
        <f>'Matriz de Datos'!BC62</f>
        <v/>
      </c>
      <c r="P82" s="237"/>
      <c r="Q82" s="237"/>
      <c r="R82" s="237"/>
      <c r="S82" s="237" t="str">
        <f>'Matriz de Datos'!BG62</f>
        <v/>
      </c>
      <c r="T82" s="237"/>
      <c r="U82" s="252" t="str">
        <f ca="1">'Matriz de Datos'!BJ62 &amp; " [ " &amp;'Matriz de Datos'!BK62 &amp; " ]"</f>
        <v xml:space="preserve"> [  ]</v>
      </c>
    </row>
    <row r="83" spans="6:21" x14ac:dyDescent="0.3">
      <c r="F83" s="251" t="str">
        <f>'Matriz de Datos'!A63</f>
        <v/>
      </c>
      <c r="G83" s="237" t="str">
        <f>'Matriz de Datos'!G63</f>
        <v/>
      </c>
      <c r="H83" s="248" t="str">
        <f>'Matriz de Datos'!K63</f>
        <v/>
      </c>
      <c r="I83" s="248" t="str">
        <f>'Matriz de Datos'!H63 &amp; "  " &amp;'Matriz de Datos'!I63</f>
        <v xml:space="preserve">  </v>
      </c>
      <c r="J83" s="237" t="str">
        <f>'Matriz de Datos'!M63</f>
        <v/>
      </c>
      <c r="K83" s="237" t="str">
        <f>'Matriz de Datos'!N63</f>
        <v/>
      </c>
      <c r="L83" s="237" t="str">
        <f>'Matriz de Datos'!O63</f>
        <v/>
      </c>
      <c r="M83" s="237" t="str">
        <f>'Matriz de Datos'!N63</f>
        <v/>
      </c>
      <c r="N83" s="237" t="str">
        <f ca="1">'Matriz de Datos'!BB63</f>
        <v/>
      </c>
      <c r="O83" s="237" t="str">
        <f>'Matriz de Datos'!BC63</f>
        <v/>
      </c>
      <c r="P83" s="237"/>
      <c r="Q83" s="237"/>
      <c r="R83" s="237"/>
      <c r="S83" s="237" t="str">
        <f>'Matriz de Datos'!BG63</f>
        <v/>
      </c>
      <c r="T83" s="237"/>
      <c r="U83" s="252" t="str">
        <f ca="1">'Matriz de Datos'!BJ63 &amp; " [ " &amp;'Matriz de Datos'!BK63 &amp; " ]"</f>
        <v xml:space="preserve"> [  ]</v>
      </c>
    </row>
    <row r="84" spans="6:21" x14ac:dyDescent="0.3">
      <c r="F84" s="251" t="str">
        <f>'Matriz de Datos'!A64</f>
        <v/>
      </c>
      <c r="G84" s="237" t="str">
        <f>'Matriz de Datos'!G64</f>
        <v/>
      </c>
      <c r="H84" s="248" t="str">
        <f>'Matriz de Datos'!K64</f>
        <v/>
      </c>
      <c r="I84" s="248" t="str">
        <f>'Matriz de Datos'!H64 &amp; "  " &amp;'Matriz de Datos'!I64</f>
        <v xml:space="preserve">  </v>
      </c>
      <c r="J84" s="237" t="str">
        <f>'Matriz de Datos'!M64</f>
        <v/>
      </c>
      <c r="K84" s="237" t="str">
        <f>'Matriz de Datos'!N64</f>
        <v/>
      </c>
      <c r="L84" s="237" t="str">
        <f>'Matriz de Datos'!O64</f>
        <v/>
      </c>
      <c r="M84" s="237" t="str">
        <f>'Matriz de Datos'!N64</f>
        <v/>
      </c>
      <c r="N84" s="237" t="str">
        <f ca="1">'Matriz de Datos'!BB64</f>
        <v/>
      </c>
      <c r="O84" s="237" t="str">
        <f>'Matriz de Datos'!BC64</f>
        <v/>
      </c>
      <c r="P84" s="237"/>
      <c r="Q84" s="237"/>
      <c r="R84" s="237"/>
      <c r="S84" s="237" t="str">
        <f>'Matriz de Datos'!BG64</f>
        <v/>
      </c>
      <c r="T84" s="237"/>
      <c r="U84" s="252" t="str">
        <f ca="1">'Matriz de Datos'!BJ64 &amp; " [ " &amp;'Matriz de Datos'!BK64 &amp; " ]"</f>
        <v xml:space="preserve"> [  ]</v>
      </c>
    </row>
    <row r="85" spans="6:21" x14ac:dyDescent="0.3">
      <c r="F85" s="251" t="str">
        <f>'Matriz de Datos'!A65</f>
        <v/>
      </c>
      <c r="G85" s="237" t="str">
        <f>'Matriz de Datos'!G65</f>
        <v/>
      </c>
      <c r="H85" s="248" t="str">
        <f>'Matriz de Datos'!K65</f>
        <v/>
      </c>
      <c r="I85" s="248" t="str">
        <f>'Matriz de Datos'!H65 &amp; "  " &amp;'Matriz de Datos'!I65</f>
        <v xml:space="preserve">  </v>
      </c>
      <c r="J85" s="237" t="str">
        <f>'Matriz de Datos'!M65</f>
        <v/>
      </c>
      <c r="K85" s="237" t="str">
        <f>'Matriz de Datos'!N65</f>
        <v/>
      </c>
      <c r="L85" s="237" t="str">
        <f>'Matriz de Datos'!O65</f>
        <v/>
      </c>
      <c r="M85" s="237" t="str">
        <f>'Matriz de Datos'!N65</f>
        <v/>
      </c>
      <c r="N85" s="237" t="str">
        <f ca="1">'Matriz de Datos'!BB65</f>
        <v/>
      </c>
      <c r="O85" s="237" t="str">
        <f>'Matriz de Datos'!BC65</f>
        <v/>
      </c>
      <c r="P85" s="237"/>
      <c r="Q85" s="237"/>
      <c r="R85" s="237"/>
      <c r="S85" s="237" t="str">
        <f>'Matriz de Datos'!BG65</f>
        <v/>
      </c>
      <c r="T85" s="237"/>
      <c r="U85" s="252" t="str">
        <f ca="1">'Matriz de Datos'!BJ65 &amp; " [ " &amp;'Matriz de Datos'!BK65 &amp; " ]"</f>
        <v xml:space="preserve"> [  ]</v>
      </c>
    </row>
    <row r="86" spans="6:21" x14ac:dyDescent="0.3">
      <c r="F86" s="251" t="str">
        <f>'Matriz de Datos'!A66</f>
        <v/>
      </c>
      <c r="G86" s="237" t="str">
        <f>'Matriz de Datos'!G66</f>
        <v/>
      </c>
      <c r="H86" s="248" t="str">
        <f>'Matriz de Datos'!K66</f>
        <v/>
      </c>
      <c r="I86" s="248" t="str">
        <f>'Matriz de Datos'!H66 &amp; "  " &amp;'Matriz de Datos'!I66</f>
        <v xml:space="preserve">  </v>
      </c>
      <c r="J86" s="237" t="str">
        <f>'Matriz de Datos'!M66</f>
        <v/>
      </c>
      <c r="K86" s="237" t="str">
        <f>'Matriz de Datos'!N66</f>
        <v/>
      </c>
      <c r="L86" s="237" t="str">
        <f>'Matriz de Datos'!O66</f>
        <v/>
      </c>
      <c r="M86" s="237" t="str">
        <f>'Matriz de Datos'!N66</f>
        <v/>
      </c>
      <c r="N86" s="237" t="str">
        <f ca="1">'Matriz de Datos'!BB66</f>
        <v/>
      </c>
      <c r="O86" s="237" t="str">
        <f>'Matriz de Datos'!BC66</f>
        <v/>
      </c>
      <c r="P86" s="237"/>
      <c r="Q86" s="237"/>
      <c r="R86" s="237"/>
      <c r="S86" s="237" t="str">
        <f>'Matriz de Datos'!BG66</f>
        <v/>
      </c>
      <c r="T86" s="237"/>
      <c r="U86" s="252" t="str">
        <f ca="1">'Matriz de Datos'!BJ66 &amp; " [ " &amp;'Matriz de Datos'!BK66 &amp; " ]"</f>
        <v xml:space="preserve"> [  ]</v>
      </c>
    </row>
    <row r="87" spans="6:21" x14ac:dyDescent="0.3">
      <c r="F87" s="251" t="str">
        <f>'Matriz de Datos'!A67</f>
        <v/>
      </c>
      <c r="G87" s="237" t="str">
        <f>'Matriz de Datos'!G67</f>
        <v/>
      </c>
      <c r="H87" s="248" t="str">
        <f>'Matriz de Datos'!K67</f>
        <v/>
      </c>
      <c r="I87" s="248" t="str">
        <f>'Matriz de Datos'!H67 &amp; "  " &amp;'Matriz de Datos'!I67</f>
        <v xml:space="preserve">  </v>
      </c>
      <c r="J87" s="237" t="str">
        <f>'Matriz de Datos'!M67</f>
        <v/>
      </c>
      <c r="K87" s="237" t="str">
        <f>'Matriz de Datos'!N67</f>
        <v/>
      </c>
      <c r="L87" s="237" t="str">
        <f>'Matriz de Datos'!O67</f>
        <v/>
      </c>
      <c r="M87" s="237" t="str">
        <f>'Matriz de Datos'!N67</f>
        <v/>
      </c>
      <c r="N87" s="237" t="str">
        <f ca="1">'Matriz de Datos'!BB67</f>
        <v/>
      </c>
      <c r="O87" s="237" t="str">
        <f>'Matriz de Datos'!BC67</f>
        <v/>
      </c>
      <c r="P87" s="237"/>
      <c r="Q87" s="237"/>
      <c r="R87" s="237"/>
      <c r="S87" s="237" t="str">
        <f>'Matriz de Datos'!BG67</f>
        <v/>
      </c>
      <c r="T87" s="237"/>
      <c r="U87" s="252" t="str">
        <f ca="1">'Matriz de Datos'!BJ67 &amp; " [ " &amp;'Matriz de Datos'!BK67 &amp; " ]"</f>
        <v xml:space="preserve"> [  ]</v>
      </c>
    </row>
    <row r="88" spans="6:21" x14ac:dyDescent="0.3">
      <c r="F88" s="251" t="str">
        <f>'Matriz de Datos'!A68</f>
        <v/>
      </c>
      <c r="G88" s="237" t="str">
        <f>'Matriz de Datos'!G68</f>
        <v/>
      </c>
      <c r="H88" s="248" t="str">
        <f>'Matriz de Datos'!K68</f>
        <v/>
      </c>
      <c r="I88" s="248" t="str">
        <f>'Matriz de Datos'!H68 &amp; "  " &amp;'Matriz de Datos'!I68</f>
        <v xml:space="preserve">  </v>
      </c>
      <c r="J88" s="237" t="str">
        <f>'Matriz de Datos'!M68</f>
        <v/>
      </c>
      <c r="K88" s="237" t="str">
        <f>'Matriz de Datos'!N68</f>
        <v/>
      </c>
      <c r="L88" s="237" t="str">
        <f>'Matriz de Datos'!O68</f>
        <v/>
      </c>
      <c r="M88" s="237" t="str">
        <f>'Matriz de Datos'!N68</f>
        <v/>
      </c>
      <c r="N88" s="237" t="str">
        <f ca="1">'Matriz de Datos'!BB68</f>
        <v/>
      </c>
      <c r="O88" s="237" t="str">
        <f>'Matriz de Datos'!BC68</f>
        <v/>
      </c>
      <c r="P88" s="237"/>
      <c r="Q88" s="237"/>
      <c r="R88" s="237"/>
      <c r="S88" s="237" t="str">
        <f>'Matriz de Datos'!BG68</f>
        <v/>
      </c>
      <c r="T88" s="237"/>
      <c r="U88" s="252" t="str">
        <f ca="1">'Matriz de Datos'!BJ68 &amp; " [ " &amp;'Matriz de Datos'!BK68 &amp; " ]"</f>
        <v xml:space="preserve"> [  ]</v>
      </c>
    </row>
    <row r="89" spans="6:21" x14ac:dyDescent="0.3">
      <c r="F89" s="251" t="str">
        <f>'Matriz de Datos'!A69</f>
        <v/>
      </c>
      <c r="G89" s="237" t="str">
        <f>'Matriz de Datos'!G69</f>
        <v/>
      </c>
      <c r="H89" s="248" t="str">
        <f>'Matriz de Datos'!K69</f>
        <v/>
      </c>
      <c r="I89" s="248" t="str">
        <f>'Matriz de Datos'!H69 &amp; "  " &amp;'Matriz de Datos'!I69</f>
        <v xml:space="preserve">  </v>
      </c>
      <c r="J89" s="237" t="str">
        <f>'Matriz de Datos'!M69</f>
        <v/>
      </c>
      <c r="K89" s="237" t="str">
        <f>'Matriz de Datos'!N69</f>
        <v/>
      </c>
      <c r="L89" s="237" t="str">
        <f>'Matriz de Datos'!O69</f>
        <v/>
      </c>
      <c r="M89" s="237" t="str">
        <f>'Matriz de Datos'!N69</f>
        <v/>
      </c>
      <c r="N89" s="237" t="str">
        <f ca="1">'Matriz de Datos'!BB69</f>
        <v/>
      </c>
      <c r="O89" s="237" t="str">
        <f>'Matriz de Datos'!BC69</f>
        <v/>
      </c>
      <c r="P89" s="237"/>
      <c r="Q89" s="237"/>
      <c r="R89" s="237"/>
      <c r="S89" s="237" t="str">
        <f>'Matriz de Datos'!BG69</f>
        <v/>
      </c>
      <c r="T89" s="237"/>
      <c r="U89" s="252" t="str">
        <f ca="1">'Matriz de Datos'!BJ69 &amp; " [ " &amp;'Matriz de Datos'!BK69 &amp; " ]"</f>
        <v xml:space="preserve"> [  ]</v>
      </c>
    </row>
    <row r="90" spans="6:21" x14ac:dyDescent="0.3">
      <c r="F90" s="251" t="str">
        <f>'Matriz de Datos'!A70</f>
        <v/>
      </c>
      <c r="G90" s="237" t="str">
        <f>'Matriz de Datos'!G70</f>
        <v/>
      </c>
      <c r="H90" s="248" t="str">
        <f>'Matriz de Datos'!K70</f>
        <v/>
      </c>
      <c r="I90" s="248" t="str">
        <f>'Matriz de Datos'!H70 &amp; "  " &amp;'Matriz de Datos'!I70</f>
        <v xml:space="preserve">  </v>
      </c>
      <c r="J90" s="237" t="str">
        <f>'Matriz de Datos'!M70</f>
        <v/>
      </c>
      <c r="K90" s="237" t="str">
        <f>'Matriz de Datos'!N70</f>
        <v/>
      </c>
      <c r="L90" s="237" t="str">
        <f>'Matriz de Datos'!O70</f>
        <v/>
      </c>
      <c r="M90" s="237" t="str">
        <f>'Matriz de Datos'!N70</f>
        <v/>
      </c>
      <c r="N90" s="237" t="str">
        <f ca="1">'Matriz de Datos'!BB70</f>
        <v/>
      </c>
      <c r="O90" s="237" t="str">
        <f>'Matriz de Datos'!BC70</f>
        <v/>
      </c>
      <c r="P90" s="237"/>
      <c r="Q90" s="237"/>
      <c r="R90" s="237"/>
      <c r="S90" s="237" t="str">
        <f>'Matriz de Datos'!BG70</f>
        <v/>
      </c>
      <c r="T90" s="237"/>
      <c r="U90" s="252" t="str">
        <f ca="1">'Matriz de Datos'!BJ70 &amp; " [ " &amp;'Matriz de Datos'!BK70 &amp; " ]"</f>
        <v xml:space="preserve"> [  ]</v>
      </c>
    </row>
    <row r="91" spans="6:21" x14ac:dyDescent="0.3">
      <c r="F91" s="251" t="str">
        <f>'Matriz de Datos'!A71</f>
        <v/>
      </c>
      <c r="G91" s="237" t="str">
        <f>'Matriz de Datos'!G71</f>
        <v/>
      </c>
      <c r="H91" s="248" t="str">
        <f>'Matriz de Datos'!K71</f>
        <v/>
      </c>
      <c r="I91" s="248" t="str">
        <f>'Matriz de Datos'!H71 &amp; "  " &amp;'Matriz de Datos'!I71</f>
        <v xml:space="preserve">  </v>
      </c>
      <c r="J91" s="237" t="str">
        <f>'Matriz de Datos'!M71</f>
        <v/>
      </c>
      <c r="K91" s="237" t="str">
        <f>'Matriz de Datos'!N71</f>
        <v/>
      </c>
      <c r="L91" s="237" t="str">
        <f>'Matriz de Datos'!O71</f>
        <v/>
      </c>
      <c r="M91" s="237" t="str">
        <f>'Matriz de Datos'!N71</f>
        <v/>
      </c>
      <c r="N91" s="237" t="str">
        <f ca="1">'Matriz de Datos'!BB71</f>
        <v/>
      </c>
      <c r="O91" s="237" t="str">
        <f>'Matriz de Datos'!BC71</f>
        <v/>
      </c>
      <c r="P91" s="237"/>
      <c r="Q91" s="237"/>
      <c r="R91" s="237"/>
      <c r="S91" s="237" t="str">
        <f>'Matriz de Datos'!BG71</f>
        <v/>
      </c>
      <c r="T91" s="237"/>
      <c r="U91" s="252" t="str">
        <f ca="1">'Matriz de Datos'!BJ71 &amp; " [ " &amp;'Matriz de Datos'!BK71 &amp; " ]"</f>
        <v xml:space="preserve"> [  ]</v>
      </c>
    </row>
    <row r="92" spans="6:21" x14ac:dyDescent="0.3">
      <c r="F92" s="251" t="str">
        <f>'Matriz de Datos'!A72</f>
        <v/>
      </c>
      <c r="G92" s="237" t="str">
        <f>'Matriz de Datos'!G72</f>
        <v/>
      </c>
      <c r="H92" s="248" t="str">
        <f>'Matriz de Datos'!K72</f>
        <v/>
      </c>
      <c r="I92" s="248" t="str">
        <f>'Matriz de Datos'!H72 &amp; "  " &amp;'Matriz de Datos'!I72</f>
        <v xml:space="preserve">  </v>
      </c>
      <c r="J92" s="237" t="str">
        <f>'Matriz de Datos'!M72</f>
        <v/>
      </c>
      <c r="K92" s="237" t="str">
        <f>'Matriz de Datos'!N72</f>
        <v/>
      </c>
      <c r="L92" s="237" t="str">
        <f>'Matriz de Datos'!O72</f>
        <v/>
      </c>
      <c r="M92" s="237" t="str">
        <f>'Matriz de Datos'!N72</f>
        <v/>
      </c>
      <c r="N92" s="237" t="str">
        <f ca="1">'Matriz de Datos'!BB72</f>
        <v/>
      </c>
      <c r="O92" s="237" t="str">
        <f>'Matriz de Datos'!BC72</f>
        <v/>
      </c>
      <c r="P92" s="237"/>
      <c r="Q92" s="237"/>
      <c r="R92" s="237"/>
      <c r="S92" s="237" t="str">
        <f>'Matriz de Datos'!BG72</f>
        <v/>
      </c>
      <c r="T92" s="237"/>
      <c r="U92" s="252" t="str">
        <f ca="1">'Matriz de Datos'!BJ72 &amp; " [ " &amp;'Matriz de Datos'!BK72 &amp; " ]"</f>
        <v xml:space="preserve"> [  ]</v>
      </c>
    </row>
    <row r="93" spans="6:21" x14ac:dyDescent="0.3">
      <c r="F93" s="251" t="str">
        <f>'Matriz de Datos'!A73</f>
        <v/>
      </c>
      <c r="G93" s="237" t="str">
        <f>'Matriz de Datos'!G73</f>
        <v/>
      </c>
      <c r="H93" s="248" t="str">
        <f>'Matriz de Datos'!K73</f>
        <v/>
      </c>
      <c r="I93" s="248" t="str">
        <f>'Matriz de Datos'!H73 &amp; "  " &amp;'Matriz de Datos'!I73</f>
        <v xml:space="preserve">  </v>
      </c>
      <c r="J93" s="237" t="str">
        <f>'Matriz de Datos'!M73</f>
        <v/>
      </c>
      <c r="K93" s="237" t="str">
        <f>'Matriz de Datos'!N73</f>
        <v/>
      </c>
      <c r="L93" s="237" t="str">
        <f>'Matriz de Datos'!O73</f>
        <v/>
      </c>
      <c r="M93" s="237" t="str">
        <f>'Matriz de Datos'!N73</f>
        <v/>
      </c>
      <c r="N93" s="237" t="str">
        <f ca="1">'Matriz de Datos'!BB73</f>
        <v/>
      </c>
      <c r="O93" s="237" t="str">
        <f>'Matriz de Datos'!BC73</f>
        <v/>
      </c>
      <c r="P93" s="237"/>
      <c r="Q93" s="237"/>
      <c r="R93" s="237"/>
      <c r="S93" s="237" t="str">
        <f>'Matriz de Datos'!BG73</f>
        <v/>
      </c>
      <c r="T93" s="237"/>
      <c r="U93" s="252" t="str">
        <f ca="1">'Matriz de Datos'!BJ73 &amp; " [ " &amp;'Matriz de Datos'!BK73 &amp; " ]"</f>
        <v xml:space="preserve"> [  ]</v>
      </c>
    </row>
    <row r="94" spans="6:21" x14ac:dyDescent="0.3">
      <c r="F94" s="251" t="str">
        <f>'Matriz de Datos'!A74</f>
        <v/>
      </c>
      <c r="G94" s="237" t="str">
        <f>'Matriz de Datos'!G74</f>
        <v/>
      </c>
      <c r="H94" s="248" t="str">
        <f>'Matriz de Datos'!K74</f>
        <v/>
      </c>
      <c r="I94" s="248" t="str">
        <f>'Matriz de Datos'!H74 &amp; "  " &amp;'Matriz de Datos'!I74</f>
        <v xml:space="preserve">  </v>
      </c>
      <c r="J94" s="237" t="str">
        <f>'Matriz de Datos'!M74</f>
        <v/>
      </c>
      <c r="K94" s="237" t="str">
        <f>'Matriz de Datos'!N74</f>
        <v/>
      </c>
      <c r="L94" s="237" t="str">
        <f>'Matriz de Datos'!O74</f>
        <v/>
      </c>
      <c r="M94" s="237" t="str">
        <f>'Matriz de Datos'!N74</f>
        <v/>
      </c>
      <c r="N94" s="237" t="str">
        <f ca="1">'Matriz de Datos'!BB74</f>
        <v/>
      </c>
      <c r="O94" s="237" t="str">
        <f>'Matriz de Datos'!BC74</f>
        <v/>
      </c>
      <c r="P94" s="237"/>
      <c r="Q94" s="237"/>
      <c r="R94" s="237"/>
      <c r="S94" s="237" t="str">
        <f>'Matriz de Datos'!BG74</f>
        <v/>
      </c>
      <c r="T94" s="237"/>
      <c r="U94" s="252" t="str">
        <f ca="1">'Matriz de Datos'!BJ74 &amp; " [ " &amp;'Matriz de Datos'!BK74 &amp; " ]"</f>
        <v xml:space="preserve"> [  ]</v>
      </c>
    </row>
    <row r="95" spans="6:21" x14ac:dyDescent="0.3">
      <c r="F95" s="251" t="str">
        <f>'Matriz de Datos'!A75</f>
        <v/>
      </c>
      <c r="G95" s="237" t="str">
        <f>'Matriz de Datos'!G75</f>
        <v/>
      </c>
      <c r="H95" s="248" t="str">
        <f>'Matriz de Datos'!K75</f>
        <v/>
      </c>
      <c r="I95" s="248" t="str">
        <f>'Matriz de Datos'!H75 &amp; "  " &amp;'Matriz de Datos'!I75</f>
        <v xml:space="preserve">  </v>
      </c>
      <c r="J95" s="237" t="str">
        <f>'Matriz de Datos'!M75</f>
        <v/>
      </c>
      <c r="K95" s="237" t="str">
        <f>'Matriz de Datos'!N75</f>
        <v/>
      </c>
      <c r="L95" s="237" t="str">
        <f>'Matriz de Datos'!O75</f>
        <v/>
      </c>
      <c r="M95" s="237" t="str">
        <f>'Matriz de Datos'!N75</f>
        <v/>
      </c>
      <c r="N95" s="237" t="str">
        <f ca="1">'Matriz de Datos'!BB75</f>
        <v/>
      </c>
      <c r="O95" s="237" t="str">
        <f>'Matriz de Datos'!BC75</f>
        <v/>
      </c>
      <c r="P95" s="237"/>
      <c r="Q95" s="237"/>
      <c r="R95" s="237"/>
      <c r="S95" s="237" t="str">
        <f>'Matriz de Datos'!BG75</f>
        <v/>
      </c>
      <c r="T95" s="237"/>
      <c r="U95" s="252" t="str">
        <f ca="1">'Matriz de Datos'!BJ75 &amp; " [ " &amp;'Matriz de Datos'!BK75 &amp; " ]"</f>
        <v xml:space="preserve"> [  ]</v>
      </c>
    </row>
    <row r="96" spans="6:21" x14ac:dyDescent="0.3">
      <c r="F96" s="251" t="str">
        <f>'Matriz de Datos'!A76</f>
        <v/>
      </c>
      <c r="G96" s="237" t="str">
        <f>'Matriz de Datos'!G76</f>
        <v/>
      </c>
      <c r="H96" s="248" t="str">
        <f>'Matriz de Datos'!K76</f>
        <v/>
      </c>
      <c r="I96" s="248" t="str">
        <f>'Matriz de Datos'!H76 &amp; "  " &amp;'Matriz de Datos'!I76</f>
        <v xml:space="preserve">  </v>
      </c>
      <c r="J96" s="237" t="str">
        <f>'Matriz de Datos'!M76</f>
        <v/>
      </c>
      <c r="K96" s="237" t="str">
        <f>'Matriz de Datos'!N76</f>
        <v/>
      </c>
      <c r="L96" s="237" t="str">
        <f>'Matriz de Datos'!O76</f>
        <v/>
      </c>
      <c r="M96" s="237" t="str">
        <f>'Matriz de Datos'!N76</f>
        <v/>
      </c>
      <c r="N96" s="237" t="str">
        <f ca="1">'Matriz de Datos'!BB76</f>
        <v/>
      </c>
      <c r="O96" s="237" t="str">
        <f>'Matriz de Datos'!BC76</f>
        <v/>
      </c>
      <c r="P96" s="237"/>
      <c r="Q96" s="237"/>
      <c r="R96" s="237"/>
      <c r="S96" s="237" t="str">
        <f>'Matriz de Datos'!BG76</f>
        <v/>
      </c>
      <c r="T96" s="237"/>
      <c r="U96" s="252" t="str">
        <f ca="1">'Matriz de Datos'!BJ76 &amp; " [ " &amp;'Matriz de Datos'!BK76 &amp; " ]"</f>
        <v xml:space="preserve"> [  ]</v>
      </c>
    </row>
    <row r="97" spans="6:21" x14ac:dyDescent="0.3">
      <c r="F97" s="251" t="str">
        <f>'Matriz de Datos'!A77</f>
        <v/>
      </c>
      <c r="G97" s="237" t="str">
        <f>'Matriz de Datos'!G77</f>
        <v/>
      </c>
      <c r="H97" s="248" t="str">
        <f>'Matriz de Datos'!K77</f>
        <v/>
      </c>
      <c r="I97" s="248" t="str">
        <f>'Matriz de Datos'!H77 &amp; "  " &amp;'Matriz de Datos'!I77</f>
        <v xml:space="preserve">  </v>
      </c>
      <c r="J97" s="237" t="str">
        <f>'Matriz de Datos'!M77</f>
        <v/>
      </c>
      <c r="K97" s="237" t="str">
        <f>'Matriz de Datos'!N77</f>
        <v/>
      </c>
      <c r="L97" s="237" t="str">
        <f>'Matriz de Datos'!O77</f>
        <v/>
      </c>
      <c r="M97" s="237" t="str">
        <f>'Matriz de Datos'!N77</f>
        <v/>
      </c>
      <c r="N97" s="237" t="str">
        <f ca="1">'Matriz de Datos'!BB77</f>
        <v/>
      </c>
      <c r="O97" s="237" t="str">
        <f>'Matriz de Datos'!BC77</f>
        <v/>
      </c>
      <c r="P97" s="237"/>
      <c r="Q97" s="237"/>
      <c r="R97" s="237"/>
      <c r="S97" s="237" t="str">
        <f>'Matriz de Datos'!BG77</f>
        <v/>
      </c>
      <c r="T97" s="237"/>
      <c r="U97" s="252" t="str">
        <f ca="1">'Matriz de Datos'!BJ77 &amp; " [ " &amp;'Matriz de Datos'!BK77 &amp; " ]"</f>
        <v xml:space="preserve"> [  ]</v>
      </c>
    </row>
    <row r="98" spans="6:21" x14ac:dyDescent="0.3">
      <c r="F98" s="251" t="str">
        <f>'Matriz de Datos'!A78</f>
        <v/>
      </c>
      <c r="G98" s="237" t="str">
        <f>'Matriz de Datos'!G78</f>
        <v/>
      </c>
      <c r="H98" s="248" t="str">
        <f>'Matriz de Datos'!K78</f>
        <v/>
      </c>
      <c r="I98" s="248" t="str">
        <f>'Matriz de Datos'!H78 &amp; "  " &amp;'Matriz de Datos'!I78</f>
        <v xml:space="preserve">  </v>
      </c>
      <c r="J98" s="237" t="str">
        <f>'Matriz de Datos'!M78</f>
        <v/>
      </c>
      <c r="K98" s="237" t="str">
        <f>'Matriz de Datos'!N78</f>
        <v/>
      </c>
      <c r="L98" s="237" t="str">
        <f>'Matriz de Datos'!O78</f>
        <v/>
      </c>
      <c r="M98" s="237" t="str">
        <f>'Matriz de Datos'!N78</f>
        <v/>
      </c>
      <c r="N98" s="237" t="str">
        <f ca="1">'Matriz de Datos'!BB78</f>
        <v/>
      </c>
      <c r="O98" s="237" t="str">
        <f>'Matriz de Datos'!BC78</f>
        <v/>
      </c>
      <c r="P98" s="237"/>
      <c r="Q98" s="237"/>
      <c r="R98" s="237"/>
      <c r="S98" s="237" t="str">
        <f>'Matriz de Datos'!BG78</f>
        <v/>
      </c>
      <c r="T98" s="237"/>
      <c r="U98" s="252" t="str">
        <f ca="1">'Matriz de Datos'!BJ78 &amp; " [ " &amp;'Matriz de Datos'!BK78 &amp; " ]"</f>
        <v xml:space="preserve"> [  ]</v>
      </c>
    </row>
    <row r="99" spans="6:21" x14ac:dyDescent="0.3">
      <c r="F99" s="251" t="str">
        <f>'Matriz de Datos'!A79</f>
        <v/>
      </c>
      <c r="G99" s="237" t="str">
        <f>'Matriz de Datos'!G79</f>
        <v/>
      </c>
      <c r="H99" s="248" t="str">
        <f>'Matriz de Datos'!K79</f>
        <v/>
      </c>
      <c r="I99" s="248" t="str">
        <f>'Matriz de Datos'!H79 &amp; "  " &amp;'Matriz de Datos'!I79</f>
        <v xml:space="preserve">  </v>
      </c>
      <c r="J99" s="237" t="str">
        <f>'Matriz de Datos'!M79</f>
        <v/>
      </c>
      <c r="K99" s="237" t="str">
        <f>'Matriz de Datos'!N79</f>
        <v/>
      </c>
      <c r="L99" s="237" t="str">
        <f>'Matriz de Datos'!O79</f>
        <v/>
      </c>
      <c r="M99" s="237" t="str">
        <f>'Matriz de Datos'!N79</f>
        <v/>
      </c>
      <c r="N99" s="237" t="str">
        <f ca="1">'Matriz de Datos'!BB79</f>
        <v/>
      </c>
      <c r="O99" s="237" t="str">
        <f>'Matriz de Datos'!BC79</f>
        <v/>
      </c>
      <c r="P99" s="237"/>
      <c r="Q99" s="237"/>
      <c r="R99" s="237"/>
      <c r="S99" s="237" t="str">
        <f>'Matriz de Datos'!BG79</f>
        <v/>
      </c>
      <c r="T99" s="237"/>
      <c r="U99" s="252" t="str">
        <f ca="1">'Matriz de Datos'!BJ79 &amp; " [ " &amp;'Matriz de Datos'!BK79 &amp; " ]"</f>
        <v xml:space="preserve"> [  ]</v>
      </c>
    </row>
    <row r="100" spans="6:21" x14ac:dyDescent="0.3">
      <c r="F100" s="251" t="str">
        <f>'Matriz de Datos'!A80</f>
        <v/>
      </c>
      <c r="G100" s="237" t="str">
        <f>'Matriz de Datos'!G80</f>
        <v/>
      </c>
      <c r="H100" s="248" t="str">
        <f>'Matriz de Datos'!K80</f>
        <v/>
      </c>
      <c r="I100" s="248" t="str">
        <f>'Matriz de Datos'!H80 &amp; "  " &amp;'Matriz de Datos'!I80</f>
        <v xml:space="preserve">  </v>
      </c>
      <c r="J100" s="237" t="str">
        <f>'Matriz de Datos'!M80</f>
        <v/>
      </c>
      <c r="K100" s="237" t="str">
        <f>'Matriz de Datos'!N80</f>
        <v/>
      </c>
      <c r="L100" s="237" t="str">
        <f>'Matriz de Datos'!O80</f>
        <v/>
      </c>
      <c r="M100" s="237" t="str">
        <f>'Matriz de Datos'!N80</f>
        <v/>
      </c>
      <c r="N100" s="237" t="str">
        <f ca="1">'Matriz de Datos'!BB80</f>
        <v/>
      </c>
      <c r="O100" s="237" t="str">
        <f>'Matriz de Datos'!BC80</f>
        <v/>
      </c>
      <c r="P100" s="237"/>
      <c r="Q100" s="237"/>
      <c r="R100" s="237"/>
      <c r="S100" s="237" t="str">
        <f>'Matriz de Datos'!BG80</f>
        <v/>
      </c>
      <c r="T100" s="237"/>
      <c r="U100" s="252" t="str">
        <f ca="1">'Matriz de Datos'!BJ80 &amp; " [ " &amp;'Matriz de Datos'!BK80 &amp; " ]"</f>
        <v xml:space="preserve"> [  ]</v>
      </c>
    </row>
    <row r="101" spans="6:21" x14ac:dyDescent="0.3">
      <c r="F101" s="251" t="str">
        <f>'Matriz de Datos'!A81</f>
        <v/>
      </c>
      <c r="G101" s="237" t="str">
        <f>'Matriz de Datos'!G81</f>
        <v/>
      </c>
      <c r="H101" s="248" t="str">
        <f>'Matriz de Datos'!K81</f>
        <v/>
      </c>
      <c r="I101" s="248" t="str">
        <f>'Matriz de Datos'!H81 &amp; "  " &amp;'Matriz de Datos'!I81</f>
        <v xml:space="preserve">  </v>
      </c>
      <c r="J101" s="237" t="str">
        <f>'Matriz de Datos'!M81</f>
        <v/>
      </c>
      <c r="K101" s="237" t="str">
        <f>'Matriz de Datos'!N81</f>
        <v/>
      </c>
      <c r="L101" s="237" t="str">
        <f>'Matriz de Datos'!O81</f>
        <v/>
      </c>
      <c r="M101" s="237" t="str">
        <f>'Matriz de Datos'!N81</f>
        <v/>
      </c>
      <c r="N101" s="237" t="str">
        <f ca="1">'Matriz de Datos'!BB81</f>
        <v/>
      </c>
      <c r="O101" s="237" t="str">
        <f>'Matriz de Datos'!BC81</f>
        <v/>
      </c>
      <c r="P101" s="237"/>
      <c r="Q101" s="237"/>
      <c r="R101" s="237"/>
      <c r="S101" s="237" t="str">
        <f>'Matriz de Datos'!BG81</f>
        <v/>
      </c>
      <c r="T101" s="237"/>
      <c r="U101" s="252" t="str">
        <f ca="1">'Matriz de Datos'!BJ81 &amp; " [ " &amp;'Matriz de Datos'!BK81 &amp; " ]"</f>
        <v xml:space="preserve"> [  ]</v>
      </c>
    </row>
    <row r="102" spans="6:21" x14ac:dyDescent="0.3">
      <c r="F102" s="251" t="str">
        <f>'Matriz de Datos'!A82</f>
        <v/>
      </c>
      <c r="G102" s="237" t="str">
        <f>'Matriz de Datos'!G82</f>
        <v/>
      </c>
      <c r="H102" s="248" t="str">
        <f>'Matriz de Datos'!K82</f>
        <v/>
      </c>
      <c r="I102" s="248" t="str">
        <f>'Matriz de Datos'!H82 &amp; "  " &amp;'Matriz de Datos'!I82</f>
        <v xml:space="preserve">  </v>
      </c>
      <c r="J102" s="237" t="str">
        <f>'Matriz de Datos'!M82</f>
        <v/>
      </c>
      <c r="K102" s="237" t="str">
        <f>'Matriz de Datos'!N82</f>
        <v/>
      </c>
      <c r="L102" s="237" t="str">
        <f>'Matriz de Datos'!O82</f>
        <v/>
      </c>
      <c r="M102" s="237" t="str">
        <f>'Matriz de Datos'!N82</f>
        <v/>
      </c>
      <c r="N102" s="237" t="str">
        <f ca="1">'Matriz de Datos'!BB82</f>
        <v/>
      </c>
      <c r="O102" s="237" t="str">
        <f>'Matriz de Datos'!BC82</f>
        <v/>
      </c>
      <c r="P102" s="237"/>
      <c r="Q102" s="237"/>
      <c r="R102" s="237"/>
      <c r="S102" s="237" t="str">
        <f>'Matriz de Datos'!BG82</f>
        <v/>
      </c>
      <c r="T102" s="237"/>
      <c r="U102" s="252" t="str">
        <f ca="1">'Matriz de Datos'!BJ82 &amp; " [ " &amp;'Matriz de Datos'!BK82 &amp; " ]"</f>
        <v xml:space="preserve"> [  ]</v>
      </c>
    </row>
    <row r="103" spans="6:21" x14ac:dyDescent="0.3">
      <c r="F103" s="251" t="str">
        <f>'Matriz de Datos'!A83</f>
        <v/>
      </c>
      <c r="G103" s="237" t="str">
        <f>'Matriz de Datos'!G83</f>
        <v/>
      </c>
      <c r="H103" s="248" t="str">
        <f>'Matriz de Datos'!K83</f>
        <v/>
      </c>
      <c r="I103" s="248" t="str">
        <f>'Matriz de Datos'!H83 &amp; "  " &amp;'Matriz de Datos'!I83</f>
        <v xml:space="preserve">  </v>
      </c>
      <c r="J103" s="237" t="str">
        <f>'Matriz de Datos'!M83</f>
        <v/>
      </c>
      <c r="K103" s="237" t="str">
        <f>'Matriz de Datos'!N83</f>
        <v/>
      </c>
      <c r="L103" s="237" t="str">
        <f>'Matriz de Datos'!O83</f>
        <v/>
      </c>
      <c r="M103" s="237" t="str">
        <f>'Matriz de Datos'!N83</f>
        <v/>
      </c>
      <c r="N103" s="237" t="str">
        <f ca="1">'Matriz de Datos'!BB83</f>
        <v/>
      </c>
      <c r="O103" s="237" t="str">
        <f>'Matriz de Datos'!BC83</f>
        <v/>
      </c>
      <c r="P103" s="237"/>
      <c r="Q103" s="237"/>
      <c r="R103" s="237"/>
      <c r="S103" s="237" t="str">
        <f>'Matriz de Datos'!BG83</f>
        <v/>
      </c>
      <c r="T103" s="237"/>
      <c r="U103" s="252" t="str">
        <f ca="1">'Matriz de Datos'!BJ83 &amp; " [ " &amp;'Matriz de Datos'!BK83 &amp; " ]"</f>
        <v xml:space="preserve"> [  ]</v>
      </c>
    </row>
    <row r="104" spans="6:21" x14ac:dyDescent="0.3">
      <c r="F104" s="251" t="str">
        <f>'Matriz de Datos'!A84</f>
        <v/>
      </c>
      <c r="G104" s="237" t="str">
        <f>'Matriz de Datos'!G84</f>
        <v/>
      </c>
      <c r="H104" s="248" t="str">
        <f>'Matriz de Datos'!K84</f>
        <v/>
      </c>
      <c r="I104" s="248" t="str">
        <f>'Matriz de Datos'!H84 &amp; "  " &amp;'Matriz de Datos'!I84</f>
        <v xml:space="preserve">  </v>
      </c>
      <c r="J104" s="237" t="str">
        <f>'Matriz de Datos'!M84</f>
        <v/>
      </c>
      <c r="K104" s="237" t="str">
        <f>'Matriz de Datos'!N84</f>
        <v/>
      </c>
      <c r="L104" s="237" t="str">
        <f>'Matriz de Datos'!O84</f>
        <v/>
      </c>
      <c r="M104" s="237" t="str">
        <f>'Matriz de Datos'!N84</f>
        <v/>
      </c>
      <c r="N104" s="237" t="str">
        <f ca="1">'Matriz de Datos'!BB84</f>
        <v/>
      </c>
      <c r="O104" s="237" t="str">
        <f>'Matriz de Datos'!BC84</f>
        <v/>
      </c>
      <c r="P104" s="237"/>
      <c r="Q104" s="237"/>
      <c r="R104" s="237"/>
      <c r="S104" s="237" t="str">
        <f>'Matriz de Datos'!BG84</f>
        <v/>
      </c>
      <c r="T104" s="237"/>
      <c r="U104" s="252" t="str">
        <f ca="1">'Matriz de Datos'!BJ84 &amp; " [ " &amp;'Matriz de Datos'!BK84 &amp; " ]"</f>
        <v xml:space="preserve"> [  ]</v>
      </c>
    </row>
    <row r="105" spans="6:21" x14ac:dyDescent="0.3">
      <c r="F105" s="251" t="str">
        <f>'Matriz de Datos'!A85</f>
        <v/>
      </c>
      <c r="G105" s="237" t="str">
        <f>'Matriz de Datos'!G85</f>
        <v/>
      </c>
      <c r="H105" s="248" t="str">
        <f>'Matriz de Datos'!K85</f>
        <v/>
      </c>
      <c r="I105" s="248" t="str">
        <f>'Matriz de Datos'!H85 &amp; "  " &amp;'Matriz de Datos'!I85</f>
        <v xml:space="preserve">  </v>
      </c>
      <c r="J105" s="237" t="str">
        <f>'Matriz de Datos'!M85</f>
        <v/>
      </c>
      <c r="K105" s="237" t="str">
        <f>'Matriz de Datos'!N85</f>
        <v/>
      </c>
      <c r="L105" s="237" t="str">
        <f>'Matriz de Datos'!O85</f>
        <v/>
      </c>
      <c r="M105" s="237" t="str">
        <f>'Matriz de Datos'!N85</f>
        <v/>
      </c>
      <c r="N105" s="237" t="str">
        <f ca="1">'Matriz de Datos'!BB85</f>
        <v/>
      </c>
      <c r="O105" s="237" t="str">
        <f>'Matriz de Datos'!BC85</f>
        <v/>
      </c>
      <c r="P105" s="237"/>
      <c r="Q105" s="237"/>
      <c r="R105" s="237"/>
      <c r="S105" s="237" t="str">
        <f>'Matriz de Datos'!BG85</f>
        <v/>
      </c>
      <c r="T105" s="237"/>
      <c r="U105" s="252" t="str">
        <f ca="1">'Matriz de Datos'!BJ85 &amp; " [ " &amp;'Matriz de Datos'!BK85 &amp; " ]"</f>
        <v xml:space="preserve"> [  ]</v>
      </c>
    </row>
    <row r="106" spans="6:21" x14ac:dyDescent="0.3">
      <c r="F106" s="251" t="str">
        <f>'Matriz de Datos'!A86</f>
        <v/>
      </c>
      <c r="G106" s="237" t="str">
        <f>'Matriz de Datos'!G86</f>
        <v/>
      </c>
      <c r="H106" s="248" t="str">
        <f>'Matriz de Datos'!K86</f>
        <v/>
      </c>
      <c r="I106" s="248" t="str">
        <f>'Matriz de Datos'!H86 &amp; "  " &amp;'Matriz de Datos'!I86</f>
        <v xml:space="preserve">  </v>
      </c>
      <c r="J106" s="237" t="str">
        <f>'Matriz de Datos'!M86</f>
        <v/>
      </c>
      <c r="K106" s="237" t="str">
        <f>'Matriz de Datos'!N86</f>
        <v/>
      </c>
      <c r="L106" s="237" t="str">
        <f>'Matriz de Datos'!O86</f>
        <v/>
      </c>
      <c r="M106" s="237" t="str">
        <f>'Matriz de Datos'!N86</f>
        <v/>
      </c>
      <c r="N106" s="237" t="str">
        <f ca="1">'Matriz de Datos'!BB86</f>
        <v/>
      </c>
      <c r="O106" s="237" t="str">
        <f>'Matriz de Datos'!BC86</f>
        <v/>
      </c>
      <c r="P106" s="237"/>
      <c r="Q106" s="237"/>
      <c r="R106" s="237"/>
      <c r="S106" s="237" t="str">
        <f>'Matriz de Datos'!BG86</f>
        <v/>
      </c>
      <c r="T106" s="237"/>
      <c r="U106" s="252" t="str">
        <f ca="1">'Matriz de Datos'!BJ86 &amp; " [ " &amp;'Matriz de Datos'!BK86 &amp; " ]"</f>
        <v xml:space="preserve"> [  ]</v>
      </c>
    </row>
    <row r="107" spans="6:21" x14ac:dyDescent="0.3">
      <c r="F107" s="251" t="str">
        <f>'Matriz de Datos'!A87</f>
        <v/>
      </c>
      <c r="G107" s="237" t="str">
        <f>'Matriz de Datos'!G87</f>
        <v/>
      </c>
      <c r="H107" s="248" t="str">
        <f>'Matriz de Datos'!K87</f>
        <v/>
      </c>
      <c r="I107" s="248" t="str">
        <f>'Matriz de Datos'!H87 &amp; "  " &amp;'Matriz de Datos'!I87</f>
        <v xml:space="preserve">  </v>
      </c>
      <c r="J107" s="237" t="str">
        <f>'Matriz de Datos'!M87</f>
        <v/>
      </c>
      <c r="K107" s="237" t="str">
        <f>'Matriz de Datos'!N87</f>
        <v/>
      </c>
      <c r="L107" s="237" t="str">
        <f>'Matriz de Datos'!O87</f>
        <v/>
      </c>
      <c r="M107" s="237" t="str">
        <f>'Matriz de Datos'!N87</f>
        <v/>
      </c>
      <c r="N107" s="237" t="str">
        <f ca="1">'Matriz de Datos'!BB87</f>
        <v/>
      </c>
      <c r="O107" s="237" t="str">
        <f>'Matriz de Datos'!BC87</f>
        <v/>
      </c>
      <c r="P107" s="237"/>
      <c r="Q107" s="237"/>
      <c r="R107" s="237"/>
      <c r="S107" s="237" t="str">
        <f>'Matriz de Datos'!BG87</f>
        <v/>
      </c>
      <c r="T107" s="237"/>
      <c r="U107" s="252" t="str">
        <f ca="1">'Matriz de Datos'!BJ87 &amp; " [ " &amp;'Matriz de Datos'!BK87 &amp; " ]"</f>
        <v xml:space="preserve"> [  ]</v>
      </c>
    </row>
    <row r="108" spans="6:21" x14ac:dyDescent="0.3">
      <c r="F108" s="251" t="str">
        <f>'Matriz de Datos'!A88</f>
        <v/>
      </c>
      <c r="G108" s="237" t="str">
        <f>'Matriz de Datos'!G88</f>
        <v/>
      </c>
      <c r="H108" s="248" t="str">
        <f>'Matriz de Datos'!K88</f>
        <v/>
      </c>
      <c r="I108" s="248" t="str">
        <f>'Matriz de Datos'!H88 &amp; "  " &amp;'Matriz de Datos'!I88</f>
        <v xml:space="preserve">  </v>
      </c>
      <c r="J108" s="237" t="str">
        <f>'Matriz de Datos'!M88</f>
        <v/>
      </c>
      <c r="K108" s="237" t="str">
        <f>'Matriz de Datos'!N88</f>
        <v/>
      </c>
      <c r="L108" s="237" t="str">
        <f>'Matriz de Datos'!O88</f>
        <v/>
      </c>
      <c r="M108" s="237" t="str">
        <f>'Matriz de Datos'!N88</f>
        <v/>
      </c>
      <c r="N108" s="237" t="str">
        <f ca="1">'Matriz de Datos'!BB88</f>
        <v/>
      </c>
      <c r="O108" s="237" t="str">
        <f>'Matriz de Datos'!BC88</f>
        <v/>
      </c>
      <c r="P108" s="237"/>
      <c r="Q108" s="237"/>
      <c r="R108" s="237"/>
      <c r="S108" s="237" t="str">
        <f>'Matriz de Datos'!BG88</f>
        <v/>
      </c>
      <c r="T108" s="237"/>
      <c r="U108" s="252" t="str">
        <f ca="1">'Matriz de Datos'!BJ88 &amp; " [ " &amp;'Matriz de Datos'!BK88 &amp; " ]"</f>
        <v xml:space="preserve"> [  ]</v>
      </c>
    </row>
    <row r="109" spans="6:21" x14ac:dyDescent="0.3">
      <c r="F109" s="251" t="str">
        <f>'Matriz de Datos'!A89</f>
        <v/>
      </c>
      <c r="G109" s="237" t="str">
        <f>'Matriz de Datos'!G89</f>
        <v/>
      </c>
      <c r="H109" s="248" t="str">
        <f>'Matriz de Datos'!K89</f>
        <v/>
      </c>
      <c r="I109" s="248" t="str">
        <f>'Matriz de Datos'!H89 &amp; "  " &amp;'Matriz de Datos'!I89</f>
        <v xml:space="preserve">  </v>
      </c>
      <c r="J109" s="237" t="str">
        <f>'Matriz de Datos'!M89</f>
        <v/>
      </c>
      <c r="K109" s="237" t="str">
        <f>'Matriz de Datos'!N89</f>
        <v/>
      </c>
      <c r="L109" s="237" t="str">
        <f>'Matriz de Datos'!O89</f>
        <v/>
      </c>
      <c r="M109" s="237" t="str">
        <f>'Matriz de Datos'!N89</f>
        <v/>
      </c>
      <c r="N109" s="237" t="str">
        <f ca="1">'Matriz de Datos'!BB89</f>
        <v/>
      </c>
      <c r="O109" s="237" t="str">
        <f>'Matriz de Datos'!BC89</f>
        <v/>
      </c>
      <c r="P109" s="237"/>
      <c r="Q109" s="237"/>
      <c r="R109" s="237"/>
      <c r="S109" s="237" t="str">
        <f>'Matriz de Datos'!BG89</f>
        <v/>
      </c>
      <c r="T109" s="237"/>
      <c r="U109" s="252" t="str">
        <f ca="1">'Matriz de Datos'!BJ89 &amp; " [ " &amp;'Matriz de Datos'!BK89 &amp; " ]"</f>
        <v xml:space="preserve"> [  ]</v>
      </c>
    </row>
    <row r="110" spans="6:21" x14ac:dyDescent="0.3">
      <c r="F110" s="251" t="str">
        <f>'Matriz de Datos'!A90</f>
        <v/>
      </c>
      <c r="G110" s="237" t="str">
        <f>'Matriz de Datos'!G90</f>
        <v/>
      </c>
      <c r="H110" s="248" t="str">
        <f>'Matriz de Datos'!K90</f>
        <v/>
      </c>
      <c r="I110" s="248" t="str">
        <f>'Matriz de Datos'!H90 &amp; "  " &amp;'Matriz de Datos'!I90</f>
        <v xml:space="preserve">  </v>
      </c>
      <c r="J110" s="237" t="str">
        <f>'Matriz de Datos'!M90</f>
        <v/>
      </c>
      <c r="K110" s="237" t="str">
        <f>'Matriz de Datos'!N90</f>
        <v/>
      </c>
      <c r="L110" s="237" t="str">
        <f>'Matriz de Datos'!O90</f>
        <v/>
      </c>
      <c r="M110" s="237" t="str">
        <f>'Matriz de Datos'!N90</f>
        <v/>
      </c>
      <c r="N110" s="237" t="str">
        <f ca="1">'Matriz de Datos'!BB90</f>
        <v/>
      </c>
      <c r="O110" s="237" t="str">
        <f>'Matriz de Datos'!BC90</f>
        <v/>
      </c>
      <c r="P110" s="237"/>
      <c r="Q110" s="237"/>
      <c r="R110" s="237"/>
      <c r="S110" s="237" t="str">
        <f>'Matriz de Datos'!BG90</f>
        <v/>
      </c>
      <c r="T110" s="237"/>
      <c r="U110" s="252" t="str">
        <f ca="1">'Matriz de Datos'!BJ90 &amp; " [ " &amp;'Matriz de Datos'!BK90 &amp; " ]"</f>
        <v xml:space="preserve"> [  ]</v>
      </c>
    </row>
    <row r="111" spans="6:21" x14ac:dyDescent="0.3">
      <c r="F111" s="251" t="str">
        <f>'Matriz de Datos'!A91</f>
        <v/>
      </c>
      <c r="G111" s="237" t="str">
        <f>'Matriz de Datos'!G91</f>
        <v/>
      </c>
      <c r="H111" s="248" t="str">
        <f>'Matriz de Datos'!K91</f>
        <v/>
      </c>
      <c r="I111" s="248" t="str">
        <f>'Matriz de Datos'!H91 &amp; "  " &amp;'Matriz de Datos'!I91</f>
        <v xml:space="preserve">  </v>
      </c>
      <c r="J111" s="237" t="str">
        <f>'Matriz de Datos'!M91</f>
        <v/>
      </c>
      <c r="K111" s="237" t="str">
        <f>'Matriz de Datos'!N91</f>
        <v/>
      </c>
      <c r="L111" s="237" t="str">
        <f>'Matriz de Datos'!O91</f>
        <v/>
      </c>
      <c r="M111" s="237" t="str">
        <f>'Matriz de Datos'!N91</f>
        <v/>
      </c>
      <c r="N111" s="237" t="str">
        <f ca="1">'Matriz de Datos'!BB91</f>
        <v/>
      </c>
      <c r="O111" s="237" t="str">
        <f>'Matriz de Datos'!BC91</f>
        <v/>
      </c>
      <c r="P111" s="237"/>
      <c r="Q111" s="237"/>
      <c r="R111" s="237"/>
      <c r="S111" s="237" t="str">
        <f>'Matriz de Datos'!BG91</f>
        <v/>
      </c>
      <c r="T111" s="237"/>
      <c r="U111" s="252" t="str">
        <f ca="1">'Matriz de Datos'!BJ91 &amp; " [ " &amp;'Matriz de Datos'!BK91 &amp; " ]"</f>
        <v xml:space="preserve"> [  ]</v>
      </c>
    </row>
    <row r="112" spans="6:21" x14ac:dyDescent="0.3">
      <c r="F112" s="251" t="str">
        <f>'Matriz de Datos'!A92</f>
        <v/>
      </c>
      <c r="G112" s="237" t="str">
        <f>'Matriz de Datos'!G92</f>
        <v/>
      </c>
      <c r="H112" s="248" t="str">
        <f>'Matriz de Datos'!K92</f>
        <v/>
      </c>
      <c r="I112" s="248" t="str">
        <f>'Matriz de Datos'!H92 &amp; "  " &amp;'Matriz de Datos'!I92</f>
        <v xml:space="preserve">  </v>
      </c>
      <c r="J112" s="237" t="str">
        <f>'Matriz de Datos'!M92</f>
        <v/>
      </c>
      <c r="K112" s="237" t="str">
        <f>'Matriz de Datos'!N92</f>
        <v/>
      </c>
      <c r="L112" s="237" t="str">
        <f>'Matriz de Datos'!O92</f>
        <v/>
      </c>
      <c r="M112" s="237" t="str">
        <f>'Matriz de Datos'!N92</f>
        <v/>
      </c>
      <c r="N112" s="237" t="str">
        <f ca="1">'Matriz de Datos'!BB92</f>
        <v/>
      </c>
      <c r="O112" s="237" t="str">
        <f>'Matriz de Datos'!BC92</f>
        <v/>
      </c>
      <c r="P112" s="237"/>
      <c r="Q112" s="237"/>
      <c r="R112" s="237"/>
      <c r="S112" s="237" t="str">
        <f>'Matriz de Datos'!BG92</f>
        <v/>
      </c>
      <c r="T112" s="237"/>
      <c r="U112" s="252" t="str">
        <f ca="1">'Matriz de Datos'!BJ92 &amp; " [ " &amp;'Matriz de Datos'!BK92 &amp; " ]"</f>
        <v xml:space="preserve"> [  ]</v>
      </c>
    </row>
    <row r="113" spans="6:21" x14ac:dyDescent="0.3">
      <c r="F113" s="251" t="str">
        <f>'Matriz de Datos'!A93</f>
        <v/>
      </c>
      <c r="G113" s="237" t="str">
        <f>'Matriz de Datos'!G93</f>
        <v/>
      </c>
      <c r="H113" s="248" t="str">
        <f>'Matriz de Datos'!K93</f>
        <v/>
      </c>
      <c r="I113" s="248" t="str">
        <f>'Matriz de Datos'!H93 &amp; "  " &amp;'Matriz de Datos'!I93</f>
        <v xml:space="preserve">  </v>
      </c>
      <c r="J113" s="237" t="str">
        <f>'Matriz de Datos'!M93</f>
        <v/>
      </c>
      <c r="K113" s="237" t="str">
        <f>'Matriz de Datos'!N93</f>
        <v/>
      </c>
      <c r="L113" s="237" t="str">
        <f>'Matriz de Datos'!O93</f>
        <v/>
      </c>
      <c r="M113" s="237" t="str">
        <f>'Matriz de Datos'!N93</f>
        <v/>
      </c>
      <c r="N113" s="237" t="str">
        <f ca="1">'Matriz de Datos'!BB93</f>
        <v/>
      </c>
      <c r="O113" s="237" t="str">
        <f>'Matriz de Datos'!BC93</f>
        <v/>
      </c>
      <c r="P113" s="237"/>
      <c r="Q113" s="237"/>
      <c r="R113" s="237"/>
      <c r="S113" s="237" t="str">
        <f>'Matriz de Datos'!BG93</f>
        <v/>
      </c>
      <c r="T113" s="237"/>
      <c r="U113" s="252" t="str">
        <f ca="1">'Matriz de Datos'!BJ93 &amp; " [ " &amp;'Matriz de Datos'!BK93 &amp; " ]"</f>
        <v xml:space="preserve"> [  ]</v>
      </c>
    </row>
    <row r="114" spans="6:21" x14ac:dyDescent="0.3">
      <c r="F114" s="251" t="str">
        <f>'Matriz de Datos'!A94</f>
        <v/>
      </c>
      <c r="G114" s="237" t="str">
        <f>'Matriz de Datos'!G94</f>
        <v/>
      </c>
      <c r="H114" s="248" t="str">
        <f>'Matriz de Datos'!K94</f>
        <v/>
      </c>
      <c r="I114" s="248" t="str">
        <f>'Matriz de Datos'!H94 &amp; "  " &amp;'Matriz de Datos'!I94</f>
        <v xml:space="preserve">  </v>
      </c>
      <c r="J114" s="237" t="str">
        <f>'Matriz de Datos'!M94</f>
        <v/>
      </c>
      <c r="K114" s="237" t="str">
        <f>'Matriz de Datos'!N94</f>
        <v/>
      </c>
      <c r="L114" s="237" t="str">
        <f>'Matriz de Datos'!O94</f>
        <v/>
      </c>
      <c r="M114" s="237" t="str">
        <f>'Matriz de Datos'!N94</f>
        <v/>
      </c>
      <c r="N114" s="237" t="str">
        <f ca="1">'Matriz de Datos'!BB94</f>
        <v/>
      </c>
      <c r="O114" s="237" t="str">
        <f>'Matriz de Datos'!BC94</f>
        <v/>
      </c>
      <c r="P114" s="237"/>
      <c r="Q114" s="237"/>
      <c r="R114" s="237"/>
      <c r="S114" s="237" t="str">
        <f>'Matriz de Datos'!BG94</f>
        <v/>
      </c>
      <c r="T114" s="237"/>
      <c r="U114" s="252" t="str">
        <f ca="1">'Matriz de Datos'!BJ94 &amp; " [ " &amp;'Matriz de Datos'!BK94 &amp; " ]"</f>
        <v xml:space="preserve"> [  ]</v>
      </c>
    </row>
    <row r="115" spans="6:21" x14ac:dyDescent="0.3">
      <c r="F115" s="251" t="str">
        <f>'Matriz de Datos'!A95</f>
        <v/>
      </c>
      <c r="G115" s="237" t="str">
        <f>'Matriz de Datos'!G95</f>
        <v/>
      </c>
      <c r="H115" s="248" t="str">
        <f>'Matriz de Datos'!K95</f>
        <v/>
      </c>
      <c r="I115" s="248" t="str">
        <f>'Matriz de Datos'!H95 &amp; "  " &amp;'Matriz de Datos'!I95</f>
        <v xml:space="preserve">  </v>
      </c>
      <c r="J115" s="237" t="str">
        <f>'Matriz de Datos'!M95</f>
        <v/>
      </c>
      <c r="K115" s="237" t="str">
        <f>'Matriz de Datos'!N95</f>
        <v/>
      </c>
      <c r="L115" s="237" t="str">
        <f>'Matriz de Datos'!O95</f>
        <v/>
      </c>
      <c r="M115" s="237" t="str">
        <f>'Matriz de Datos'!N95</f>
        <v/>
      </c>
      <c r="N115" s="237" t="str">
        <f ca="1">'Matriz de Datos'!BB95</f>
        <v/>
      </c>
      <c r="O115" s="237" t="str">
        <f>'Matriz de Datos'!BC95</f>
        <v/>
      </c>
      <c r="P115" s="237"/>
      <c r="Q115" s="237"/>
      <c r="R115" s="237"/>
      <c r="S115" s="237" t="str">
        <f>'Matriz de Datos'!BG95</f>
        <v/>
      </c>
      <c r="T115" s="237"/>
      <c r="U115" s="252" t="str">
        <f ca="1">'Matriz de Datos'!BJ95 &amp; " [ " &amp;'Matriz de Datos'!BK95 &amp; " ]"</f>
        <v xml:space="preserve"> [  ]</v>
      </c>
    </row>
    <row r="116" spans="6:21" x14ac:dyDescent="0.3">
      <c r="F116" s="251" t="str">
        <f>'Matriz de Datos'!A96</f>
        <v/>
      </c>
      <c r="G116" s="237" t="str">
        <f>'Matriz de Datos'!G96</f>
        <v/>
      </c>
      <c r="H116" s="248" t="str">
        <f>'Matriz de Datos'!K96</f>
        <v/>
      </c>
      <c r="I116" s="248" t="str">
        <f>'Matriz de Datos'!H96 &amp; "  " &amp;'Matriz de Datos'!I96</f>
        <v xml:space="preserve">  </v>
      </c>
      <c r="J116" s="237" t="str">
        <f>'Matriz de Datos'!M96</f>
        <v/>
      </c>
      <c r="K116" s="237" t="str">
        <f>'Matriz de Datos'!N96</f>
        <v/>
      </c>
      <c r="L116" s="237" t="str">
        <f>'Matriz de Datos'!O96</f>
        <v/>
      </c>
      <c r="M116" s="237" t="str">
        <f>'Matriz de Datos'!N96</f>
        <v/>
      </c>
      <c r="N116" s="237" t="str">
        <f ca="1">'Matriz de Datos'!BB96</f>
        <v/>
      </c>
      <c r="O116" s="237" t="str">
        <f>'Matriz de Datos'!BC96</f>
        <v/>
      </c>
      <c r="P116" s="237"/>
      <c r="Q116" s="237"/>
      <c r="R116" s="237"/>
      <c r="S116" s="237" t="str">
        <f>'Matriz de Datos'!BG96</f>
        <v/>
      </c>
      <c r="T116" s="237"/>
      <c r="U116" s="252" t="str">
        <f ca="1">'Matriz de Datos'!BJ96 &amp; " [ " &amp;'Matriz de Datos'!BK96 &amp; " ]"</f>
        <v xml:space="preserve"> [  ]</v>
      </c>
    </row>
    <row r="117" spans="6:21" x14ac:dyDescent="0.3">
      <c r="F117" s="251" t="str">
        <f>'Matriz de Datos'!A97</f>
        <v/>
      </c>
      <c r="G117" s="237" t="str">
        <f>'Matriz de Datos'!G97</f>
        <v/>
      </c>
      <c r="H117" s="248" t="str">
        <f>'Matriz de Datos'!K97</f>
        <v/>
      </c>
      <c r="I117" s="248" t="str">
        <f>'Matriz de Datos'!H97 &amp; "  " &amp;'Matriz de Datos'!I97</f>
        <v xml:space="preserve">  </v>
      </c>
      <c r="J117" s="237" t="str">
        <f>'Matriz de Datos'!M97</f>
        <v/>
      </c>
      <c r="K117" s="237" t="str">
        <f>'Matriz de Datos'!N97</f>
        <v/>
      </c>
      <c r="L117" s="237" t="str">
        <f>'Matriz de Datos'!O97</f>
        <v/>
      </c>
      <c r="M117" s="237" t="str">
        <f>'Matriz de Datos'!N97</f>
        <v/>
      </c>
      <c r="N117" s="237" t="str">
        <f ca="1">'Matriz de Datos'!BB97</f>
        <v/>
      </c>
      <c r="O117" s="237" t="str">
        <f>'Matriz de Datos'!BC97</f>
        <v/>
      </c>
      <c r="P117" s="237"/>
      <c r="Q117" s="237"/>
      <c r="R117" s="237"/>
      <c r="S117" s="237" t="str">
        <f>'Matriz de Datos'!BG97</f>
        <v/>
      </c>
      <c r="T117" s="237"/>
      <c r="U117" s="252" t="str">
        <f ca="1">'Matriz de Datos'!BJ97 &amp; " [ " &amp;'Matriz de Datos'!BK97 &amp; " ]"</f>
        <v xml:space="preserve"> [  ]</v>
      </c>
    </row>
    <row r="118" spans="6:21" x14ac:dyDescent="0.3">
      <c r="F118" s="251" t="str">
        <f>'Matriz de Datos'!A98</f>
        <v/>
      </c>
      <c r="G118" s="237" t="str">
        <f>'Matriz de Datos'!G98</f>
        <v/>
      </c>
      <c r="H118" s="248" t="str">
        <f>'Matriz de Datos'!K98</f>
        <v/>
      </c>
      <c r="I118" s="248" t="str">
        <f>'Matriz de Datos'!H98 &amp; "  " &amp;'Matriz de Datos'!I98</f>
        <v xml:space="preserve">  </v>
      </c>
      <c r="J118" s="237" t="str">
        <f>'Matriz de Datos'!M98</f>
        <v/>
      </c>
      <c r="K118" s="237" t="str">
        <f>'Matriz de Datos'!N98</f>
        <v/>
      </c>
      <c r="L118" s="237" t="str">
        <f>'Matriz de Datos'!O98</f>
        <v/>
      </c>
      <c r="M118" s="237" t="str">
        <f>'Matriz de Datos'!N98</f>
        <v/>
      </c>
      <c r="N118" s="237" t="str">
        <f ca="1">'Matriz de Datos'!BB98</f>
        <v/>
      </c>
      <c r="O118" s="237" t="str">
        <f>'Matriz de Datos'!BC98</f>
        <v/>
      </c>
      <c r="P118" s="237"/>
      <c r="Q118" s="237"/>
      <c r="R118" s="237"/>
      <c r="S118" s="237" t="str">
        <f>'Matriz de Datos'!BG98</f>
        <v/>
      </c>
      <c r="T118" s="237"/>
      <c r="U118" s="252" t="str">
        <f ca="1">'Matriz de Datos'!BJ98 &amp; " [ " &amp;'Matriz de Datos'!BK98 &amp; " ]"</f>
        <v xml:space="preserve"> [  ]</v>
      </c>
    </row>
    <row r="119" spans="6:21" x14ac:dyDescent="0.3">
      <c r="F119" s="251" t="str">
        <f>'Matriz de Datos'!A99</f>
        <v/>
      </c>
      <c r="G119" s="237" t="str">
        <f>'Matriz de Datos'!G99</f>
        <v/>
      </c>
      <c r="H119" s="248" t="str">
        <f>'Matriz de Datos'!K99</f>
        <v/>
      </c>
      <c r="I119" s="248" t="str">
        <f>'Matriz de Datos'!H99 &amp; "  " &amp;'Matriz de Datos'!I99</f>
        <v xml:space="preserve">  </v>
      </c>
      <c r="J119" s="237" t="str">
        <f>'Matriz de Datos'!M99</f>
        <v/>
      </c>
      <c r="K119" s="237" t="str">
        <f>'Matriz de Datos'!N99</f>
        <v/>
      </c>
      <c r="L119" s="237" t="str">
        <f>'Matriz de Datos'!O99</f>
        <v/>
      </c>
      <c r="M119" s="237" t="str">
        <f>'Matriz de Datos'!N99</f>
        <v/>
      </c>
      <c r="N119" s="237" t="str">
        <f ca="1">'Matriz de Datos'!BB99</f>
        <v/>
      </c>
      <c r="O119" s="237" t="str">
        <f>'Matriz de Datos'!BC99</f>
        <v/>
      </c>
      <c r="P119" s="237"/>
      <c r="Q119" s="237"/>
      <c r="R119" s="237"/>
      <c r="S119" s="237" t="str">
        <f>'Matriz de Datos'!BG99</f>
        <v/>
      </c>
      <c r="T119" s="237"/>
      <c r="U119" s="252" t="str">
        <f ca="1">'Matriz de Datos'!BJ99 &amp; " [ " &amp;'Matriz de Datos'!BK99 &amp; " ]"</f>
        <v xml:space="preserve"> [  ]</v>
      </c>
    </row>
    <row r="120" spans="6:21" x14ac:dyDescent="0.3">
      <c r="F120" s="251" t="str">
        <f>'Matriz de Datos'!A100</f>
        <v/>
      </c>
      <c r="G120" s="237" t="str">
        <f>'Matriz de Datos'!G100</f>
        <v/>
      </c>
      <c r="H120" s="248" t="str">
        <f>'Matriz de Datos'!K100</f>
        <v/>
      </c>
      <c r="I120" s="248" t="str">
        <f>'Matriz de Datos'!H100 &amp; "  " &amp;'Matriz de Datos'!I100</f>
        <v xml:space="preserve">  </v>
      </c>
      <c r="J120" s="237" t="str">
        <f>'Matriz de Datos'!M100</f>
        <v/>
      </c>
      <c r="K120" s="237" t="str">
        <f>'Matriz de Datos'!N100</f>
        <v/>
      </c>
      <c r="L120" s="237" t="str">
        <f>'Matriz de Datos'!O100</f>
        <v/>
      </c>
      <c r="M120" s="237" t="str">
        <f>'Matriz de Datos'!N100</f>
        <v/>
      </c>
      <c r="N120" s="237" t="str">
        <f ca="1">'Matriz de Datos'!BB100</f>
        <v/>
      </c>
      <c r="O120" s="237" t="str">
        <f>'Matriz de Datos'!BC100</f>
        <v/>
      </c>
      <c r="P120" s="237"/>
      <c r="Q120" s="237"/>
      <c r="R120" s="237"/>
      <c r="S120" s="237" t="str">
        <f>'Matriz de Datos'!BG100</f>
        <v/>
      </c>
      <c r="T120" s="237"/>
      <c r="U120" s="252" t="str">
        <f ca="1">'Matriz de Datos'!BJ100 &amp; " [ " &amp;'Matriz de Datos'!BK100 &amp; " ]"</f>
        <v xml:space="preserve"> [  ]</v>
      </c>
    </row>
    <row r="121" spans="6:21" x14ac:dyDescent="0.3">
      <c r="F121" s="251" t="str">
        <f>'Matriz de Datos'!A101</f>
        <v/>
      </c>
      <c r="G121" s="237" t="str">
        <f>'Matriz de Datos'!G101</f>
        <v/>
      </c>
      <c r="H121" s="248" t="str">
        <f>'Matriz de Datos'!K101</f>
        <v/>
      </c>
      <c r="I121" s="248" t="str">
        <f>'Matriz de Datos'!H101 &amp; "  " &amp;'Matriz de Datos'!I101</f>
        <v xml:space="preserve">  </v>
      </c>
      <c r="J121" s="237" t="str">
        <f>'Matriz de Datos'!M101</f>
        <v/>
      </c>
      <c r="K121" s="237" t="str">
        <f>'Matriz de Datos'!N101</f>
        <v/>
      </c>
      <c r="L121" s="237" t="str">
        <f>'Matriz de Datos'!O101</f>
        <v/>
      </c>
      <c r="M121" s="237" t="str">
        <f>'Matriz de Datos'!N101</f>
        <v/>
      </c>
      <c r="N121" s="237" t="str">
        <f ca="1">'Matriz de Datos'!BB101</f>
        <v/>
      </c>
      <c r="O121" s="237" t="str">
        <f>'Matriz de Datos'!BC101</f>
        <v/>
      </c>
      <c r="P121" s="237"/>
      <c r="Q121" s="237"/>
      <c r="R121" s="237"/>
      <c r="S121" s="237" t="str">
        <f>'Matriz de Datos'!BG101</f>
        <v/>
      </c>
      <c r="T121" s="237"/>
      <c r="U121" s="252" t="str">
        <f ca="1">'Matriz de Datos'!BJ101 &amp; " [ " &amp;'Matriz de Datos'!BK101 &amp; " ]"</f>
        <v xml:space="preserve"> [  ]</v>
      </c>
    </row>
    <row r="122" spans="6:21" x14ac:dyDescent="0.3">
      <c r="F122" s="251" t="str">
        <f>'Matriz de Datos'!A102</f>
        <v/>
      </c>
      <c r="G122" s="237" t="str">
        <f>'Matriz de Datos'!G102</f>
        <v/>
      </c>
      <c r="H122" s="248" t="str">
        <f>'Matriz de Datos'!K102</f>
        <v/>
      </c>
      <c r="I122" s="248" t="str">
        <f>'Matriz de Datos'!H102 &amp; "  " &amp;'Matriz de Datos'!I102</f>
        <v xml:space="preserve">  </v>
      </c>
      <c r="J122" s="237" t="str">
        <f>'Matriz de Datos'!M102</f>
        <v/>
      </c>
      <c r="K122" s="237" t="str">
        <f>'Matriz de Datos'!N102</f>
        <v/>
      </c>
      <c r="L122" s="237" t="str">
        <f>'Matriz de Datos'!O102</f>
        <v/>
      </c>
      <c r="M122" s="237" t="str">
        <f>'Matriz de Datos'!N102</f>
        <v/>
      </c>
      <c r="N122" s="237" t="str">
        <f ca="1">'Matriz de Datos'!BB102</f>
        <v/>
      </c>
      <c r="O122" s="237" t="str">
        <f>'Matriz de Datos'!BC102</f>
        <v/>
      </c>
      <c r="P122" s="237"/>
      <c r="Q122" s="237"/>
      <c r="R122" s="237"/>
      <c r="S122" s="237" t="str">
        <f>'Matriz de Datos'!BG102</f>
        <v/>
      </c>
      <c r="T122" s="237"/>
      <c r="U122" s="252" t="str">
        <f ca="1">'Matriz de Datos'!BJ102 &amp; " [ " &amp;'Matriz de Datos'!BK102 &amp; " ]"</f>
        <v xml:space="preserve"> [  ]</v>
      </c>
    </row>
    <row r="123" spans="6:21" x14ac:dyDescent="0.3">
      <c r="F123" s="251" t="str">
        <f>'Matriz de Datos'!A103</f>
        <v/>
      </c>
      <c r="G123" s="237" t="str">
        <f>'Matriz de Datos'!G103</f>
        <v/>
      </c>
      <c r="H123" s="248" t="str">
        <f>'Matriz de Datos'!K103</f>
        <v/>
      </c>
      <c r="I123" s="248" t="str">
        <f>'Matriz de Datos'!H103 &amp; "  " &amp;'Matriz de Datos'!I103</f>
        <v xml:space="preserve">  </v>
      </c>
      <c r="J123" s="237" t="str">
        <f>'Matriz de Datos'!M103</f>
        <v/>
      </c>
      <c r="K123" s="237" t="str">
        <f>'Matriz de Datos'!N103</f>
        <v/>
      </c>
      <c r="L123" s="237" t="str">
        <f>'Matriz de Datos'!O103</f>
        <v/>
      </c>
      <c r="M123" s="237" t="str">
        <f>'Matriz de Datos'!N103</f>
        <v/>
      </c>
      <c r="N123" s="237" t="str">
        <f ca="1">'Matriz de Datos'!BB103</f>
        <v/>
      </c>
      <c r="O123" s="237" t="str">
        <f>'Matriz de Datos'!BC103</f>
        <v/>
      </c>
      <c r="P123" s="237"/>
      <c r="Q123" s="237"/>
      <c r="R123" s="237"/>
      <c r="S123" s="237" t="str">
        <f>'Matriz de Datos'!BG103</f>
        <v/>
      </c>
      <c r="T123" s="237"/>
      <c r="U123" s="252" t="str">
        <f ca="1">'Matriz de Datos'!BJ103 &amp; " [ " &amp;'Matriz de Datos'!BK103 &amp; " ]"</f>
        <v xml:space="preserve"> [  ]</v>
      </c>
    </row>
    <row r="124" spans="6:21" x14ac:dyDescent="0.3">
      <c r="F124" s="251" t="str">
        <f>'Matriz de Datos'!A104</f>
        <v/>
      </c>
      <c r="G124" s="237" t="str">
        <f>'Matriz de Datos'!G104</f>
        <v/>
      </c>
      <c r="H124" s="248" t="str">
        <f>'Matriz de Datos'!K104</f>
        <v/>
      </c>
      <c r="I124" s="248" t="str">
        <f>'Matriz de Datos'!H104 &amp; "  " &amp;'Matriz de Datos'!I104</f>
        <v xml:space="preserve">  </v>
      </c>
      <c r="J124" s="237" t="str">
        <f>'Matriz de Datos'!M104</f>
        <v/>
      </c>
      <c r="K124" s="237" t="str">
        <f>'Matriz de Datos'!N104</f>
        <v/>
      </c>
      <c r="L124" s="237" t="str">
        <f>'Matriz de Datos'!O104</f>
        <v/>
      </c>
      <c r="M124" s="237" t="str">
        <f>'Matriz de Datos'!N104</f>
        <v/>
      </c>
      <c r="N124" s="237" t="str">
        <f ca="1">'Matriz de Datos'!BB104</f>
        <v/>
      </c>
      <c r="O124" s="237" t="str">
        <f>'Matriz de Datos'!BC104</f>
        <v/>
      </c>
      <c r="P124" s="237"/>
      <c r="Q124" s="237"/>
      <c r="R124" s="237"/>
      <c r="S124" s="237" t="str">
        <f>'Matriz de Datos'!BG104</f>
        <v/>
      </c>
      <c r="T124" s="237"/>
      <c r="U124" s="252" t="str">
        <f ca="1">'Matriz de Datos'!BJ104 &amp; " [ " &amp;'Matriz de Datos'!BK104 &amp; " ]"</f>
        <v xml:space="preserve"> [  ]</v>
      </c>
    </row>
    <row r="125" spans="6:21" x14ac:dyDescent="0.3">
      <c r="F125" s="251" t="str">
        <f>'Matriz de Datos'!A105</f>
        <v/>
      </c>
      <c r="G125" s="237" t="str">
        <f>'Matriz de Datos'!G105</f>
        <v/>
      </c>
      <c r="H125" s="248" t="str">
        <f>'Matriz de Datos'!K105</f>
        <v/>
      </c>
      <c r="I125" s="248" t="str">
        <f>'Matriz de Datos'!H105 &amp; "  " &amp;'Matriz de Datos'!I105</f>
        <v xml:space="preserve">  </v>
      </c>
      <c r="J125" s="237" t="str">
        <f>'Matriz de Datos'!M105</f>
        <v/>
      </c>
      <c r="K125" s="237" t="str">
        <f>'Matriz de Datos'!N105</f>
        <v/>
      </c>
      <c r="L125" s="237" t="str">
        <f>'Matriz de Datos'!O105</f>
        <v/>
      </c>
      <c r="M125" s="237" t="str">
        <f>'Matriz de Datos'!N105</f>
        <v/>
      </c>
      <c r="N125" s="237" t="str">
        <f ca="1">'Matriz de Datos'!BB105</f>
        <v/>
      </c>
      <c r="O125" s="237" t="str">
        <f>'Matriz de Datos'!BC105</f>
        <v/>
      </c>
      <c r="P125" s="237"/>
      <c r="Q125" s="237"/>
      <c r="R125" s="237"/>
      <c r="S125" s="237" t="str">
        <f>'Matriz de Datos'!BG105</f>
        <v/>
      </c>
      <c r="T125" s="237"/>
      <c r="U125" s="252" t="str">
        <f ca="1">'Matriz de Datos'!BJ105 &amp; " [ " &amp;'Matriz de Datos'!BK105 &amp; " ]"</f>
        <v xml:space="preserve"> [  ]</v>
      </c>
    </row>
    <row r="126" spans="6:21" x14ac:dyDescent="0.3">
      <c r="F126" s="251" t="str">
        <f>'Matriz de Datos'!A106</f>
        <v/>
      </c>
      <c r="G126" s="237" t="str">
        <f>'Matriz de Datos'!G106</f>
        <v/>
      </c>
      <c r="H126" s="248" t="str">
        <f>'Matriz de Datos'!K106</f>
        <v/>
      </c>
      <c r="I126" s="248" t="str">
        <f>'Matriz de Datos'!H106 &amp; "  " &amp;'Matriz de Datos'!I106</f>
        <v xml:space="preserve">  </v>
      </c>
      <c r="J126" s="237" t="str">
        <f>'Matriz de Datos'!M106</f>
        <v/>
      </c>
      <c r="K126" s="237" t="str">
        <f>'Matriz de Datos'!N106</f>
        <v/>
      </c>
      <c r="L126" s="237" t="str">
        <f>'Matriz de Datos'!O106</f>
        <v/>
      </c>
      <c r="M126" s="237" t="str">
        <f>'Matriz de Datos'!N106</f>
        <v/>
      </c>
      <c r="N126" s="237" t="str">
        <f ca="1">'Matriz de Datos'!BB106</f>
        <v/>
      </c>
      <c r="O126" s="237" t="str">
        <f>'Matriz de Datos'!BC106</f>
        <v/>
      </c>
      <c r="P126" s="237"/>
      <c r="Q126" s="237"/>
      <c r="R126" s="237"/>
      <c r="S126" s="237" t="str">
        <f>'Matriz de Datos'!BG106</f>
        <v/>
      </c>
      <c r="T126" s="237"/>
      <c r="U126" s="252" t="str">
        <f ca="1">'Matriz de Datos'!BJ106 &amp; " [ " &amp;'Matriz de Datos'!BK106 &amp; " ]"</f>
        <v xml:space="preserve"> [  ]</v>
      </c>
    </row>
    <row r="127" spans="6:21" x14ac:dyDescent="0.3">
      <c r="F127" s="251" t="str">
        <f>'Matriz de Datos'!A107</f>
        <v/>
      </c>
      <c r="G127" s="237" t="str">
        <f>'Matriz de Datos'!G107</f>
        <v/>
      </c>
      <c r="H127" s="248" t="str">
        <f>'Matriz de Datos'!K107</f>
        <v/>
      </c>
      <c r="I127" s="248" t="str">
        <f>'Matriz de Datos'!H107 &amp; "  " &amp;'Matriz de Datos'!I107</f>
        <v xml:space="preserve">  </v>
      </c>
      <c r="J127" s="237" t="str">
        <f>'Matriz de Datos'!M107</f>
        <v/>
      </c>
      <c r="K127" s="237" t="str">
        <f>'Matriz de Datos'!N107</f>
        <v/>
      </c>
      <c r="L127" s="237" t="str">
        <f>'Matriz de Datos'!O107</f>
        <v/>
      </c>
      <c r="M127" s="237" t="str">
        <f>'Matriz de Datos'!N107</f>
        <v/>
      </c>
      <c r="N127" s="237" t="str">
        <f ca="1">'Matriz de Datos'!BB107</f>
        <v/>
      </c>
      <c r="O127" s="237" t="str">
        <f>'Matriz de Datos'!BC107</f>
        <v/>
      </c>
      <c r="P127" s="237"/>
      <c r="Q127" s="237"/>
      <c r="R127" s="237"/>
      <c r="S127" s="237" t="str">
        <f>'Matriz de Datos'!BG107</f>
        <v/>
      </c>
      <c r="T127" s="237"/>
      <c r="U127" s="252" t="str">
        <f ca="1">'Matriz de Datos'!BJ107 &amp; " [ " &amp;'Matriz de Datos'!BK107 &amp; " ]"</f>
        <v xml:space="preserve"> [  ]</v>
      </c>
    </row>
    <row r="128" spans="6:21" x14ac:dyDescent="0.3">
      <c r="F128" s="251" t="str">
        <f>'Matriz de Datos'!A108</f>
        <v/>
      </c>
      <c r="G128" s="237" t="str">
        <f>'Matriz de Datos'!G108</f>
        <v/>
      </c>
      <c r="H128" s="248" t="str">
        <f>'Matriz de Datos'!K108</f>
        <v/>
      </c>
      <c r="I128" s="248" t="str">
        <f>'Matriz de Datos'!H108 &amp; "  " &amp;'Matriz de Datos'!I108</f>
        <v xml:space="preserve">  </v>
      </c>
      <c r="J128" s="237" t="str">
        <f>'Matriz de Datos'!M108</f>
        <v/>
      </c>
      <c r="K128" s="237" t="str">
        <f>'Matriz de Datos'!N108</f>
        <v/>
      </c>
      <c r="L128" s="237" t="str">
        <f>'Matriz de Datos'!O108</f>
        <v/>
      </c>
      <c r="M128" s="237" t="str">
        <f>'Matriz de Datos'!N108</f>
        <v/>
      </c>
      <c r="N128" s="237" t="str">
        <f ca="1">'Matriz de Datos'!BB108</f>
        <v/>
      </c>
      <c r="O128" s="237" t="str">
        <f>'Matriz de Datos'!BC108</f>
        <v/>
      </c>
      <c r="P128" s="237"/>
      <c r="Q128" s="237"/>
      <c r="R128" s="237"/>
      <c r="S128" s="237" t="str">
        <f>'Matriz de Datos'!BG108</f>
        <v/>
      </c>
      <c r="T128" s="237"/>
      <c r="U128" s="252" t="str">
        <f ca="1">'Matriz de Datos'!BJ108 &amp; " [ " &amp;'Matriz de Datos'!BK108 &amp; " ]"</f>
        <v xml:space="preserve"> [  ]</v>
      </c>
    </row>
    <row r="129" spans="6:21" x14ac:dyDescent="0.3">
      <c r="F129" s="251" t="str">
        <f>'Matriz de Datos'!A109</f>
        <v/>
      </c>
      <c r="G129" s="237" t="str">
        <f>'Matriz de Datos'!G109</f>
        <v/>
      </c>
      <c r="H129" s="248" t="str">
        <f>'Matriz de Datos'!K109</f>
        <v/>
      </c>
      <c r="I129" s="248" t="str">
        <f>'Matriz de Datos'!H109 &amp; "  " &amp;'Matriz de Datos'!I109</f>
        <v xml:space="preserve">  </v>
      </c>
      <c r="J129" s="237" t="str">
        <f>'Matriz de Datos'!M109</f>
        <v/>
      </c>
      <c r="K129" s="237" t="str">
        <f>'Matriz de Datos'!N109</f>
        <v/>
      </c>
      <c r="L129" s="237" t="str">
        <f>'Matriz de Datos'!O109</f>
        <v/>
      </c>
      <c r="M129" s="237" t="str">
        <f>'Matriz de Datos'!N109</f>
        <v/>
      </c>
      <c r="N129" s="237" t="str">
        <f ca="1">'Matriz de Datos'!BB109</f>
        <v/>
      </c>
      <c r="O129" s="237" t="str">
        <f>'Matriz de Datos'!BC109</f>
        <v/>
      </c>
      <c r="P129" s="237"/>
      <c r="Q129" s="237"/>
      <c r="R129" s="237"/>
      <c r="S129" s="237" t="str">
        <f>'Matriz de Datos'!BG109</f>
        <v/>
      </c>
      <c r="T129" s="237"/>
      <c r="U129" s="252" t="str">
        <f ca="1">'Matriz de Datos'!BJ109 &amp; " [ " &amp;'Matriz de Datos'!BK109 &amp; " ]"</f>
        <v xml:space="preserve"> [  ]</v>
      </c>
    </row>
    <row r="130" spans="6:21" x14ac:dyDescent="0.3">
      <c r="F130" s="251" t="str">
        <f>'Matriz de Datos'!A110</f>
        <v/>
      </c>
      <c r="G130" s="237" t="str">
        <f>'Matriz de Datos'!G110</f>
        <v/>
      </c>
      <c r="H130" s="248" t="str">
        <f>'Matriz de Datos'!K110</f>
        <v/>
      </c>
      <c r="I130" s="248" t="str">
        <f>'Matriz de Datos'!H110 &amp; "  " &amp;'Matriz de Datos'!I110</f>
        <v xml:space="preserve">  </v>
      </c>
      <c r="J130" s="237" t="str">
        <f>'Matriz de Datos'!M110</f>
        <v/>
      </c>
      <c r="K130" s="237" t="str">
        <f>'Matriz de Datos'!N110</f>
        <v/>
      </c>
      <c r="L130" s="237" t="str">
        <f>'Matriz de Datos'!O110</f>
        <v/>
      </c>
      <c r="M130" s="237" t="str">
        <f>'Matriz de Datos'!N110</f>
        <v/>
      </c>
      <c r="N130" s="237" t="str">
        <f ca="1">'Matriz de Datos'!BB110</f>
        <v/>
      </c>
      <c r="O130" s="237" t="str">
        <f>'Matriz de Datos'!BC110</f>
        <v/>
      </c>
      <c r="P130" s="237"/>
      <c r="Q130" s="237"/>
      <c r="R130" s="237"/>
      <c r="S130" s="237" t="str">
        <f>'Matriz de Datos'!BG110</f>
        <v/>
      </c>
      <c r="T130" s="237"/>
      <c r="U130" s="252" t="str">
        <f ca="1">'Matriz de Datos'!BJ110 &amp; " [ " &amp;'Matriz de Datos'!BK110 &amp; " ]"</f>
        <v xml:space="preserve"> [  ]</v>
      </c>
    </row>
    <row r="131" spans="6:21" x14ac:dyDescent="0.3">
      <c r="F131" s="251" t="str">
        <f>'Matriz de Datos'!A111</f>
        <v/>
      </c>
      <c r="G131" s="237" t="str">
        <f>'Matriz de Datos'!G111</f>
        <v/>
      </c>
      <c r="H131" s="248" t="str">
        <f>'Matriz de Datos'!K111</f>
        <v/>
      </c>
      <c r="I131" s="248" t="str">
        <f>'Matriz de Datos'!H111 &amp; "  " &amp;'Matriz de Datos'!I111</f>
        <v xml:space="preserve">  </v>
      </c>
      <c r="J131" s="237" t="str">
        <f>'Matriz de Datos'!M111</f>
        <v/>
      </c>
      <c r="K131" s="237" t="str">
        <f>'Matriz de Datos'!N111</f>
        <v/>
      </c>
      <c r="L131" s="237" t="str">
        <f>'Matriz de Datos'!O111</f>
        <v/>
      </c>
      <c r="M131" s="237" t="str">
        <f>'Matriz de Datos'!N111</f>
        <v/>
      </c>
      <c r="N131" s="237" t="str">
        <f ca="1">'Matriz de Datos'!BB111</f>
        <v/>
      </c>
      <c r="O131" s="237" t="str">
        <f>'Matriz de Datos'!BC111</f>
        <v/>
      </c>
      <c r="P131" s="237"/>
      <c r="Q131" s="237"/>
      <c r="R131" s="237"/>
      <c r="S131" s="237" t="str">
        <f>'Matriz de Datos'!BG111</f>
        <v/>
      </c>
      <c r="T131" s="237"/>
      <c r="U131" s="252" t="str">
        <f ca="1">'Matriz de Datos'!BJ111 &amp; " [ " &amp;'Matriz de Datos'!BK111 &amp; " ]"</f>
        <v xml:space="preserve"> [  ]</v>
      </c>
    </row>
    <row r="132" spans="6:21" x14ac:dyDescent="0.3">
      <c r="F132" s="251" t="str">
        <f>'Matriz de Datos'!A112</f>
        <v/>
      </c>
      <c r="G132" s="237" t="str">
        <f>'Matriz de Datos'!G112</f>
        <v/>
      </c>
      <c r="H132" s="248" t="str">
        <f>'Matriz de Datos'!K112</f>
        <v/>
      </c>
      <c r="I132" s="248" t="str">
        <f>'Matriz de Datos'!H112 &amp; "  " &amp;'Matriz de Datos'!I112</f>
        <v xml:space="preserve">  </v>
      </c>
      <c r="J132" s="237" t="str">
        <f>'Matriz de Datos'!M112</f>
        <v/>
      </c>
      <c r="K132" s="237" t="str">
        <f>'Matriz de Datos'!N112</f>
        <v/>
      </c>
      <c r="L132" s="237" t="str">
        <f>'Matriz de Datos'!O112</f>
        <v/>
      </c>
      <c r="M132" s="237" t="str">
        <f>'Matriz de Datos'!N112</f>
        <v/>
      </c>
      <c r="N132" s="237" t="str">
        <f ca="1">'Matriz de Datos'!BB112</f>
        <v/>
      </c>
      <c r="O132" s="237" t="str">
        <f>'Matriz de Datos'!BC112</f>
        <v/>
      </c>
      <c r="P132" s="237"/>
      <c r="Q132" s="237"/>
      <c r="R132" s="237"/>
      <c r="S132" s="237" t="str">
        <f>'Matriz de Datos'!BG112</f>
        <v/>
      </c>
      <c r="T132" s="237"/>
      <c r="U132" s="252" t="str">
        <f ca="1">'Matriz de Datos'!BJ112 &amp; " [ " &amp;'Matriz de Datos'!BK112 &amp; " ]"</f>
        <v xml:space="preserve"> [  ]</v>
      </c>
    </row>
    <row r="133" spans="6:21" x14ac:dyDescent="0.3">
      <c r="F133" s="251" t="str">
        <f>'Matriz de Datos'!A113</f>
        <v/>
      </c>
      <c r="G133" s="237" t="str">
        <f>'Matriz de Datos'!G113</f>
        <v/>
      </c>
      <c r="H133" s="248" t="str">
        <f>'Matriz de Datos'!K113</f>
        <v/>
      </c>
      <c r="I133" s="248" t="str">
        <f>'Matriz de Datos'!H113 &amp; "  " &amp;'Matriz de Datos'!I113</f>
        <v xml:space="preserve">  </v>
      </c>
      <c r="J133" s="237" t="str">
        <f>'Matriz de Datos'!M113</f>
        <v/>
      </c>
      <c r="K133" s="237" t="str">
        <f>'Matriz de Datos'!N113</f>
        <v/>
      </c>
      <c r="L133" s="237" t="str">
        <f>'Matriz de Datos'!O113</f>
        <v/>
      </c>
      <c r="M133" s="237" t="str">
        <f>'Matriz de Datos'!N113</f>
        <v/>
      </c>
      <c r="N133" s="237" t="str">
        <f ca="1">'Matriz de Datos'!BB113</f>
        <v/>
      </c>
      <c r="O133" s="237" t="str">
        <f>'Matriz de Datos'!BC113</f>
        <v/>
      </c>
      <c r="P133" s="237"/>
      <c r="Q133" s="237"/>
      <c r="R133" s="237"/>
      <c r="S133" s="237" t="str">
        <f>'Matriz de Datos'!BG113</f>
        <v/>
      </c>
      <c r="T133" s="237"/>
      <c r="U133" s="252" t="str">
        <f ca="1">'Matriz de Datos'!BJ113 &amp; " [ " &amp;'Matriz de Datos'!BK113 &amp; " ]"</f>
        <v xml:space="preserve"> [  ]</v>
      </c>
    </row>
    <row r="134" spans="6:21" x14ac:dyDescent="0.3">
      <c r="F134" s="251" t="str">
        <f>'Matriz de Datos'!A114</f>
        <v/>
      </c>
      <c r="G134" s="237" t="str">
        <f>'Matriz de Datos'!G114</f>
        <v/>
      </c>
      <c r="H134" s="248" t="str">
        <f>'Matriz de Datos'!K114</f>
        <v/>
      </c>
      <c r="I134" s="248" t="str">
        <f>'Matriz de Datos'!H114 &amp; "  " &amp;'Matriz de Datos'!I114</f>
        <v xml:space="preserve">  </v>
      </c>
      <c r="J134" s="237" t="str">
        <f>'Matriz de Datos'!M114</f>
        <v/>
      </c>
      <c r="K134" s="237" t="str">
        <f>'Matriz de Datos'!N114</f>
        <v/>
      </c>
      <c r="L134" s="237" t="str">
        <f>'Matriz de Datos'!O114</f>
        <v/>
      </c>
      <c r="M134" s="237" t="str">
        <f>'Matriz de Datos'!N114</f>
        <v/>
      </c>
      <c r="N134" s="237" t="str">
        <f ca="1">'Matriz de Datos'!BB114</f>
        <v/>
      </c>
      <c r="O134" s="237" t="str">
        <f>'Matriz de Datos'!BC114</f>
        <v/>
      </c>
      <c r="P134" s="237"/>
      <c r="Q134" s="237"/>
      <c r="R134" s="237"/>
      <c r="S134" s="237" t="str">
        <f>'Matriz de Datos'!BG114</f>
        <v/>
      </c>
      <c r="T134" s="237"/>
      <c r="U134" s="252" t="str">
        <f ca="1">'Matriz de Datos'!BJ114 &amp; " [ " &amp;'Matriz de Datos'!BK114 &amp; " ]"</f>
        <v xml:space="preserve"> [  ]</v>
      </c>
    </row>
    <row r="135" spans="6:21" x14ac:dyDescent="0.3">
      <c r="F135" s="251" t="str">
        <f>'Matriz de Datos'!A115</f>
        <v/>
      </c>
      <c r="G135" s="237" t="str">
        <f>'Matriz de Datos'!G115</f>
        <v/>
      </c>
      <c r="H135" s="248" t="str">
        <f>'Matriz de Datos'!K115</f>
        <v/>
      </c>
      <c r="I135" s="248" t="str">
        <f>'Matriz de Datos'!H115 &amp; "  " &amp;'Matriz de Datos'!I115</f>
        <v xml:space="preserve">  </v>
      </c>
      <c r="J135" s="237" t="str">
        <f>'Matriz de Datos'!M115</f>
        <v/>
      </c>
      <c r="K135" s="237" t="str">
        <f>'Matriz de Datos'!N115</f>
        <v/>
      </c>
      <c r="L135" s="237" t="str">
        <f>'Matriz de Datos'!O115</f>
        <v/>
      </c>
      <c r="M135" s="237" t="str">
        <f>'Matriz de Datos'!N115</f>
        <v/>
      </c>
      <c r="N135" s="237" t="str">
        <f ca="1">'Matriz de Datos'!BB115</f>
        <v/>
      </c>
      <c r="O135" s="237" t="str">
        <f>'Matriz de Datos'!BC115</f>
        <v/>
      </c>
      <c r="P135" s="237"/>
      <c r="Q135" s="237"/>
      <c r="R135" s="237"/>
      <c r="S135" s="237" t="str">
        <f>'Matriz de Datos'!BG115</f>
        <v/>
      </c>
      <c r="T135" s="237"/>
      <c r="U135" s="252" t="str">
        <f ca="1">'Matriz de Datos'!BJ115 &amp; " [ " &amp;'Matriz de Datos'!BK115 &amp; " ]"</f>
        <v xml:space="preserve"> [  ]</v>
      </c>
    </row>
    <row r="136" spans="6:21" x14ac:dyDescent="0.3">
      <c r="F136" s="251" t="str">
        <f>'Matriz de Datos'!A116</f>
        <v/>
      </c>
      <c r="G136" s="237" t="str">
        <f>'Matriz de Datos'!G116</f>
        <v/>
      </c>
      <c r="H136" s="248" t="str">
        <f>'Matriz de Datos'!K116</f>
        <v/>
      </c>
      <c r="I136" s="248" t="str">
        <f>'Matriz de Datos'!H116 &amp; "  " &amp;'Matriz de Datos'!I116</f>
        <v xml:space="preserve">  </v>
      </c>
      <c r="J136" s="237" t="str">
        <f>'Matriz de Datos'!M116</f>
        <v/>
      </c>
      <c r="K136" s="237" t="str">
        <f>'Matriz de Datos'!N116</f>
        <v/>
      </c>
      <c r="L136" s="237" t="str">
        <f>'Matriz de Datos'!O116</f>
        <v/>
      </c>
      <c r="M136" s="237" t="str">
        <f>'Matriz de Datos'!N116</f>
        <v/>
      </c>
      <c r="N136" s="237" t="str">
        <f ca="1">'Matriz de Datos'!BB116</f>
        <v/>
      </c>
      <c r="O136" s="237" t="str">
        <f>'Matriz de Datos'!BC116</f>
        <v/>
      </c>
      <c r="P136" s="237"/>
      <c r="Q136" s="237"/>
      <c r="R136" s="237"/>
      <c r="S136" s="237" t="str">
        <f>'Matriz de Datos'!BG116</f>
        <v/>
      </c>
      <c r="T136" s="237"/>
      <c r="U136" s="252" t="str">
        <f ca="1">'Matriz de Datos'!BJ116 &amp; " [ " &amp;'Matriz de Datos'!BK116 &amp; " ]"</f>
        <v xml:space="preserve"> [  ]</v>
      </c>
    </row>
    <row r="137" spans="6:21" x14ac:dyDescent="0.3">
      <c r="F137" s="251" t="str">
        <f>'Matriz de Datos'!A117</f>
        <v/>
      </c>
      <c r="G137" s="237" t="str">
        <f>'Matriz de Datos'!G117</f>
        <v/>
      </c>
      <c r="H137" s="248" t="str">
        <f>'Matriz de Datos'!K117</f>
        <v/>
      </c>
      <c r="I137" s="248" t="str">
        <f>'Matriz de Datos'!H117 &amp; "  " &amp;'Matriz de Datos'!I117</f>
        <v xml:space="preserve">  </v>
      </c>
      <c r="J137" s="237" t="str">
        <f>'Matriz de Datos'!M117</f>
        <v/>
      </c>
      <c r="K137" s="237" t="str">
        <f>'Matriz de Datos'!N117</f>
        <v/>
      </c>
      <c r="L137" s="237" t="str">
        <f>'Matriz de Datos'!O117</f>
        <v/>
      </c>
      <c r="M137" s="237" t="str">
        <f>'Matriz de Datos'!N117</f>
        <v/>
      </c>
      <c r="N137" s="237" t="str">
        <f ca="1">'Matriz de Datos'!BB117</f>
        <v/>
      </c>
      <c r="O137" s="237" t="str">
        <f>'Matriz de Datos'!BC117</f>
        <v/>
      </c>
      <c r="P137" s="237"/>
      <c r="Q137" s="237"/>
      <c r="R137" s="237"/>
      <c r="S137" s="237" t="str">
        <f>'Matriz de Datos'!BG117</f>
        <v/>
      </c>
      <c r="T137" s="237"/>
      <c r="U137" s="252" t="str">
        <f ca="1">'Matriz de Datos'!BJ117 &amp; " [ " &amp;'Matriz de Datos'!BK117 &amp; " ]"</f>
        <v xml:space="preserve"> [  ]</v>
      </c>
    </row>
    <row r="138" spans="6:21" x14ac:dyDescent="0.3">
      <c r="F138" s="251" t="str">
        <f>'Matriz de Datos'!A118</f>
        <v/>
      </c>
      <c r="G138" s="237" t="str">
        <f>'Matriz de Datos'!G118</f>
        <v/>
      </c>
      <c r="H138" s="248" t="str">
        <f>'Matriz de Datos'!K118</f>
        <v/>
      </c>
      <c r="I138" s="248" t="str">
        <f>'Matriz de Datos'!H118 &amp; "  " &amp;'Matriz de Datos'!I118</f>
        <v xml:space="preserve">  </v>
      </c>
      <c r="J138" s="237" t="str">
        <f>'Matriz de Datos'!M118</f>
        <v/>
      </c>
      <c r="K138" s="237" t="str">
        <f>'Matriz de Datos'!N118</f>
        <v/>
      </c>
      <c r="L138" s="237" t="str">
        <f>'Matriz de Datos'!O118</f>
        <v/>
      </c>
      <c r="M138" s="237" t="str">
        <f>'Matriz de Datos'!N118</f>
        <v/>
      </c>
      <c r="N138" s="237" t="str">
        <f ca="1">'Matriz de Datos'!BB118</f>
        <v/>
      </c>
      <c r="O138" s="237" t="str">
        <f>'Matriz de Datos'!BC118</f>
        <v/>
      </c>
      <c r="P138" s="237"/>
      <c r="Q138" s="237"/>
      <c r="R138" s="237"/>
      <c r="S138" s="237" t="str">
        <f>'Matriz de Datos'!BG118</f>
        <v/>
      </c>
      <c r="T138" s="237"/>
      <c r="U138" s="252" t="str">
        <f ca="1">'Matriz de Datos'!BJ118 &amp; " [ " &amp;'Matriz de Datos'!BK118 &amp; " ]"</f>
        <v xml:space="preserve"> [  ]</v>
      </c>
    </row>
    <row r="139" spans="6:21" x14ac:dyDescent="0.3">
      <c r="F139" s="251" t="str">
        <f>'Matriz de Datos'!A119</f>
        <v/>
      </c>
      <c r="G139" s="237" t="str">
        <f>'Matriz de Datos'!G119</f>
        <v/>
      </c>
      <c r="H139" s="248" t="str">
        <f>'Matriz de Datos'!K119</f>
        <v/>
      </c>
      <c r="I139" s="248" t="str">
        <f>'Matriz de Datos'!H119 &amp; "  " &amp;'Matriz de Datos'!I119</f>
        <v xml:space="preserve">  </v>
      </c>
      <c r="J139" s="237" t="str">
        <f>'Matriz de Datos'!M119</f>
        <v/>
      </c>
      <c r="K139" s="237" t="str">
        <f>'Matriz de Datos'!N119</f>
        <v/>
      </c>
      <c r="L139" s="237" t="str">
        <f>'Matriz de Datos'!O119</f>
        <v/>
      </c>
      <c r="M139" s="237" t="str">
        <f>'Matriz de Datos'!N119</f>
        <v/>
      </c>
      <c r="N139" s="237" t="str">
        <f ca="1">'Matriz de Datos'!BB119</f>
        <v/>
      </c>
      <c r="O139" s="237" t="str">
        <f>'Matriz de Datos'!BC119</f>
        <v/>
      </c>
      <c r="P139" s="237"/>
      <c r="Q139" s="237"/>
      <c r="R139" s="237"/>
      <c r="S139" s="237" t="str">
        <f>'Matriz de Datos'!BG119</f>
        <v/>
      </c>
      <c r="T139" s="237"/>
      <c r="U139" s="252" t="str">
        <f ca="1">'Matriz de Datos'!BJ119 &amp; " [ " &amp;'Matriz de Datos'!BK119 &amp; " ]"</f>
        <v xml:space="preserve"> [  ]</v>
      </c>
    </row>
    <row r="140" spans="6:21" x14ac:dyDescent="0.3">
      <c r="F140" s="251" t="str">
        <f>'Matriz de Datos'!A120</f>
        <v/>
      </c>
      <c r="G140" s="237" t="str">
        <f>'Matriz de Datos'!G120</f>
        <v/>
      </c>
      <c r="H140" s="248" t="str">
        <f>'Matriz de Datos'!K120</f>
        <v/>
      </c>
      <c r="I140" s="248" t="str">
        <f>'Matriz de Datos'!H120 &amp; "  " &amp;'Matriz de Datos'!I120</f>
        <v xml:space="preserve">  </v>
      </c>
      <c r="J140" s="237" t="str">
        <f>'Matriz de Datos'!M120</f>
        <v/>
      </c>
      <c r="K140" s="237" t="str">
        <f>'Matriz de Datos'!N120</f>
        <v/>
      </c>
      <c r="L140" s="237" t="str">
        <f>'Matriz de Datos'!O120</f>
        <v/>
      </c>
      <c r="M140" s="237" t="str">
        <f>'Matriz de Datos'!N120</f>
        <v/>
      </c>
      <c r="N140" s="237" t="str">
        <f ca="1">'Matriz de Datos'!BB120</f>
        <v/>
      </c>
      <c r="O140" s="237" t="str">
        <f>'Matriz de Datos'!BC120</f>
        <v/>
      </c>
      <c r="P140" s="237"/>
      <c r="Q140" s="237"/>
      <c r="R140" s="237"/>
      <c r="S140" s="237" t="str">
        <f>'Matriz de Datos'!BG120</f>
        <v/>
      </c>
      <c r="T140" s="237"/>
      <c r="U140" s="252" t="str">
        <f ca="1">'Matriz de Datos'!BJ120 &amp; " [ " &amp;'Matriz de Datos'!BK120 &amp; " ]"</f>
        <v xml:space="preserve"> [  ]</v>
      </c>
    </row>
    <row r="141" spans="6:21" x14ac:dyDescent="0.3">
      <c r="F141" s="251" t="str">
        <f>'Matriz de Datos'!A121</f>
        <v/>
      </c>
      <c r="G141" s="237" t="str">
        <f>'Matriz de Datos'!G121</f>
        <v/>
      </c>
      <c r="H141" s="248" t="str">
        <f>'Matriz de Datos'!K121</f>
        <v/>
      </c>
      <c r="I141" s="248" t="str">
        <f>'Matriz de Datos'!H121 &amp; "  " &amp;'Matriz de Datos'!I121</f>
        <v xml:space="preserve">  </v>
      </c>
      <c r="J141" s="237" t="str">
        <f>'Matriz de Datos'!M121</f>
        <v/>
      </c>
      <c r="K141" s="237" t="str">
        <f>'Matriz de Datos'!N121</f>
        <v/>
      </c>
      <c r="L141" s="237" t="str">
        <f>'Matriz de Datos'!O121</f>
        <v/>
      </c>
      <c r="M141" s="237" t="str">
        <f>'Matriz de Datos'!N121</f>
        <v/>
      </c>
      <c r="N141" s="237" t="str">
        <f ca="1">'Matriz de Datos'!BB121</f>
        <v/>
      </c>
      <c r="O141" s="237" t="str">
        <f>'Matriz de Datos'!BC121</f>
        <v/>
      </c>
      <c r="P141" s="237"/>
      <c r="Q141" s="237"/>
      <c r="R141" s="237"/>
      <c r="S141" s="237" t="str">
        <f>'Matriz de Datos'!BG121</f>
        <v/>
      </c>
      <c r="T141" s="237"/>
      <c r="U141" s="252" t="str">
        <f ca="1">'Matriz de Datos'!BJ121 &amp; " [ " &amp;'Matriz de Datos'!BK121 &amp; " ]"</f>
        <v xml:space="preserve"> [  ]</v>
      </c>
    </row>
    <row r="142" spans="6:21" x14ac:dyDescent="0.3">
      <c r="F142" s="251" t="str">
        <f>'Matriz de Datos'!A122</f>
        <v/>
      </c>
      <c r="G142" s="237" t="str">
        <f>'Matriz de Datos'!G122</f>
        <v/>
      </c>
      <c r="H142" s="248" t="str">
        <f>'Matriz de Datos'!K122</f>
        <v/>
      </c>
      <c r="I142" s="248" t="str">
        <f>'Matriz de Datos'!H122 &amp; "  " &amp;'Matriz de Datos'!I122</f>
        <v xml:space="preserve">  </v>
      </c>
      <c r="J142" s="237" t="str">
        <f>'Matriz de Datos'!M122</f>
        <v/>
      </c>
      <c r="K142" s="237" t="str">
        <f>'Matriz de Datos'!N122</f>
        <v/>
      </c>
      <c r="L142" s="237" t="str">
        <f>'Matriz de Datos'!O122</f>
        <v/>
      </c>
      <c r="M142" s="237" t="str">
        <f>'Matriz de Datos'!N122</f>
        <v/>
      </c>
      <c r="N142" s="237" t="str">
        <f ca="1">'Matriz de Datos'!BB122</f>
        <v/>
      </c>
      <c r="O142" s="237" t="str">
        <f>'Matriz de Datos'!BC122</f>
        <v/>
      </c>
      <c r="P142" s="237"/>
      <c r="Q142" s="237"/>
      <c r="R142" s="237"/>
      <c r="S142" s="237" t="str">
        <f>'Matriz de Datos'!BG122</f>
        <v/>
      </c>
      <c r="T142" s="237"/>
      <c r="U142" s="252" t="str">
        <f ca="1">'Matriz de Datos'!BJ122 &amp; " [ " &amp;'Matriz de Datos'!BK122 &amp; " ]"</f>
        <v xml:space="preserve"> [  ]</v>
      </c>
    </row>
    <row r="143" spans="6:21" x14ac:dyDescent="0.3">
      <c r="F143" s="251" t="str">
        <f>'Matriz de Datos'!A123</f>
        <v/>
      </c>
      <c r="G143" s="237" t="str">
        <f>'Matriz de Datos'!G123</f>
        <v/>
      </c>
      <c r="H143" s="248" t="str">
        <f>'Matriz de Datos'!K123</f>
        <v/>
      </c>
      <c r="I143" s="248" t="str">
        <f>'Matriz de Datos'!H123 &amp; "  " &amp;'Matriz de Datos'!I123</f>
        <v xml:space="preserve">  </v>
      </c>
      <c r="J143" s="237" t="str">
        <f>'Matriz de Datos'!M123</f>
        <v/>
      </c>
      <c r="K143" s="237" t="str">
        <f>'Matriz de Datos'!N123</f>
        <v/>
      </c>
      <c r="L143" s="237" t="str">
        <f>'Matriz de Datos'!O123</f>
        <v/>
      </c>
      <c r="M143" s="237" t="str">
        <f>'Matriz de Datos'!N123</f>
        <v/>
      </c>
      <c r="N143" s="237" t="str">
        <f ca="1">'Matriz de Datos'!BB123</f>
        <v/>
      </c>
      <c r="O143" s="237" t="str">
        <f>'Matriz de Datos'!BC123</f>
        <v/>
      </c>
      <c r="P143" s="237"/>
      <c r="Q143" s="237"/>
      <c r="R143" s="237"/>
      <c r="S143" s="237" t="str">
        <f>'Matriz de Datos'!BG123</f>
        <v/>
      </c>
      <c r="T143" s="237"/>
      <c r="U143" s="252" t="str">
        <f ca="1">'Matriz de Datos'!BJ123 &amp; " [ " &amp;'Matriz de Datos'!BK123 &amp; " ]"</f>
        <v xml:space="preserve"> [  ]</v>
      </c>
    </row>
    <row r="144" spans="6:21" x14ac:dyDescent="0.3">
      <c r="F144" s="251" t="str">
        <f>'Matriz de Datos'!A124</f>
        <v/>
      </c>
      <c r="G144" s="237" t="str">
        <f>'Matriz de Datos'!G124</f>
        <v/>
      </c>
      <c r="H144" s="248" t="str">
        <f>'Matriz de Datos'!K124</f>
        <v/>
      </c>
      <c r="I144" s="248" t="str">
        <f>'Matriz de Datos'!H124 &amp; "  " &amp;'Matriz de Datos'!I124</f>
        <v xml:space="preserve">  </v>
      </c>
      <c r="J144" s="237" t="str">
        <f>'Matriz de Datos'!M124</f>
        <v/>
      </c>
      <c r="K144" s="237" t="str">
        <f>'Matriz de Datos'!N124</f>
        <v/>
      </c>
      <c r="L144" s="237" t="str">
        <f>'Matriz de Datos'!O124</f>
        <v/>
      </c>
      <c r="M144" s="237" t="str">
        <f>'Matriz de Datos'!N124</f>
        <v/>
      </c>
      <c r="N144" s="237" t="str">
        <f ca="1">'Matriz de Datos'!BB124</f>
        <v/>
      </c>
      <c r="O144" s="237" t="str">
        <f>'Matriz de Datos'!BC124</f>
        <v/>
      </c>
      <c r="P144" s="237"/>
      <c r="Q144" s="237"/>
      <c r="R144" s="237"/>
      <c r="S144" s="237" t="str">
        <f>'Matriz de Datos'!BG124</f>
        <v/>
      </c>
      <c r="T144" s="237"/>
      <c r="U144" s="252" t="str">
        <f ca="1">'Matriz de Datos'!BJ124 &amp; " [ " &amp;'Matriz de Datos'!BK124 &amp; " ]"</f>
        <v xml:space="preserve"> [  ]</v>
      </c>
    </row>
    <row r="145" spans="6:21" x14ac:dyDescent="0.3">
      <c r="F145" s="251" t="str">
        <f>'Matriz de Datos'!A125</f>
        <v/>
      </c>
      <c r="G145" s="237" t="str">
        <f>'Matriz de Datos'!G125</f>
        <v/>
      </c>
      <c r="H145" s="248" t="str">
        <f>'Matriz de Datos'!K125</f>
        <v/>
      </c>
      <c r="I145" s="248" t="str">
        <f>'Matriz de Datos'!H125 &amp; "  " &amp;'Matriz de Datos'!I125</f>
        <v xml:space="preserve">  </v>
      </c>
      <c r="J145" s="237" t="str">
        <f>'Matriz de Datos'!M125</f>
        <v/>
      </c>
      <c r="K145" s="237" t="str">
        <f>'Matriz de Datos'!N125</f>
        <v/>
      </c>
      <c r="L145" s="237" t="str">
        <f>'Matriz de Datos'!O125</f>
        <v/>
      </c>
      <c r="M145" s="237" t="str">
        <f>'Matriz de Datos'!N125</f>
        <v/>
      </c>
      <c r="N145" s="237" t="str">
        <f ca="1">'Matriz de Datos'!BB125</f>
        <v/>
      </c>
      <c r="O145" s="237" t="str">
        <f>'Matriz de Datos'!BC125</f>
        <v/>
      </c>
      <c r="P145" s="237"/>
      <c r="Q145" s="237"/>
      <c r="R145" s="237"/>
      <c r="S145" s="237" t="str">
        <f>'Matriz de Datos'!BG125</f>
        <v/>
      </c>
      <c r="T145" s="237"/>
      <c r="U145" s="252" t="str">
        <f ca="1">'Matriz de Datos'!BJ125 &amp; " [ " &amp;'Matriz de Datos'!BK125 &amp; " ]"</f>
        <v xml:space="preserve"> [  ]</v>
      </c>
    </row>
    <row r="146" spans="6:21" x14ac:dyDescent="0.3">
      <c r="F146" s="251" t="str">
        <f>'Matriz de Datos'!A126</f>
        <v/>
      </c>
      <c r="G146" s="237" t="str">
        <f>'Matriz de Datos'!G126</f>
        <v/>
      </c>
      <c r="H146" s="248" t="str">
        <f>'Matriz de Datos'!K126</f>
        <v/>
      </c>
      <c r="I146" s="248" t="str">
        <f>'Matriz de Datos'!H126 &amp; "  " &amp;'Matriz de Datos'!I126</f>
        <v xml:space="preserve">  </v>
      </c>
      <c r="J146" s="237" t="str">
        <f>'Matriz de Datos'!M126</f>
        <v/>
      </c>
      <c r="K146" s="237" t="str">
        <f>'Matriz de Datos'!N126</f>
        <v/>
      </c>
      <c r="L146" s="237" t="str">
        <f>'Matriz de Datos'!O126</f>
        <v/>
      </c>
      <c r="M146" s="237" t="str">
        <f>'Matriz de Datos'!N126</f>
        <v/>
      </c>
      <c r="N146" s="237" t="str">
        <f ca="1">'Matriz de Datos'!BB126</f>
        <v/>
      </c>
      <c r="O146" s="237" t="str">
        <f>'Matriz de Datos'!BC126</f>
        <v/>
      </c>
      <c r="P146" s="237"/>
      <c r="Q146" s="237"/>
      <c r="R146" s="237"/>
      <c r="S146" s="237" t="str">
        <f>'Matriz de Datos'!BG126</f>
        <v/>
      </c>
      <c r="T146" s="237"/>
      <c r="U146" s="252" t="str">
        <f ca="1">'Matriz de Datos'!BJ126 &amp; " [ " &amp;'Matriz de Datos'!BK126 &amp; " ]"</f>
        <v xml:space="preserve"> [  ]</v>
      </c>
    </row>
    <row r="147" spans="6:21" x14ac:dyDescent="0.3">
      <c r="F147" s="251" t="str">
        <f>'Matriz de Datos'!A127</f>
        <v/>
      </c>
      <c r="G147" s="237" t="str">
        <f>'Matriz de Datos'!G127</f>
        <v/>
      </c>
      <c r="H147" s="248" t="str">
        <f>'Matriz de Datos'!K127</f>
        <v/>
      </c>
      <c r="I147" s="248" t="str">
        <f>'Matriz de Datos'!H127 &amp; "  " &amp;'Matriz de Datos'!I127</f>
        <v xml:space="preserve">  </v>
      </c>
      <c r="J147" s="237" t="str">
        <f>'Matriz de Datos'!M127</f>
        <v/>
      </c>
      <c r="K147" s="237" t="str">
        <f>'Matriz de Datos'!N127</f>
        <v/>
      </c>
      <c r="L147" s="237" t="str">
        <f>'Matriz de Datos'!O127</f>
        <v/>
      </c>
      <c r="M147" s="237" t="str">
        <f>'Matriz de Datos'!N127</f>
        <v/>
      </c>
      <c r="N147" s="237" t="str">
        <f ca="1">'Matriz de Datos'!BB127</f>
        <v/>
      </c>
      <c r="O147" s="237" t="str">
        <f>'Matriz de Datos'!BC127</f>
        <v/>
      </c>
      <c r="P147" s="237"/>
      <c r="Q147" s="237"/>
      <c r="R147" s="237"/>
      <c r="S147" s="237" t="str">
        <f>'Matriz de Datos'!BG127</f>
        <v/>
      </c>
      <c r="T147" s="237"/>
      <c r="U147" s="252" t="str">
        <f ca="1">'Matriz de Datos'!BJ127 &amp; " [ " &amp;'Matriz de Datos'!BK127 &amp; " ]"</f>
        <v xml:space="preserve"> [  ]</v>
      </c>
    </row>
    <row r="148" spans="6:21" x14ac:dyDescent="0.3">
      <c r="F148" s="251" t="str">
        <f>'Matriz de Datos'!A128</f>
        <v/>
      </c>
      <c r="G148" s="237" t="str">
        <f>'Matriz de Datos'!G128</f>
        <v/>
      </c>
      <c r="H148" s="248" t="str">
        <f>'Matriz de Datos'!K128</f>
        <v/>
      </c>
      <c r="I148" s="248" t="str">
        <f>'Matriz de Datos'!H128 &amp; "  " &amp;'Matriz de Datos'!I128</f>
        <v xml:space="preserve">  </v>
      </c>
      <c r="J148" s="237" t="str">
        <f>'Matriz de Datos'!M128</f>
        <v/>
      </c>
      <c r="K148" s="237" t="str">
        <f>'Matriz de Datos'!N128</f>
        <v/>
      </c>
      <c r="L148" s="237" t="str">
        <f>'Matriz de Datos'!O128</f>
        <v/>
      </c>
      <c r="M148" s="237" t="str">
        <f>'Matriz de Datos'!N128</f>
        <v/>
      </c>
      <c r="N148" s="237" t="str">
        <f ca="1">'Matriz de Datos'!BB128</f>
        <v/>
      </c>
      <c r="O148" s="237" t="str">
        <f>'Matriz de Datos'!BC128</f>
        <v/>
      </c>
      <c r="P148" s="237"/>
      <c r="Q148" s="237"/>
      <c r="R148" s="237"/>
      <c r="S148" s="237" t="str">
        <f>'Matriz de Datos'!BG128</f>
        <v/>
      </c>
      <c r="T148" s="237"/>
      <c r="U148" s="252" t="str">
        <f ca="1">'Matriz de Datos'!BJ128 &amp; " [ " &amp;'Matriz de Datos'!BK128 &amp; " ]"</f>
        <v xml:space="preserve"> [  ]</v>
      </c>
    </row>
    <row r="149" spans="6:21" x14ac:dyDescent="0.3">
      <c r="F149" s="251" t="str">
        <f>'Matriz de Datos'!A129</f>
        <v/>
      </c>
      <c r="G149" s="237" t="str">
        <f>'Matriz de Datos'!G129</f>
        <v/>
      </c>
      <c r="H149" s="248" t="str">
        <f>'Matriz de Datos'!K129</f>
        <v/>
      </c>
      <c r="I149" s="248" t="str">
        <f>'Matriz de Datos'!H129 &amp; "  " &amp;'Matriz de Datos'!I129</f>
        <v xml:space="preserve">  </v>
      </c>
      <c r="J149" s="237" t="str">
        <f>'Matriz de Datos'!M129</f>
        <v/>
      </c>
      <c r="K149" s="237" t="str">
        <f>'Matriz de Datos'!N129</f>
        <v/>
      </c>
      <c r="L149" s="237" t="str">
        <f>'Matriz de Datos'!O129</f>
        <v/>
      </c>
      <c r="M149" s="237" t="str">
        <f>'Matriz de Datos'!N129</f>
        <v/>
      </c>
      <c r="N149" s="237" t="str">
        <f ca="1">'Matriz de Datos'!BB129</f>
        <v/>
      </c>
      <c r="O149" s="237" t="str">
        <f>'Matriz de Datos'!BC129</f>
        <v/>
      </c>
      <c r="P149" s="237"/>
      <c r="Q149" s="237"/>
      <c r="R149" s="237"/>
      <c r="S149" s="237" t="str">
        <f>'Matriz de Datos'!BG129</f>
        <v/>
      </c>
      <c r="T149" s="237"/>
      <c r="U149" s="252" t="str">
        <f ca="1">'Matriz de Datos'!BJ129 &amp; " [ " &amp;'Matriz de Datos'!BK129 &amp; " ]"</f>
        <v xml:space="preserve"> [  ]</v>
      </c>
    </row>
    <row r="150" spans="6:21" x14ac:dyDescent="0.3">
      <c r="F150" s="251" t="str">
        <f>'Matriz de Datos'!A130</f>
        <v/>
      </c>
      <c r="G150" s="237" t="str">
        <f>'Matriz de Datos'!G130</f>
        <v/>
      </c>
      <c r="H150" s="248" t="str">
        <f>'Matriz de Datos'!K130</f>
        <v/>
      </c>
      <c r="I150" s="248" t="str">
        <f>'Matriz de Datos'!H130 &amp; "  " &amp;'Matriz de Datos'!I130</f>
        <v xml:space="preserve">  </v>
      </c>
      <c r="J150" s="237" t="str">
        <f>'Matriz de Datos'!M130</f>
        <v/>
      </c>
      <c r="K150" s="237" t="str">
        <f>'Matriz de Datos'!N130</f>
        <v/>
      </c>
      <c r="L150" s="237" t="str">
        <f>'Matriz de Datos'!O130</f>
        <v/>
      </c>
      <c r="M150" s="237" t="str">
        <f>'Matriz de Datos'!N130</f>
        <v/>
      </c>
      <c r="N150" s="237" t="str">
        <f ca="1">'Matriz de Datos'!BB130</f>
        <v/>
      </c>
      <c r="O150" s="237" t="str">
        <f>'Matriz de Datos'!BC130</f>
        <v/>
      </c>
      <c r="P150" s="237"/>
      <c r="Q150" s="237"/>
      <c r="R150" s="237"/>
      <c r="S150" s="237" t="str">
        <f>'Matriz de Datos'!BG130</f>
        <v/>
      </c>
      <c r="T150" s="237"/>
      <c r="U150" s="252" t="str">
        <f ca="1">'Matriz de Datos'!BJ130 &amp; " [ " &amp;'Matriz de Datos'!BK130 &amp; " ]"</f>
        <v xml:space="preserve"> [  ]</v>
      </c>
    </row>
    <row r="151" spans="6:21" x14ac:dyDescent="0.3">
      <c r="F151" s="251" t="str">
        <f>'Matriz de Datos'!A131</f>
        <v/>
      </c>
      <c r="G151" s="237" t="str">
        <f>'Matriz de Datos'!G131</f>
        <v/>
      </c>
      <c r="H151" s="248" t="str">
        <f>'Matriz de Datos'!K131</f>
        <v/>
      </c>
      <c r="I151" s="248" t="str">
        <f>'Matriz de Datos'!H131 &amp; "  " &amp;'Matriz de Datos'!I131</f>
        <v xml:space="preserve">  </v>
      </c>
      <c r="J151" s="237" t="str">
        <f>'Matriz de Datos'!M131</f>
        <v/>
      </c>
      <c r="K151" s="237" t="str">
        <f>'Matriz de Datos'!N131</f>
        <v/>
      </c>
      <c r="L151" s="237" t="str">
        <f>'Matriz de Datos'!O131</f>
        <v/>
      </c>
      <c r="M151" s="237" t="str">
        <f>'Matriz de Datos'!N131</f>
        <v/>
      </c>
      <c r="N151" s="237" t="str">
        <f ca="1">'Matriz de Datos'!BB131</f>
        <v/>
      </c>
      <c r="O151" s="237" t="str">
        <f>'Matriz de Datos'!BC131</f>
        <v/>
      </c>
      <c r="P151" s="237"/>
      <c r="Q151" s="237"/>
      <c r="R151" s="237"/>
      <c r="S151" s="237" t="str">
        <f>'Matriz de Datos'!BG131</f>
        <v/>
      </c>
      <c r="T151" s="237"/>
      <c r="U151" s="252" t="str">
        <f ca="1">'Matriz de Datos'!BJ131 &amp; " [ " &amp;'Matriz de Datos'!BK131 &amp; " ]"</f>
        <v xml:space="preserve"> [  ]</v>
      </c>
    </row>
    <row r="152" spans="6:21" x14ac:dyDescent="0.3">
      <c r="F152" s="251" t="str">
        <f>'Matriz de Datos'!A132</f>
        <v/>
      </c>
      <c r="G152" s="237" t="str">
        <f>'Matriz de Datos'!G132</f>
        <v/>
      </c>
      <c r="H152" s="248" t="str">
        <f>'Matriz de Datos'!K132</f>
        <v/>
      </c>
      <c r="I152" s="248" t="str">
        <f>'Matriz de Datos'!H132 &amp; "  " &amp;'Matriz de Datos'!I132</f>
        <v xml:space="preserve">  </v>
      </c>
      <c r="J152" s="237" t="str">
        <f>'Matriz de Datos'!M132</f>
        <v/>
      </c>
      <c r="K152" s="237" t="str">
        <f>'Matriz de Datos'!N132</f>
        <v/>
      </c>
      <c r="L152" s="237" t="str">
        <f>'Matriz de Datos'!O132</f>
        <v/>
      </c>
      <c r="M152" s="237" t="str">
        <f>'Matriz de Datos'!N132</f>
        <v/>
      </c>
      <c r="N152" s="237" t="str">
        <f ca="1">'Matriz de Datos'!BB132</f>
        <v/>
      </c>
      <c r="O152" s="237" t="str">
        <f>'Matriz de Datos'!BC132</f>
        <v/>
      </c>
      <c r="P152" s="237"/>
      <c r="Q152" s="237"/>
      <c r="R152" s="237"/>
      <c r="S152" s="237" t="str">
        <f>'Matriz de Datos'!BG132</f>
        <v/>
      </c>
      <c r="T152" s="237"/>
      <c r="U152" s="252" t="str">
        <f ca="1">'Matriz de Datos'!BJ132 &amp; " [ " &amp;'Matriz de Datos'!BK132 &amp; " ]"</f>
        <v xml:space="preserve"> [  ]</v>
      </c>
    </row>
    <row r="153" spans="6:21" x14ac:dyDescent="0.3">
      <c r="F153" s="251" t="str">
        <f>'Matriz de Datos'!A133</f>
        <v/>
      </c>
      <c r="G153" s="237" t="str">
        <f>'Matriz de Datos'!G133</f>
        <v/>
      </c>
      <c r="H153" s="248" t="str">
        <f>'Matriz de Datos'!K133</f>
        <v/>
      </c>
      <c r="I153" s="248" t="str">
        <f>'Matriz de Datos'!H133 &amp; "  " &amp;'Matriz de Datos'!I133</f>
        <v xml:space="preserve">  </v>
      </c>
      <c r="J153" s="237" t="str">
        <f>'Matriz de Datos'!M133</f>
        <v/>
      </c>
      <c r="K153" s="237" t="str">
        <f>'Matriz de Datos'!N133</f>
        <v/>
      </c>
      <c r="L153" s="237" t="str">
        <f>'Matriz de Datos'!O133</f>
        <v/>
      </c>
      <c r="M153" s="237" t="str">
        <f>'Matriz de Datos'!N133</f>
        <v/>
      </c>
      <c r="N153" s="237" t="str">
        <f ca="1">'Matriz de Datos'!BB133</f>
        <v/>
      </c>
      <c r="O153" s="237" t="str">
        <f>'Matriz de Datos'!BC133</f>
        <v/>
      </c>
      <c r="P153" s="237"/>
      <c r="Q153" s="237"/>
      <c r="R153" s="237"/>
      <c r="S153" s="237" t="str">
        <f>'Matriz de Datos'!BG133</f>
        <v/>
      </c>
      <c r="T153" s="237"/>
      <c r="U153" s="252" t="str">
        <f ca="1">'Matriz de Datos'!BJ133 &amp; " [ " &amp;'Matriz de Datos'!BK133 &amp; " ]"</f>
        <v xml:space="preserve"> [  ]</v>
      </c>
    </row>
    <row r="154" spans="6:21" x14ac:dyDescent="0.3">
      <c r="F154" s="251" t="str">
        <f>'Matriz de Datos'!A134</f>
        <v/>
      </c>
      <c r="G154" s="237" t="str">
        <f>'Matriz de Datos'!G134</f>
        <v/>
      </c>
      <c r="H154" s="248" t="str">
        <f>'Matriz de Datos'!K134</f>
        <v/>
      </c>
      <c r="I154" s="248" t="str">
        <f>'Matriz de Datos'!H134 &amp; "  " &amp;'Matriz de Datos'!I134</f>
        <v xml:space="preserve">  </v>
      </c>
      <c r="J154" s="237" t="str">
        <f>'Matriz de Datos'!M134</f>
        <v/>
      </c>
      <c r="K154" s="237" t="str">
        <f>'Matriz de Datos'!N134</f>
        <v/>
      </c>
      <c r="L154" s="237" t="str">
        <f>'Matriz de Datos'!O134</f>
        <v/>
      </c>
      <c r="M154" s="237" t="str">
        <f>'Matriz de Datos'!N134</f>
        <v/>
      </c>
      <c r="N154" s="237" t="str">
        <f ca="1">'Matriz de Datos'!BB134</f>
        <v/>
      </c>
      <c r="O154" s="237" t="str">
        <f>'Matriz de Datos'!BC134</f>
        <v/>
      </c>
      <c r="P154" s="237"/>
      <c r="Q154" s="237"/>
      <c r="R154" s="237"/>
      <c r="S154" s="237" t="str">
        <f>'Matriz de Datos'!BG134</f>
        <v/>
      </c>
      <c r="T154" s="237"/>
      <c r="U154" s="252" t="str">
        <f ca="1">'Matriz de Datos'!BJ134 &amp; " [ " &amp;'Matriz de Datos'!BK134 &amp; " ]"</f>
        <v xml:space="preserve"> [  ]</v>
      </c>
    </row>
    <row r="155" spans="6:21" x14ac:dyDescent="0.3">
      <c r="F155" s="251" t="str">
        <f>'Matriz de Datos'!A135</f>
        <v/>
      </c>
      <c r="G155" s="237" t="str">
        <f>'Matriz de Datos'!G135</f>
        <v/>
      </c>
      <c r="H155" s="248" t="str">
        <f>'Matriz de Datos'!K135</f>
        <v/>
      </c>
      <c r="I155" s="248" t="str">
        <f>'Matriz de Datos'!H135 &amp; "  " &amp;'Matriz de Datos'!I135</f>
        <v xml:space="preserve">  </v>
      </c>
      <c r="J155" s="237" t="str">
        <f>'Matriz de Datos'!M135</f>
        <v/>
      </c>
      <c r="K155" s="237" t="str">
        <f>'Matriz de Datos'!N135</f>
        <v/>
      </c>
      <c r="L155" s="237" t="str">
        <f>'Matriz de Datos'!O135</f>
        <v/>
      </c>
      <c r="M155" s="237" t="str">
        <f>'Matriz de Datos'!N135</f>
        <v/>
      </c>
      <c r="N155" s="237" t="str">
        <f ca="1">'Matriz de Datos'!BB135</f>
        <v/>
      </c>
      <c r="O155" s="237" t="str">
        <f>'Matriz de Datos'!BC135</f>
        <v/>
      </c>
      <c r="P155" s="237"/>
      <c r="Q155" s="237"/>
      <c r="R155" s="237"/>
      <c r="S155" s="237" t="str">
        <f>'Matriz de Datos'!BG135</f>
        <v/>
      </c>
      <c r="T155" s="237"/>
      <c r="U155" s="252" t="str">
        <f ca="1">'Matriz de Datos'!BJ135 &amp; " [ " &amp;'Matriz de Datos'!BK135 &amp; " ]"</f>
        <v xml:space="preserve"> [  ]</v>
      </c>
    </row>
    <row r="156" spans="6:21" x14ac:dyDescent="0.3">
      <c r="F156" s="251" t="str">
        <f>'Matriz de Datos'!A136</f>
        <v/>
      </c>
      <c r="G156" s="237" t="str">
        <f>'Matriz de Datos'!G136</f>
        <v/>
      </c>
      <c r="H156" s="248" t="str">
        <f>'Matriz de Datos'!K136</f>
        <v/>
      </c>
      <c r="I156" s="248" t="str">
        <f>'Matriz de Datos'!H136 &amp; "  " &amp;'Matriz de Datos'!I136</f>
        <v xml:space="preserve">  </v>
      </c>
      <c r="J156" s="237" t="str">
        <f>'Matriz de Datos'!M136</f>
        <v/>
      </c>
      <c r="K156" s="237" t="str">
        <f>'Matriz de Datos'!N136</f>
        <v/>
      </c>
      <c r="L156" s="237" t="str">
        <f>'Matriz de Datos'!O136</f>
        <v/>
      </c>
      <c r="M156" s="237" t="str">
        <f>'Matriz de Datos'!N136</f>
        <v/>
      </c>
      <c r="N156" s="237" t="str">
        <f ca="1">'Matriz de Datos'!BB136</f>
        <v/>
      </c>
      <c r="O156" s="237" t="str">
        <f>'Matriz de Datos'!BC136</f>
        <v/>
      </c>
      <c r="P156" s="237"/>
      <c r="Q156" s="237"/>
      <c r="R156" s="237"/>
      <c r="S156" s="237" t="str">
        <f>'Matriz de Datos'!BG136</f>
        <v/>
      </c>
      <c r="T156" s="237"/>
      <c r="U156" s="252" t="str">
        <f ca="1">'Matriz de Datos'!BJ136 &amp; " [ " &amp;'Matriz de Datos'!BK136 &amp; " ]"</f>
        <v xml:space="preserve"> [  ]</v>
      </c>
    </row>
    <row r="157" spans="6:21" x14ac:dyDescent="0.3">
      <c r="F157" s="251" t="str">
        <f>'Matriz de Datos'!A137</f>
        <v/>
      </c>
      <c r="G157" s="237" t="str">
        <f>'Matriz de Datos'!G137</f>
        <v/>
      </c>
      <c r="H157" s="248" t="str">
        <f>'Matriz de Datos'!K137</f>
        <v/>
      </c>
      <c r="I157" s="248" t="str">
        <f>'Matriz de Datos'!H137 &amp; "  " &amp;'Matriz de Datos'!I137</f>
        <v xml:space="preserve">  </v>
      </c>
      <c r="J157" s="237" t="str">
        <f>'Matriz de Datos'!M137</f>
        <v/>
      </c>
      <c r="K157" s="237" t="str">
        <f>'Matriz de Datos'!N137</f>
        <v/>
      </c>
      <c r="L157" s="237" t="str">
        <f>'Matriz de Datos'!O137</f>
        <v/>
      </c>
      <c r="M157" s="237" t="str">
        <f>'Matriz de Datos'!N137</f>
        <v/>
      </c>
      <c r="N157" s="237" t="str">
        <f ca="1">'Matriz de Datos'!BB137</f>
        <v/>
      </c>
      <c r="O157" s="237" t="str">
        <f>'Matriz de Datos'!BC137</f>
        <v/>
      </c>
      <c r="P157" s="237"/>
      <c r="Q157" s="237"/>
      <c r="R157" s="237"/>
      <c r="S157" s="237" t="str">
        <f>'Matriz de Datos'!BG137</f>
        <v/>
      </c>
      <c r="T157" s="237"/>
      <c r="U157" s="252" t="str">
        <f ca="1">'Matriz de Datos'!BJ137 &amp; " [ " &amp;'Matriz de Datos'!BK137 &amp; " ]"</f>
        <v xml:space="preserve"> [  ]</v>
      </c>
    </row>
    <row r="158" spans="6:21" x14ac:dyDescent="0.3">
      <c r="F158" s="251" t="str">
        <f>'Matriz de Datos'!A138</f>
        <v/>
      </c>
      <c r="G158" s="237" t="str">
        <f>'Matriz de Datos'!G138</f>
        <v/>
      </c>
      <c r="H158" s="248" t="str">
        <f>'Matriz de Datos'!K138</f>
        <v/>
      </c>
      <c r="I158" s="248" t="str">
        <f>'Matriz de Datos'!H138 &amp; "  " &amp;'Matriz de Datos'!I138</f>
        <v xml:space="preserve">  </v>
      </c>
      <c r="J158" s="237" t="str">
        <f>'Matriz de Datos'!M138</f>
        <v/>
      </c>
      <c r="K158" s="237" t="str">
        <f>'Matriz de Datos'!N138</f>
        <v/>
      </c>
      <c r="L158" s="237" t="str">
        <f>'Matriz de Datos'!O138</f>
        <v/>
      </c>
      <c r="M158" s="237" t="str">
        <f>'Matriz de Datos'!N138</f>
        <v/>
      </c>
      <c r="N158" s="237" t="str">
        <f ca="1">'Matriz de Datos'!BB138</f>
        <v/>
      </c>
      <c r="O158" s="237" t="str">
        <f>'Matriz de Datos'!BC138</f>
        <v/>
      </c>
      <c r="P158" s="237"/>
      <c r="Q158" s="237"/>
      <c r="R158" s="237"/>
      <c r="S158" s="237" t="str">
        <f>'Matriz de Datos'!BG138</f>
        <v/>
      </c>
      <c r="T158" s="237"/>
      <c r="U158" s="252" t="str">
        <f ca="1">'Matriz de Datos'!BJ138 &amp; " [ " &amp;'Matriz de Datos'!BK138 &amp; " ]"</f>
        <v xml:space="preserve"> [  ]</v>
      </c>
    </row>
    <row r="159" spans="6:21" x14ac:dyDescent="0.3">
      <c r="F159" s="251" t="str">
        <f>'Matriz de Datos'!A139</f>
        <v/>
      </c>
      <c r="G159" s="237" t="str">
        <f>'Matriz de Datos'!G139</f>
        <v/>
      </c>
      <c r="H159" s="248" t="str">
        <f>'Matriz de Datos'!K139</f>
        <v/>
      </c>
      <c r="I159" s="248" t="str">
        <f>'Matriz de Datos'!H139 &amp; "  " &amp;'Matriz de Datos'!I139</f>
        <v xml:space="preserve">  </v>
      </c>
      <c r="J159" s="237" t="str">
        <f>'Matriz de Datos'!M139</f>
        <v/>
      </c>
      <c r="K159" s="237" t="str">
        <f>'Matriz de Datos'!N139</f>
        <v/>
      </c>
      <c r="L159" s="237" t="str">
        <f>'Matriz de Datos'!O139</f>
        <v/>
      </c>
      <c r="M159" s="237" t="str">
        <f>'Matriz de Datos'!N139</f>
        <v/>
      </c>
      <c r="N159" s="237" t="str">
        <f ca="1">'Matriz de Datos'!BB139</f>
        <v/>
      </c>
      <c r="O159" s="237" t="str">
        <f>'Matriz de Datos'!BC139</f>
        <v/>
      </c>
      <c r="P159" s="237"/>
      <c r="Q159" s="237"/>
      <c r="R159" s="237"/>
      <c r="S159" s="237" t="str">
        <f>'Matriz de Datos'!BG139</f>
        <v/>
      </c>
      <c r="T159" s="237"/>
      <c r="U159" s="252" t="str">
        <f ca="1">'Matriz de Datos'!BJ139 &amp; " [ " &amp;'Matriz de Datos'!BK139 &amp; " ]"</f>
        <v xml:space="preserve"> [  ]</v>
      </c>
    </row>
    <row r="160" spans="6:21" x14ac:dyDescent="0.3">
      <c r="F160" s="251" t="str">
        <f>'Matriz de Datos'!A140</f>
        <v/>
      </c>
      <c r="G160" s="237" t="str">
        <f>'Matriz de Datos'!G140</f>
        <v/>
      </c>
      <c r="H160" s="248" t="str">
        <f>'Matriz de Datos'!K140</f>
        <v/>
      </c>
      <c r="I160" s="248" t="str">
        <f>'Matriz de Datos'!H140 &amp; "  " &amp;'Matriz de Datos'!I140</f>
        <v xml:space="preserve">  </v>
      </c>
      <c r="J160" s="237" t="str">
        <f>'Matriz de Datos'!M140</f>
        <v/>
      </c>
      <c r="K160" s="237" t="str">
        <f>'Matriz de Datos'!N140</f>
        <v/>
      </c>
      <c r="L160" s="237" t="str">
        <f>'Matriz de Datos'!O140</f>
        <v/>
      </c>
      <c r="M160" s="237" t="str">
        <f>'Matriz de Datos'!N140</f>
        <v/>
      </c>
      <c r="N160" s="237" t="str">
        <f ca="1">'Matriz de Datos'!BB140</f>
        <v/>
      </c>
      <c r="O160" s="237" t="str">
        <f>'Matriz de Datos'!BC140</f>
        <v/>
      </c>
      <c r="P160" s="237"/>
      <c r="Q160" s="237"/>
      <c r="R160" s="237"/>
      <c r="S160" s="237" t="str">
        <f>'Matriz de Datos'!BG140</f>
        <v/>
      </c>
      <c r="T160" s="237"/>
      <c r="U160" s="252" t="str">
        <f ca="1">'Matriz de Datos'!BJ140 &amp; " [ " &amp;'Matriz de Datos'!BK140 &amp; " ]"</f>
        <v xml:space="preserve"> [  ]</v>
      </c>
    </row>
    <row r="161" spans="6:21" x14ac:dyDescent="0.3">
      <c r="F161" s="251" t="str">
        <f>'Matriz de Datos'!A141</f>
        <v/>
      </c>
      <c r="G161" s="237" t="str">
        <f>'Matriz de Datos'!G141</f>
        <v/>
      </c>
      <c r="H161" s="248" t="str">
        <f>'Matriz de Datos'!K141</f>
        <v/>
      </c>
      <c r="I161" s="248" t="str">
        <f>'Matriz de Datos'!H141 &amp; "  " &amp;'Matriz de Datos'!I141</f>
        <v xml:space="preserve">  </v>
      </c>
      <c r="J161" s="237" t="str">
        <f>'Matriz de Datos'!M141</f>
        <v/>
      </c>
      <c r="K161" s="237" t="str">
        <f>'Matriz de Datos'!N141</f>
        <v/>
      </c>
      <c r="L161" s="237" t="str">
        <f>'Matriz de Datos'!O141</f>
        <v/>
      </c>
      <c r="M161" s="237" t="str">
        <f>'Matriz de Datos'!N141</f>
        <v/>
      </c>
      <c r="N161" s="237" t="str">
        <f ca="1">'Matriz de Datos'!BB141</f>
        <v/>
      </c>
      <c r="O161" s="237" t="str">
        <f>'Matriz de Datos'!BC141</f>
        <v/>
      </c>
      <c r="P161" s="237"/>
      <c r="Q161" s="237"/>
      <c r="R161" s="237"/>
      <c r="S161" s="237" t="str">
        <f>'Matriz de Datos'!BG141</f>
        <v/>
      </c>
      <c r="T161" s="237"/>
      <c r="U161" s="252" t="str">
        <f ca="1">'Matriz de Datos'!BJ141 &amp; " [ " &amp;'Matriz de Datos'!BK141 &amp; " ]"</f>
        <v xml:space="preserve"> [  ]</v>
      </c>
    </row>
    <row r="162" spans="6:21" x14ac:dyDescent="0.3">
      <c r="F162" s="251" t="str">
        <f>'Matriz de Datos'!A142</f>
        <v/>
      </c>
      <c r="G162" s="237" t="str">
        <f>'Matriz de Datos'!G142</f>
        <v/>
      </c>
      <c r="H162" s="248" t="str">
        <f>'Matriz de Datos'!K142</f>
        <v/>
      </c>
      <c r="I162" s="248" t="str">
        <f>'Matriz de Datos'!H142 &amp; "  " &amp;'Matriz de Datos'!I142</f>
        <v xml:space="preserve">  </v>
      </c>
      <c r="J162" s="237" t="str">
        <f>'Matriz de Datos'!M142</f>
        <v/>
      </c>
      <c r="K162" s="237" t="str">
        <f>'Matriz de Datos'!N142</f>
        <v/>
      </c>
      <c r="L162" s="237" t="str">
        <f>'Matriz de Datos'!O142</f>
        <v/>
      </c>
      <c r="M162" s="237" t="str">
        <f>'Matriz de Datos'!N142</f>
        <v/>
      </c>
      <c r="N162" s="237" t="str">
        <f ca="1">'Matriz de Datos'!BB142</f>
        <v/>
      </c>
      <c r="O162" s="237" t="str">
        <f>'Matriz de Datos'!BC142</f>
        <v/>
      </c>
      <c r="P162" s="237"/>
      <c r="Q162" s="237"/>
      <c r="R162" s="237"/>
      <c r="S162" s="237" t="str">
        <f>'Matriz de Datos'!BG142</f>
        <v/>
      </c>
      <c r="T162" s="237"/>
      <c r="U162" s="252" t="str">
        <f ca="1">'Matriz de Datos'!BJ142 &amp; " [ " &amp;'Matriz de Datos'!BK142 &amp; " ]"</f>
        <v xml:space="preserve"> [  ]</v>
      </c>
    </row>
    <row r="163" spans="6:21" x14ac:dyDescent="0.3">
      <c r="F163" s="251" t="str">
        <f>'Matriz de Datos'!A143</f>
        <v/>
      </c>
      <c r="G163" s="237" t="str">
        <f>'Matriz de Datos'!G143</f>
        <v/>
      </c>
      <c r="H163" s="248" t="str">
        <f>'Matriz de Datos'!K143</f>
        <v/>
      </c>
      <c r="I163" s="248" t="str">
        <f>'Matriz de Datos'!H143 &amp; "  " &amp;'Matriz de Datos'!I143</f>
        <v xml:space="preserve">  </v>
      </c>
      <c r="J163" s="237" t="str">
        <f>'Matriz de Datos'!M143</f>
        <v/>
      </c>
      <c r="K163" s="237" t="str">
        <f>'Matriz de Datos'!N143</f>
        <v/>
      </c>
      <c r="L163" s="237" t="str">
        <f>'Matriz de Datos'!O143</f>
        <v/>
      </c>
      <c r="M163" s="237" t="str">
        <f>'Matriz de Datos'!N143</f>
        <v/>
      </c>
      <c r="N163" s="237" t="str">
        <f ca="1">'Matriz de Datos'!BB143</f>
        <v/>
      </c>
      <c r="O163" s="237" t="str">
        <f>'Matriz de Datos'!BC143</f>
        <v/>
      </c>
      <c r="P163" s="237"/>
      <c r="Q163" s="237"/>
      <c r="R163" s="237"/>
      <c r="S163" s="237" t="str">
        <f>'Matriz de Datos'!BG143</f>
        <v/>
      </c>
      <c r="T163" s="237"/>
      <c r="U163" s="252" t="str">
        <f ca="1">'Matriz de Datos'!BJ143 &amp; " [ " &amp;'Matriz de Datos'!BK143 &amp; " ]"</f>
        <v xml:space="preserve"> [  ]</v>
      </c>
    </row>
    <row r="164" spans="6:21" x14ac:dyDescent="0.3">
      <c r="F164" s="251" t="str">
        <f>'Matriz de Datos'!A144</f>
        <v/>
      </c>
      <c r="G164" s="237" t="str">
        <f>'Matriz de Datos'!G144</f>
        <v/>
      </c>
      <c r="H164" s="248" t="str">
        <f>'Matriz de Datos'!K144</f>
        <v/>
      </c>
      <c r="I164" s="248" t="str">
        <f>'Matriz de Datos'!H144 &amp; "  " &amp;'Matriz de Datos'!I144</f>
        <v xml:space="preserve">  </v>
      </c>
      <c r="J164" s="237" t="str">
        <f>'Matriz de Datos'!M144</f>
        <v/>
      </c>
      <c r="K164" s="237" t="str">
        <f>'Matriz de Datos'!N144</f>
        <v/>
      </c>
      <c r="L164" s="237" t="str">
        <f>'Matriz de Datos'!O144</f>
        <v/>
      </c>
      <c r="M164" s="237" t="str">
        <f>'Matriz de Datos'!N144</f>
        <v/>
      </c>
      <c r="N164" s="237" t="str">
        <f ca="1">'Matriz de Datos'!BB144</f>
        <v/>
      </c>
      <c r="O164" s="237" t="str">
        <f>'Matriz de Datos'!BC144</f>
        <v/>
      </c>
      <c r="P164" s="237"/>
      <c r="Q164" s="237"/>
      <c r="R164" s="237"/>
      <c r="S164" s="237" t="str">
        <f>'Matriz de Datos'!BG144</f>
        <v/>
      </c>
      <c r="T164" s="237"/>
      <c r="U164" s="252" t="str">
        <f ca="1">'Matriz de Datos'!BJ144 &amp; " [ " &amp;'Matriz de Datos'!BK144 &amp; " ]"</f>
        <v xml:space="preserve"> [  ]</v>
      </c>
    </row>
    <row r="165" spans="6:21" x14ac:dyDescent="0.3">
      <c r="F165" s="251" t="str">
        <f>'Matriz de Datos'!A145</f>
        <v/>
      </c>
      <c r="G165" s="237" t="str">
        <f>'Matriz de Datos'!G145</f>
        <v/>
      </c>
      <c r="H165" s="248" t="str">
        <f>'Matriz de Datos'!K145</f>
        <v/>
      </c>
      <c r="I165" s="248" t="str">
        <f>'Matriz de Datos'!H145 &amp; "  " &amp;'Matriz de Datos'!I145</f>
        <v xml:space="preserve">  </v>
      </c>
      <c r="J165" s="237" t="str">
        <f>'Matriz de Datos'!M145</f>
        <v/>
      </c>
      <c r="K165" s="237" t="str">
        <f>'Matriz de Datos'!N145</f>
        <v/>
      </c>
      <c r="L165" s="237" t="str">
        <f>'Matriz de Datos'!O145</f>
        <v/>
      </c>
      <c r="M165" s="237" t="str">
        <f>'Matriz de Datos'!N145</f>
        <v/>
      </c>
      <c r="N165" s="237" t="str">
        <f ca="1">'Matriz de Datos'!BB145</f>
        <v/>
      </c>
      <c r="O165" s="237" t="str">
        <f>'Matriz de Datos'!BC145</f>
        <v/>
      </c>
      <c r="P165" s="237"/>
      <c r="Q165" s="237"/>
      <c r="R165" s="237"/>
      <c r="S165" s="237" t="str">
        <f>'Matriz de Datos'!BG145</f>
        <v/>
      </c>
      <c r="T165" s="237"/>
      <c r="U165" s="252" t="str">
        <f ca="1">'Matriz de Datos'!BJ145 &amp; " [ " &amp;'Matriz de Datos'!BK145 &amp; " ]"</f>
        <v xml:space="preserve"> [  ]</v>
      </c>
    </row>
    <row r="166" spans="6:21" x14ac:dyDescent="0.3">
      <c r="F166" s="251" t="str">
        <f>'Matriz de Datos'!A146</f>
        <v/>
      </c>
      <c r="G166" s="237" t="str">
        <f>'Matriz de Datos'!G146</f>
        <v/>
      </c>
      <c r="H166" s="248" t="str">
        <f>'Matriz de Datos'!K146</f>
        <v/>
      </c>
      <c r="I166" s="248" t="str">
        <f>'Matriz de Datos'!H146 &amp; "  " &amp;'Matriz de Datos'!I146</f>
        <v xml:space="preserve">  </v>
      </c>
      <c r="J166" s="237" t="str">
        <f>'Matriz de Datos'!M146</f>
        <v/>
      </c>
      <c r="K166" s="237" t="str">
        <f>'Matriz de Datos'!N146</f>
        <v/>
      </c>
      <c r="L166" s="237" t="str">
        <f>'Matriz de Datos'!O146</f>
        <v/>
      </c>
      <c r="M166" s="237" t="str">
        <f>'Matriz de Datos'!N146</f>
        <v/>
      </c>
      <c r="N166" s="237" t="str">
        <f ca="1">'Matriz de Datos'!BB146</f>
        <v/>
      </c>
      <c r="O166" s="237" t="str">
        <f>'Matriz de Datos'!BC146</f>
        <v/>
      </c>
      <c r="P166" s="237"/>
      <c r="Q166" s="237"/>
      <c r="R166" s="237"/>
      <c r="S166" s="237" t="str">
        <f>'Matriz de Datos'!BG146</f>
        <v/>
      </c>
      <c r="T166" s="237"/>
      <c r="U166" s="252" t="str">
        <f ca="1">'Matriz de Datos'!BJ146 &amp; " [ " &amp;'Matriz de Datos'!BK146 &amp; " ]"</f>
        <v xml:space="preserve"> [  ]</v>
      </c>
    </row>
    <row r="167" spans="6:21" x14ac:dyDescent="0.3">
      <c r="F167" s="251" t="str">
        <f>'Matriz de Datos'!A147</f>
        <v/>
      </c>
      <c r="G167" s="237" t="str">
        <f>'Matriz de Datos'!G147</f>
        <v/>
      </c>
      <c r="H167" s="248" t="str">
        <f>'Matriz de Datos'!K147</f>
        <v/>
      </c>
      <c r="I167" s="248" t="str">
        <f>'Matriz de Datos'!H147 &amp; "  " &amp;'Matriz de Datos'!I147</f>
        <v xml:space="preserve">  </v>
      </c>
      <c r="J167" s="237" t="str">
        <f>'Matriz de Datos'!M147</f>
        <v/>
      </c>
      <c r="K167" s="237" t="str">
        <f>'Matriz de Datos'!N147</f>
        <v/>
      </c>
      <c r="L167" s="237" t="str">
        <f>'Matriz de Datos'!O147</f>
        <v/>
      </c>
      <c r="M167" s="237" t="str">
        <f>'Matriz de Datos'!N147</f>
        <v/>
      </c>
      <c r="N167" s="237" t="str">
        <f ca="1">'Matriz de Datos'!BB147</f>
        <v/>
      </c>
      <c r="O167" s="237" t="str">
        <f>'Matriz de Datos'!BC147</f>
        <v/>
      </c>
      <c r="P167" s="237"/>
      <c r="Q167" s="237"/>
      <c r="R167" s="237"/>
      <c r="S167" s="237" t="str">
        <f>'Matriz de Datos'!BG147</f>
        <v/>
      </c>
      <c r="T167" s="237"/>
      <c r="U167" s="252" t="str">
        <f ca="1">'Matriz de Datos'!BJ147 &amp; " [ " &amp;'Matriz de Datos'!BK147 &amp; " ]"</f>
        <v xml:space="preserve"> [  ]</v>
      </c>
    </row>
    <row r="168" spans="6:21" x14ac:dyDescent="0.3">
      <c r="F168" s="251" t="str">
        <f>'Matriz de Datos'!A148</f>
        <v/>
      </c>
      <c r="G168" s="237" t="str">
        <f>'Matriz de Datos'!G148</f>
        <v/>
      </c>
      <c r="H168" s="248" t="str">
        <f>'Matriz de Datos'!K148</f>
        <v/>
      </c>
      <c r="I168" s="248" t="str">
        <f>'Matriz de Datos'!H148 &amp; "  " &amp;'Matriz de Datos'!I148</f>
        <v xml:space="preserve">  </v>
      </c>
      <c r="J168" s="237" t="str">
        <f>'Matriz de Datos'!M148</f>
        <v/>
      </c>
      <c r="K168" s="237" t="str">
        <f>'Matriz de Datos'!N148</f>
        <v/>
      </c>
      <c r="L168" s="237" t="str">
        <f>'Matriz de Datos'!O148</f>
        <v/>
      </c>
      <c r="M168" s="237" t="str">
        <f>'Matriz de Datos'!N148</f>
        <v/>
      </c>
      <c r="N168" s="237" t="str">
        <f ca="1">'Matriz de Datos'!BB148</f>
        <v/>
      </c>
      <c r="O168" s="237" t="str">
        <f>'Matriz de Datos'!BC148</f>
        <v/>
      </c>
      <c r="P168" s="237"/>
      <c r="Q168" s="237"/>
      <c r="R168" s="237"/>
      <c r="S168" s="237" t="str">
        <f>'Matriz de Datos'!BG148</f>
        <v/>
      </c>
      <c r="T168" s="237"/>
      <c r="U168" s="252" t="str">
        <f ca="1">'Matriz de Datos'!BJ148 &amp; " [ " &amp;'Matriz de Datos'!BK148 &amp; " ]"</f>
        <v xml:space="preserve"> [  ]</v>
      </c>
    </row>
    <row r="169" spans="6:21" x14ac:dyDescent="0.3">
      <c r="F169" s="251" t="str">
        <f>'Matriz de Datos'!A149</f>
        <v/>
      </c>
      <c r="G169" s="237" t="str">
        <f>'Matriz de Datos'!G149</f>
        <v/>
      </c>
      <c r="H169" s="248" t="str">
        <f>'Matriz de Datos'!K149</f>
        <v/>
      </c>
      <c r="I169" s="248" t="str">
        <f>'Matriz de Datos'!H149 &amp; "  " &amp;'Matriz de Datos'!I149</f>
        <v xml:space="preserve">  </v>
      </c>
      <c r="J169" s="237" t="str">
        <f>'Matriz de Datos'!M149</f>
        <v/>
      </c>
      <c r="K169" s="237" t="str">
        <f>'Matriz de Datos'!N149</f>
        <v/>
      </c>
      <c r="L169" s="237" t="str">
        <f>'Matriz de Datos'!O149</f>
        <v/>
      </c>
      <c r="M169" s="237" t="str">
        <f>'Matriz de Datos'!N149</f>
        <v/>
      </c>
      <c r="N169" s="237" t="str">
        <f ca="1">'Matriz de Datos'!BB149</f>
        <v/>
      </c>
      <c r="O169" s="237" t="str">
        <f>'Matriz de Datos'!BC149</f>
        <v/>
      </c>
      <c r="P169" s="237"/>
      <c r="Q169" s="237"/>
      <c r="R169" s="237"/>
      <c r="S169" s="237" t="str">
        <f>'Matriz de Datos'!BG149</f>
        <v/>
      </c>
      <c r="T169" s="237"/>
      <c r="U169" s="252" t="str">
        <f ca="1">'Matriz de Datos'!BJ149 &amp; " [ " &amp;'Matriz de Datos'!BK149 &amp; " ]"</f>
        <v xml:space="preserve"> [  ]</v>
      </c>
    </row>
    <row r="170" spans="6:21" x14ac:dyDescent="0.3">
      <c r="F170" s="251" t="str">
        <f>'Matriz de Datos'!A150</f>
        <v/>
      </c>
      <c r="G170" s="237" t="str">
        <f>'Matriz de Datos'!G150</f>
        <v/>
      </c>
      <c r="H170" s="248" t="str">
        <f>'Matriz de Datos'!K150</f>
        <v/>
      </c>
      <c r="I170" s="248" t="str">
        <f>'Matriz de Datos'!H150 &amp; "  " &amp;'Matriz de Datos'!I150</f>
        <v xml:space="preserve">  </v>
      </c>
      <c r="J170" s="237" t="str">
        <f>'Matriz de Datos'!M150</f>
        <v/>
      </c>
      <c r="K170" s="237" t="str">
        <f>'Matriz de Datos'!N150</f>
        <v/>
      </c>
      <c r="L170" s="237" t="str">
        <f>'Matriz de Datos'!O150</f>
        <v/>
      </c>
      <c r="M170" s="237" t="str">
        <f>'Matriz de Datos'!N150</f>
        <v/>
      </c>
      <c r="N170" s="237" t="str">
        <f ca="1">'Matriz de Datos'!BB150</f>
        <v/>
      </c>
      <c r="O170" s="237" t="str">
        <f>'Matriz de Datos'!BC150</f>
        <v/>
      </c>
      <c r="P170" s="237"/>
      <c r="Q170" s="237"/>
      <c r="R170" s="237"/>
      <c r="S170" s="237" t="str">
        <f>'Matriz de Datos'!BG150</f>
        <v/>
      </c>
      <c r="T170" s="237"/>
      <c r="U170" s="252" t="str">
        <f ca="1">'Matriz de Datos'!BJ150 &amp; " [ " &amp;'Matriz de Datos'!BK150 &amp; " ]"</f>
        <v xml:space="preserve"> [  ]</v>
      </c>
    </row>
    <row r="171" spans="6:21" x14ac:dyDescent="0.3">
      <c r="F171" s="251" t="str">
        <f>'Matriz de Datos'!A151</f>
        <v/>
      </c>
      <c r="G171" s="237" t="str">
        <f>'Matriz de Datos'!G151</f>
        <v/>
      </c>
      <c r="H171" s="248" t="str">
        <f>'Matriz de Datos'!K151</f>
        <v/>
      </c>
      <c r="I171" s="248" t="str">
        <f>'Matriz de Datos'!H151 &amp; "  " &amp;'Matriz de Datos'!I151</f>
        <v xml:space="preserve">  </v>
      </c>
      <c r="J171" s="237" t="str">
        <f>'Matriz de Datos'!M151</f>
        <v/>
      </c>
      <c r="K171" s="237" t="str">
        <f>'Matriz de Datos'!N151</f>
        <v/>
      </c>
      <c r="L171" s="237" t="str">
        <f>'Matriz de Datos'!O151</f>
        <v/>
      </c>
      <c r="M171" s="237" t="str">
        <f>'Matriz de Datos'!N151</f>
        <v/>
      </c>
      <c r="N171" s="237" t="str">
        <f ca="1">'Matriz de Datos'!BB151</f>
        <v/>
      </c>
      <c r="O171" s="237" t="str">
        <f>'Matriz de Datos'!BC151</f>
        <v/>
      </c>
      <c r="P171" s="237"/>
      <c r="Q171" s="237"/>
      <c r="R171" s="237"/>
      <c r="S171" s="237" t="str">
        <f>'Matriz de Datos'!BG151</f>
        <v/>
      </c>
      <c r="T171" s="237"/>
      <c r="U171" s="252" t="str">
        <f ca="1">'Matriz de Datos'!BJ151 &amp; " [ " &amp;'Matriz de Datos'!BK151 &amp; " ]"</f>
        <v xml:space="preserve"> [  ]</v>
      </c>
    </row>
    <row r="172" spans="6:21" x14ac:dyDescent="0.3">
      <c r="F172" s="251" t="str">
        <f>'Matriz de Datos'!A152</f>
        <v/>
      </c>
      <c r="G172" s="237" t="str">
        <f>'Matriz de Datos'!G152</f>
        <v/>
      </c>
      <c r="H172" s="248" t="str">
        <f>'Matriz de Datos'!K152</f>
        <v/>
      </c>
      <c r="I172" s="248" t="str">
        <f>'Matriz de Datos'!H152 &amp; "  " &amp;'Matriz de Datos'!I152</f>
        <v xml:space="preserve">  </v>
      </c>
      <c r="J172" s="237" t="str">
        <f>'Matriz de Datos'!M152</f>
        <v/>
      </c>
      <c r="K172" s="237" t="str">
        <f>'Matriz de Datos'!N152</f>
        <v/>
      </c>
      <c r="L172" s="237" t="str">
        <f>'Matriz de Datos'!O152</f>
        <v/>
      </c>
      <c r="M172" s="237" t="str">
        <f>'Matriz de Datos'!N152</f>
        <v/>
      </c>
      <c r="N172" s="237" t="str">
        <f ca="1">'Matriz de Datos'!BB152</f>
        <v/>
      </c>
      <c r="O172" s="237" t="str">
        <f>'Matriz de Datos'!BC152</f>
        <v/>
      </c>
      <c r="P172" s="237"/>
      <c r="Q172" s="237"/>
      <c r="R172" s="237"/>
      <c r="S172" s="237" t="str">
        <f>'Matriz de Datos'!BG152</f>
        <v/>
      </c>
      <c r="T172" s="237"/>
      <c r="U172" s="252" t="str">
        <f ca="1">'Matriz de Datos'!BJ152 &amp; " [ " &amp;'Matriz de Datos'!BK152 &amp; " ]"</f>
        <v xml:space="preserve"> [  ]</v>
      </c>
    </row>
    <row r="173" spans="6:21" x14ac:dyDescent="0.3">
      <c r="F173" s="251" t="str">
        <f>'Matriz de Datos'!A153</f>
        <v/>
      </c>
      <c r="G173" s="237" t="str">
        <f>'Matriz de Datos'!G153</f>
        <v/>
      </c>
      <c r="H173" s="248" t="str">
        <f>'Matriz de Datos'!K153</f>
        <v/>
      </c>
      <c r="I173" s="248" t="str">
        <f>'Matriz de Datos'!H153 &amp; "  " &amp;'Matriz de Datos'!I153</f>
        <v xml:space="preserve">  </v>
      </c>
      <c r="J173" s="237" t="str">
        <f>'Matriz de Datos'!M153</f>
        <v/>
      </c>
      <c r="K173" s="237" t="str">
        <f>'Matriz de Datos'!N153</f>
        <v/>
      </c>
      <c r="L173" s="237" t="str">
        <f>'Matriz de Datos'!O153</f>
        <v/>
      </c>
      <c r="M173" s="237" t="str">
        <f>'Matriz de Datos'!N153</f>
        <v/>
      </c>
      <c r="N173" s="237" t="str">
        <f ca="1">'Matriz de Datos'!BB153</f>
        <v/>
      </c>
      <c r="O173" s="237" t="str">
        <f>'Matriz de Datos'!BC153</f>
        <v/>
      </c>
      <c r="P173" s="237"/>
      <c r="Q173" s="237"/>
      <c r="R173" s="237"/>
      <c r="S173" s="237" t="str">
        <f>'Matriz de Datos'!BG153</f>
        <v/>
      </c>
      <c r="T173" s="237"/>
      <c r="U173" s="252" t="str">
        <f ca="1">'Matriz de Datos'!BJ153 &amp; " [ " &amp;'Matriz de Datos'!BK153 &amp; " ]"</f>
        <v xml:space="preserve"> [  ]</v>
      </c>
    </row>
    <row r="174" spans="6:21" x14ac:dyDescent="0.3">
      <c r="F174" s="251" t="str">
        <f>'Matriz de Datos'!A154</f>
        <v/>
      </c>
      <c r="G174" s="237" t="str">
        <f>'Matriz de Datos'!G154</f>
        <v/>
      </c>
      <c r="H174" s="248" t="str">
        <f>'Matriz de Datos'!K154</f>
        <v/>
      </c>
      <c r="I174" s="248" t="str">
        <f>'Matriz de Datos'!H154 &amp; "  " &amp;'Matriz de Datos'!I154</f>
        <v xml:space="preserve">  </v>
      </c>
      <c r="J174" s="237" t="str">
        <f>'Matriz de Datos'!M154</f>
        <v/>
      </c>
      <c r="K174" s="237" t="str">
        <f>'Matriz de Datos'!N154</f>
        <v/>
      </c>
      <c r="L174" s="237" t="str">
        <f>'Matriz de Datos'!O154</f>
        <v/>
      </c>
      <c r="M174" s="237" t="str">
        <f>'Matriz de Datos'!N154</f>
        <v/>
      </c>
      <c r="N174" s="237" t="str">
        <f ca="1">'Matriz de Datos'!BB154</f>
        <v/>
      </c>
      <c r="O174" s="237" t="str">
        <f>'Matriz de Datos'!BC154</f>
        <v/>
      </c>
      <c r="P174" s="237"/>
      <c r="Q174" s="237"/>
      <c r="R174" s="237"/>
      <c r="S174" s="237" t="str">
        <f>'Matriz de Datos'!BG154</f>
        <v/>
      </c>
      <c r="T174" s="237"/>
      <c r="U174" s="252" t="str">
        <f ca="1">'Matriz de Datos'!BJ154 &amp; " [ " &amp;'Matriz de Datos'!BK154 &amp; " ]"</f>
        <v xml:space="preserve"> [  ]</v>
      </c>
    </row>
    <row r="175" spans="6:21" x14ac:dyDescent="0.3">
      <c r="F175" s="251" t="str">
        <f>'Matriz de Datos'!A155</f>
        <v/>
      </c>
      <c r="G175" s="237" t="str">
        <f>'Matriz de Datos'!G155</f>
        <v/>
      </c>
      <c r="H175" s="248" t="str">
        <f>'Matriz de Datos'!K155</f>
        <v/>
      </c>
      <c r="I175" s="248" t="str">
        <f>'Matriz de Datos'!H155 &amp; "  " &amp;'Matriz de Datos'!I155</f>
        <v xml:space="preserve">  </v>
      </c>
      <c r="J175" s="237" t="str">
        <f>'Matriz de Datos'!M155</f>
        <v/>
      </c>
      <c r="K175" s="237" t="str">
        <f>'Matriz de Datos'!N155</f>
        <v/>
      </c>
      <c r="L175" s="237" t="str">
        <f>'Matriz de Datos'!O155</f>
        <v/>
      </c>
      <c r="M175" s="237" t="str">
        <f>'Matriz de Datos'!N155</f>
        <v/>
      </c>
      <c r="N175" s="237" t="str">
        <f ca="1">'Matriz de Datos'!BB155</f>
        <v/>
      </c>
      <c r="O175" s="237" t="str">
        <f>'Matriz de Datos'!BC155</f>
        <v/>
      </c>
      <c r="P175" s="237"/>
      <c r="Q175" s="237"/>
      <c r="R175" s="237"/>
      <c r="S175" s="237" t="str">
        <f>'Matriz de Datos'!BG155</f>
        <v/>
      </c>
      <c r="T175" s="237"/>
      <c r="U175" s="252" t="str">
        <f ca="1">'Matriz de Datos'!BJ155 &amp; " [ " &amp;'Matriz de Datos'!BK155 &amp; " ]"</f>
        <v xml:space="preserve"> [  ]</v>
      </c>
    </row>
    <row r="176" spans="6:21" x14ac:dyDescent="0.3">
      <c r="F176" s="251" t="str">
        <f>'Matriz de Datos'!A156</f>
        <v/>
      </c>
      <c r="G176" s="237" t="str">
        <f>'Matriz de Datos'!G156</f>
        <v/>
      </c>
      <c r="H176" s="248" t="str">
        <f>'Matriz de Datos'!K156</f>
        <v/>
      </c>
      <c r="I176" s="248" t="str">
        <f>'Matriz de Datos'!H156 &amp; "  " &amp;'Matriz de Datos'!I156</f>
        <v xml:space="preserve">  </v>
      </c>
      <c r="J176" s="237" t="str">
        <f>'Matriz de Datos'!M156</f>
        <v/>
      </c>
      <c r="K176" s="237" t="str">
        <f>'Matriz de Datos'!N156</f>
        <v/>
      </c>
      <c r="L176" s="237" t="str">
        <f>'Matriz de Datos'!O156</f>
        <v/>
      </c>
      <c r="M176" s="237" t="str">
        <f>'Matriz de Datos'!N156</f>
        <v/>
      </c>
      <c r="N176" s="237" t="str">
        <f ca="1">'Matriz de Datos'!BB156</f>
        <v/>
      </c>
      <c r="O176" s="237" t="str">
        <f>'Matriz de Datos'!BC156</f>
        <v/>
      </c>
      <c r="P176" s="237"/>
      <c r="Q176" s="237"/>
      <c r="R176" s="237"/>
      <c r="S176" s="237" t="str">
        <f>'Matriz de Datos'!BG156</f>
        <v/>
      </c>
      <c r="T176" s="237"/>
      <c r="U176" s="252" t="str">
        <f ca="1">'Matriz de Datos'!BJ156 &amp; " [ " &amp;'Matriz de Datos'!BK156 &amp; " ]"</f>
        <v xml:space="preserve"> [  ]</v>
      </c>
    </row>
    <row r="177" spans="6:21" x14ac:dyDescent="0.3">
      <c r="F177" s="251" t="str">
        <f>'Matriz de Datos'!A157</f>
        <v/>
      </c>
      <c r="G177" s="237" t="str">
        <f>'Matriz de Datos'!G157</f>
        <v/>
      </c>
      <c r="H177" s="248" t="str">
        <f>'Matriz de Datos'!K157</f>
        <v/>
      </c>
      <c r="I177" s="248" t="str">
        <f>'Matriz de Datos'!H157 &amp; "  " &amp;'Matriz de Datos'!I157</f>
        <v xml:space="preserve">  </v>
      </c>
      <c r="J177" s="237" t="str">
        <f>'Matriz de Datos'!M157</f>
        <v/>
      </c>
      <c r="K177" s="237" t="str">
        <f>'Matriz de Datos'!N157</f>
        <v/>
      </c>
      <c r="L177" s="237" t="str">
        <f>'Matriz de Datos'!O157</f>
        <v/>
      </c>
      <c r="M177" s="237" t="str">
        <f>'Matriz de Datos'!N157</f>
        <v/>
      </c>
      <c r="N177" s="237" t="str">
        <f ca="1">'Matriz de Datos'!BB157</f>
        <v/>
      </c>
      <c r="O177" s="237" t="str">
        <f>'Matriz de Datos'!BC157</f>
        <v/>
      </c>
      <c r="P177" s="237"/>
      <c r="Q177" s="237"/>
      <c r="R177" s="237"/>
      <c r="S177" s="237" t="str">
        <f>'Matriz de Datos'!BG157</f>
        <v/>
      </c>
      <c r="T177" s="237"/>
      <c r="U177" s="252" t="str">
        <f ca="1">'Matriz de Datos'!BJ157 &amp; " [ " &amp;'Matriz de Datos'!BK157 &amp; " ]"</f>
        <v xml:space="preserve"> [  ]</v>
      </c>
    </row>
    <row r="178" spans="6:21" x14ac:dyDescent="0.3">
      <c r="F178" s="251" t="str">
        <f>'Matriz de Datos'!A158</f>
        <v/>
      </c>
      <c r="G178" s="237" t="str">
        <f>'Matriz de Datos'!G158</f>
        <v/>
      </c>
      <c r="H178" s="248" t="str">
        <f>'Matriz de Datos'!K158</f>
        <v/>
      </c>
      <c r="I178" s="248" t="str">
        <f>'Matriz de Datos'!H158 &amp; "  " &amp;'Matriz de Datos'!I158</f>
        <v xml:space="preserve">  </v>
      </c>
      <c r="J178" s="237" t="str">
        <f>'Matriz de Datos'!M158</f>
        <v/>
      </c>
      <c r="K178" s="237" t="str">
        <f>'Matriz de Datos'!N158</f>
        <v/>
      </c>
      <c r="L178" s="237" t="str">
        <f>'Matriz de Datos'!O158</f>
        <v/>
      </c>
      <c r="M178" s="237" t="str">
        <f>'Matriz de Datos'!N158</f>
        <v/>
      </c>
      <c r="N178" s="237" t="str">
        <f ca="1">'Matriz de Datos'!BB158</f>
        <v/>
      </c>
      <c r="O178" s="237" t="str">
        <f>'Matriz de Datos'!BC158</f>
        <v/>
      </c>
      <c r="P178" s="237"/>
      <c r="Q178" s="237"/>
      <c r="R178" s="237"/>
      <c r="S178" s="237" t="str">
        <f>'Matriz de Datos'!BG158</f>
        <v/>
      </c>
      <c r="T178" s="237"/>
      <c r="U178" s="252" t="str">
        <f ca="1">'Matriz de Datos'!BJ158 &amp; " [ " &amp;'Matriz de Datos'!BK158 &amp; " ]"</f>
        <v xml:space="preserve"> [  ]</v>
      </c>
    </row>
    <row r="179" spans="6:21" x14ac:dyDescent="0.3">
      <c r="F179" s="251" t="str">
        <f>'Matriz de Datos'!A159</f>
        <v/>
      </c>
      <c r="G179" s="237" t="str">
        <f>'Matriz de Datos'!G159</f>
        <v/>
      </c>
      <c r="H179" s="248" t="str">
        <f>'Matriz de Datos'!K159</f>
        <v/>
      </c>
      <c r="I179" s="248" t="str">
        <f>'Matriz de Datos'!H159 &amp; "  " &amp;'Matriz de Datos'!I159</f>
        <v xml:space="preserve">  </v>
      </c>
      <c r="J179" s="237" t="str">
        <f>'Matriz de Datos'!M159</f>
        <v/>
      </c>
      <c r="K179" s="237" t="str">
        <f>'Matriz de Datos'!N159</f>
        <v/>
      </c>
      <c r="L179" s="237" t="str">
        <f>'Matriz de Datos'!O159</f>
        <v/>
      </c>
      <c r="M179" s="237" t="str">
        <f>'Matriz de Datos'!N159</f>
        <v/>
      </c>
      <c r="N179" s="237" t="str">
        <f ca="1">'Matriz de Datos'!BB159</f>
        <v/>
      </c>
      <c r="O179" s="237" t="str">
        <f>'Matriz de Datos'!BC159</f>
        <v/>
      </c>
      <c r="P179" s="237"/>
      <c r="Q179" s="237"/>
      <c r="R179" s="237"/>
      <c r="S179" s="237" t="str">
        <f>'Matriz de Datos'!BG159</f>
        <v/>
      </c>
      <c r="T179" s="237"/>
      <c r="U179" s="252" t="str">
        <f ca="1">'Matriz de Datos'!BJ159 &amp; " [ " &amp;'Matriz de Datos'!BK159 &amp; " ]"</f>
        <v xml:space="preserve"> [  ]</v>
      </c>
    </row>
    <row r="180" spans="6:21" x14ac:dyDescent="0.3">
      <c r="F180" s="251" t="str">
        <f>'Matriz de Datos'!A160</f>
        <v/>
      </c>
      <c r="G180" s="237" t="str">
        <f>'Matriz de Datos'!G160</f>
        <v/>
      </c>
      <c r="H180" s="248" t="str">
        <f>'Matriz de Datos'!K160</f>
        <v/>
      </c>
      <c r="I180" s="248" t="str">
        <f>'Matriz de Datos'!H160 &amp; "  " &amp;'Matriz de Datos'!I160</f>
        <v xml:space="preserve">  </v>
      </c>
      <c r="J180" s="237" t="str">
        <f>'Matriz de Datos'!M160</f>
        <v/>
      </c>
      <c r="K180" s="237" t="str">
        <f>'Matriz de Datos'!N160</f>
        <v/>
      </c>
      <c r="L180" s="237" t="str">
        <f>'Matriz de Datos'!O160</f>
        <v/>
      </c>
      <c r="M180" s="237" t="str">
        <f>'Matriz de Datos'!N160</f>
        <v/>
      </c>
      <c r="N180" s="237" t="str">
        <f ca="1">'Matriz de Datos'!BB160</f>
        <v/>
      </c>
      <c r="O180" s="237" t="str">
        <f>'Matriz de Datos'!BC160</f>
        <v/>
      </c>
      <c r="P180" s="237"/>
      <c r="Q180" s="237"/>
      <c r="R180" s="237"/>
      <c r="S180" s="237" t="str">
        <f>'Matriz de Datos'!BG160</f>
        <v/>
      </c>
      <c r="T180" s="237"/>
      <c r="U180" s="252" t="str">
        <f ca="1">'Matriz de Datos'!BJ160 &amp; " [ " &amp;'Matriz de Datos'!BK160 &amp; " ]"</f>
        <v xml:space="preserve"> [  ]</v>
      </c>
    </row>
    <row r="181" spans="6:21" x14ac:dyDescent="0.3">
      <c r="F181" s="251" t="str">
        <f>'Matriz de Datos'!A161</f>
        <v/>
      </c>
      <c r="G181" s="237" t="str">
        <f>'Matriz de Datos'!G161</f>
        <v/>
      </c>
      <c r="H181" s="248" t="str">
        <f>'Matriz de Datos'!K161</f>
        <v/>
      </c>
      <c r="I181" s="248" t="str">
        <f>'Matriz de Datos'!H161 &amp; "  " &amp;'Matriz de Datos'!I161</f>
        <v xml:space="preserve">  </v>
      </c>
      <c r="J181" s="237" t="str">
        <f>'Matriz de Datos'!M161</f>
        <v/>
      </c>
      <c r="K181" s="237" t="str">
        <f>'Matriz de Datos'!N161</f>
        <v/>
      </c>
      <c r="L181" s="237" t="str">
        <f>'Matriz de Datos'!O161</f>
        <v/>
      </c>
      <c r="M181" s="237" t="str">
        <f>'Matriz de Datos'!N161</f>
        <v/>
      </c>
      <c r="N181" s="237" t="str">
        <f ca="1">'Matriz de Datos'!BB161</f>
        <v/>
      </c>
      <c r="O181" s="237" t="str">
        <f>'Matriz de Datos'!BC161</f>
        <v/>
      </c>
      <c r="P181" s="237"/>
      <c r="Q181" s="237"/>
      <c r="R181" s="237"/>
      <c r="S181" s="237" t="str">
        <f>'Matriz de Datos'!BG161</f>
        <v/>
      </c>
      <c r="T181" s="237"/>
      <c r="U181" s="252" t="str">
        <f ca="1">'Matriz de Datos'!BJ161 &amp; " [ " &amp;'Matriz de Datos'!BK161 &amp; " ]"</f>
        <v xml:space="preserve"> [  ]</v>
      </c>
    </row>
    <row r="182" spans="6:21" x14ac:dyDescent="0.3">
      <c r="F182" s="251" t="str">
        <f>'Matriz de Datos'!A162</f>
        <v/>
      </c>
      <c r="G182" s="237" t="str">
        <f>'Matriz de Datos'!G162</f>
        <v/>
      </c>
      <c r="H182" s="248" t="str">
        <f>'Matriz de Datos'!K162</f>
        <v/>
      </c>
      <c r="I182" s="248" t="str">
        <f>'Matriz de Datos'!H162 &amp; "  " &amp;'Matriz de Datos'!I162</f>
        <v xml:space="preserve">  </v>
      </c>
      <c r="J182" s="237" t="str">
        <f>'Matriz de Datos'!M162</f>
        <v/>
      </c>
      <c r="K182" s="237" t="str">
        <f>'Matriz de Datos'!N162</f>
        <v/>
      </c>
      <c r="L182" s="237" t="str">
        <f>'Matriz de Datos'!O162</f>
        <v/>
      </c>
      <c r="M182" s="237" t="str">
        <f>'Matriz de Datos'!N162</f>
        <v/>
      </c>
      <c r="N182" s="237" t="str">
        <f ca="1">'Matriz de Datos'!BB162</f>
        <v/>
      </c>
      <c r="O182" s="237" t="str">
        <f>'Matriz de Datos'!BC162</f>
        <v/>
      </c>
      <c r="P182" s="237"/>
      <c r="Q182" s="237"/>
      <c r="R182" s="237"/>
      <c r="S182" s="237" t="str">
        <f>'Matriz de Datos'!BG162</f>
        <v/>
      </c>
      <c r="T182" s="237"/>
      <c r="U182" s="252" t="str">
        <f ca="1">'Matriz de Datos'!BJ162 &amp; " [ " &amp;'Matriz de Datos'!BK162 &amp; " ]"</f>
        <v xml:space="preserve"> [  ]</v>
      </c>
    </row>
    <row r="183" spans="6:21" x14ac:dyDescent="0.3">
      <c r="F183" s="251" t="str">
        <f>'Matriz de Datos'!A163</f>
        <v/>
      </c>
      <c r="G183" s="237" t="str">
        <f>'Matriz de Datos'!G163</f>
        <v/>
      </c>
      <c r="H183" s="248" t="str">
        <f>'Matriz de Datos'!K163</f>
        <v/>
      </c>
      <c r="I183" s="248" t="str">
        <f>'Matriz de Datos'!H163 &amp; "  " &amp;'Matriz de Datos'!I163</f>
        <v xml:space="preserve">  </v>
      </c>
      <c r="J183" s="237" t="str">
        <f>'Matriz de Datos'!M163</f>
        <v/>
      </c>
      <c r="K183" s="237" t="str">
        <f>'Matriz de Datos'!N163</f>
        <v/>
      </c>
      <c r="L183" s="237" t="str">
        <f>'Matriz de Datos'!O163</f>
        <v/>
      </c>
      <c r="M183" s="237" t="str">
        <f>'Matriz de Datos'!N163</f>
        <v/>
      </c>
      <c r="N183" s="237" t="str">
        <f ca="1">'Matriz de Datos'!BB163</f>
        <v/>
      </c>
      <c r="O183" s="237" t="str">
        <f>'Matriz de Datos'!BC163</f>
        <v/>
      </c>
      <c r="P183" s="237"/>
      <c r="Q183" s="237"/>
      <c r="R183" s="237"/>
      <c r="S183" s="237" t="str">
        <f>'Matriz de Datos'!BG163</f>
        <v/>
      </c>
      <c r="T183" s="237"/>
      <c r="U183" s="252" t="str">
        <f ca="1">'Matriz de Datos'!BJ163 &amp; " [ " &amp;'Matriz de Datos'!BK163 &amp; " ]"</f>
        <v xml:space="preserve"> [  ]</v>
      </c>
    </row>
    <row r="184" spans="6:21" x14ac:dyDescent="0.3">
      <c r="F184" s="251" t="str">
        <f>'Matriz de Datos'!A164</f>
        <v/>
      </c>
      <c r="G184" s="237" t="str">
        <f>'Matriz de Datos'!G164</f>
        <v/>
      </c>
      <c r="H184" s="248" t="str">
        <f>'Matriz de Datos'!K164</f>
        <v/>
      </c>
      <c r="I184" s="248" t="str">
        <f>'Matriz de Datos'!H164 &amp; "  " &amp;'Matriz de Datos'!I164</f>
        <v xml:space="preserve">  </v>
      </c>
      <c r="J184" s="237" t="str">
        <f>'Matriz de Datos'!M164</f>
        <v/>
      </c>
      <c r="K184" s="237" t="str">
        <f>'Matriz de Datos'!N164</f>
        <v/>
      </c>
      <c r="L184" s="237" t="str">
        <f>'Matriz de Datos'!O164</f>
        <v/>
      </c>
      <c r="M184" s="237" t="str">
        <f>'Matriz de Datos'!N164</f>
        <v/>
      </c>
      <c r="N184" s="237" t="str">
        <f ca="1">'Matriz de Datos'!BB164</f>
        <v/>
      </c>
      <c r="O184" s="237" t="str">
        <f>'Matriz de Datos'!BC164</f>
        <v/>
      </c>
      <c r="P184" s="237"/>
      <c r="Q184" s="237"/>
      <c r="R184" s="237"/>
      <c r="S184" s="237" t="str">
        <f>'Matriz de Datos'!BG164</f>
        <v/>
      </c>
      <c r="T184" s="237"/>
      <c r="U184" s="252" t="str">
        <f ca="1">'Matriz de Datos'!BJ164 &amp; " [ " &amp;'Matriz de Datos'!BK164 &amp; " ]"</f>
        <v xml:space="preserve"> [  ]</v>
      </c>
    </row>
    <row r="185" spans="6:21" x14ac:dyDescent="0.3">
      <c r="F185" s="251" t="str">
        <f>'Matriz de Datos'!A165</f>
        <v/>
      </c>
      <c r="G185" s="237" t="str">
        <f>'Matriz de Datos'!G165</f>
        <v/>
      </c>
      <c r="H185" s="248" t="str">
        <f>'Matriz de Datos'!K165</f>
        <v/>
      </c>
      <c r="I185" s="248" t="str">
        <f>'Matriz de Datos'!H165 &amp; "  " &amp;'Matriz de Datos'!I165</f>
        <v xml:space="preserve">  </v>
      </c>
      <c r="J185" s="237" t="str">
        <f>'Matriz de Datos'!M165</f>
        <v/>
      </c>
      <c r="K185" s="237" t="str">
        <f>'Matriz de Datos'!N165</f>
        <v/>
      </c>
      <c r="L185" s="237" t="str">
        <f>'Matriz de Datos'!O165</f>
        <v/>
      </c>
      <c r="M185" s="237" t="str">
        <f>'Matriz de Datos'!N165</f>
        <v/>
      </c>
      <c r="N185" s="237" t="str">
        <f ca="1">'Matriz de Datos'!BB165</f>
        <v/>
      </c>
      <c r="O185" s="237" t="str">
        <f>'Matriz de Datos'!BC165</f>
        <v/>
      </c>
      <c r="P185" s="237"/>
      <c r="Q185" s="237"/>
      <c r="R185" s="237"/>
      <c r="S185" s="237" t="str">
        <f>'Matriz de Datos'!BG165</f>
        <v/>
      </c>
      <c r="T185" s="237"/>
      <c r="U185" s="252" t="str">
        <f ca="1">'Matriz de Datos'!BJ165 &amp; " [ " &amp;'Matriz de Datos'!BK165 &amp; " ]"</f>
        <v xml:space="preserve"> [  ]</v>
      </c>
    </row>
    <row r="186" spans="6:21" x14ac:dyDescent="0.3">
      <c r="F186" s="251" t="str">
        <f>'Matriz de Datos'!A166</f>
        <v/>
      </c>
      <c r="G186" s="237" t="str">
        <f>'Matriz de Datos'!G166</f>
        <v/>
      </c>
      <c r="H186" s="248" t="str">
        <f>'Matriz de Datos'!K166</f>
        <v/>
      </c>
      <c r="I186" s="248" t="str">
        <f>'Matriz de Datos'!H166 &amp; "  " &amp;'Matriz de Datos'!I166</f>
        <v xml:space="preserve">  </v>
      </c>
      <c r="J186" s="237" t="str">
        <f>'Matriz de Datos'!M166</f>
        <v/>
      </c>
      <c r="K186" s="237" t="str">
        <f>'Matriz de Datos'!N166</f>
        <v/>
      </c>
      <c r="L186" s="237" t="str">
        <f>'Matriz de Datos'!O166</f>
        <v/>
      </c>
      <c r="M186" s="237" t="str">
        <f>'Matriz de Datos'!N166</f>
        <v/>
      </c>
      <c r="N186" s="237" t="str">
        <f ca="1">'Matriz de Datos'!BB166</f>
        <v/>
      </c>
      <c r="O186" s="237" t="str">
        <f>'Matriz de Datos'!BC166</f>
        <v/>
      </c>
      <c r="P186" s="237"/>
      <c r="Q186" s="237"/>
      <c r="R186" s="237"/>
      <c r="S186" s="237" t="str">
        <f>'Matriz de Datos'!BG166</f>
        <v/>
      </c>
      <c r="T186" s="237"/>
      <c r="U186" s="252" t="str">
        <f ca="1">'Matriz de Datos'!BJ166 &amp; " [ " &amp;'Matriz de Datos'!BK166 &amp; " ]"</f>
        <v xml:space="preserve"> [  ]</v>
      </c>
    </row>
    <row r="187" spans="6:21" x14ac:dyDescent="0.3">
      <c r="F187" s="251" t="str">
        <f>'Matriz de Datos'!A167</f>
        <v/>
      </c>
      <c r="G187" s="237" t="str">
        <f>'Matriz de Datos'!G167</f>
        <v/>
      </c>
      <c r="H187" s="248" t="str">
        <f>'Matriz de Datos'!K167</f>
        <v/>
      </c>
      <c r="I187" s="248" t="str">
        <f>'Matriz de Datos'!H167 &amp; "  " &amp;'Matriz de Datos'!I167</f>
        <v xml:space="preserve">  </v>
      </c>
      <c r="J187" s="237" t="str">
        <f>'Matriz de Datos'!M167</f>
        <v/>
      </c>
      <c r="K187" s="237" t="str">
        <f>'Matriz de Datos'!N167</f>
        <v/>
      </c>
      <c r="L187" s="237" t="str">
        <f>'Matriz de Datos'!O167</f>
        <v/>
      </c>
      <c r="M187" s="237" t="str">
        <f>'Matriz de Datos'!N167</f>
        <v/>
      </c>
      <c r="N187" s="237" t="str">
        <f ca="1">'Matriz de Datos'!BB167</f>
        <v/>
      </c>
      <c r="O187" s="237" t="str">
        <f>'Matriz de Datos'!BC167</f>
        <v/>
      </c>
      <c r="P187" s="237"/>
      <c r="Q187" s="237"/>
      <c r="R187" s="237"/>
      <c r="S187" s="237" t="str">
        <f>'Matriz de Datos'!BG167</f>
        <v/>
      </c>
      <c r="T187" s="237"/>
      <c r="U187" s="252" t="str">
        <f ca="1">'Matriz de Datos'!BJ167 &amp; " [ " &amp;'Matriz de Datos'!BK167 &amp; " ]"</f>
        <v xml:space="preserve"> [  ]</v>
      </c>
    </row>
    <row r="188" spans="6:21" x14ac:dyDescent="0.3">
      <c r="F188" s="251" t="str">
        <f>'Matriz de Datos'!A168</f>
        <v/>
      </c>
      <c r="G188" s="237" t="str">
        <f>'Matriz de Datos'!G168</f>
        <v/>
      </c>
      <c r="H188" s="248" t="str">
        <f>'Matriz de Datos'!K168</f>
        <v/>
      </c>
      <c r="I188" s="248" t="str">
        <f>'Matriz de Datos'!H168 &amp; "  " &amp;'Matriz de Datos'!I168</f>
        <v xml:space="preserve">  </v>
      </c>
      <c r="J188" s="237" t="str">
        <f>'Matriz de Datos'!M168</f>
        <v/>
      </c>
      <c r="K188" s="237" t="str">
        <f>'Matriz de Datos'!N168</f>
        <v/>
      </c>
      <c r="L188" s="237" t="str">
        <f>'Matriz de Datos'!O168</f>
        <v/>
      </c>
      <c r="M188" s="237" t="str">
        <f>'Matriz de Datos'!N168</f>
        <v/>
      </c>
      <c r="N188" s="237" t="str">
        <f ca="1">'Matriz de Datos'!BB168</f>
        <v/>
      </c>
      <c r="O188" s="237" t="str">
        <f>'Matriz de Datos'!BC168</f>
        <v/>
      </c>
      <c r="P188" s="237"/>
      <c r="Q188" s="237"/>
      <c r="R188" s="237"/>
      <c r="S188" s="237" t="str">
        <f>'Matriz de Datos'!BG168</f>
        <v/>
      </c>
      <c r="T188" s="237"/>
      <c r="U188" s="252" t="str">
        <f ca="1">'Matriz de Datos'!BJ168 &amp; " [ " &amp;'Matriz de Datos'!BK168 &amp; " ]"</f>
        <v xml:space="preserve"> [  ]</v>
      </c>
    </row>
    <row r="189" spans="6:21" x14ac:dyDescent="0.3">
      <c r="F189" s="251" t="str">
        <f>'Matriz de Datos'!A169</f>
        <v/>
      </c>
      <c r="G189" s="237" t="str">
        <f>'Matriz de Datos'!G169</f>
        <v/>
      </c>
      <c r="H189" s="248" t="str">
        <f>'Matriz de Datos'!K169</f>
        <v/>
      </c>
      <c r="I189" s="248" t="str">
        <f>'Matriz de Datos'!H169 &amp; "  " &amp;'Matriz de Datos'!I169</f>
        <v xml:space="preserve">  </v>
      </c>
      <c r="J189" s="237" t="str">
        <f>'Matriz de Datos'!M169</f>
        <v/>
      </c>
      <c r="K189" s="237" t="str">
        <f>'Matriz de Datos'!N169</f>
        <v/>
      </c>
      <c r="L189" s="237" t="str">
        <f>'Matriz de Datos'!O169</f>
        <v/>
      </c>
      <c r="M189" s="237" t="str">
        <f>'Matriz de Datos'!N169</f>
        <v/>
      </c>
      <c r="N189" s="237" t="str">
        <f ca="1">'Matriz de Datos'!BB169</f>
        <v/>
      </c>
      <c r="O189" s="237" t="str">
        <f>'Matriz de Datos'!BC169</f>
        <v/>
      </c>
      <c r="P189" s="237"/>
      <c r="Q189" s="237"/>
      <c r="R189" s="237"/>
      <c r="S189" s="237" t="str">
        <f>'Matriz de Datos'!BG169</f>
        <v/>
      </c>
      <c r="T189" s="237"/>
      <c r="U189" s="252" t="str">
        <f ca="1">'Matriz de Datos'!BJ169 &amp; " [ " &amp;'Matriz de Datos'!BK169 &amp; " ]"</f>
        <v xml:space="preserve"> [  ]</v>
      </c>
    </row>
    <row r="190" spans="6:21" x14ac:dyDescent="0.3">
      <c r="F190" s="251" t="str">
        <f>'Matriz de Datos'!A170</f>
        <v/>
      </c>
      <c r="G190" s="237" t="str">
        <f>'Matriz de Datos'!G170</f>
        <v/>
      </c>
      <c r="H190" s="248" t="str">
        <f>'Matriz de Datos'!K170</f>
        <v/>
      </c>
      <c r="I190" s="248" t="str">
        <f>'Matriz de Datos'!H170 &amp; "  " &amp;'Matriz de Datos'!I170</f>
        <v xml:space="preserve">  </v>
      </c>
      <c r="J190" s="237" t="str">
        <f>'Matriz de Datos'!M170</f>
        <v/>
      </c>
      <c r="K190" s="237" t="str">
        <f>'Matriz de Datos'!N170</f>
        <v/>
      </c>
      <c r="L190" s="237" t="str">
        <f>'Matriz de Datos'!O170</f>
        <v/>
      </c>
      <c r="M190" s="237" t="str">
        <f>'Matriz de Datos'!N170</f>
        <v/>
      </c>
      <c r="N190" s="237" t="str">
        <f ca="1">'Matriz de Datos'!BB170</f>
        <v/>
      </c>
      <c r="O190" s="237" t="str">
        <f>'Matriz de Datos'!BC170</f>
        <v/>
      </c>
      <c r="P190" s="237"/>
      <c r="Q190" s="237"/>
      <c r="R190" s="237"/>
      <c r="S190" s="237" t="str">
        <f>'Matriz de Datos'!BG170</f>
        <v/>
      </c>
      <c r="T190" s="237"/>
      <c r="U190" s="252" t="str">
        <f ca="1">'Matriz de Datos'!BJ170 &amp; " [ " &amp;'Matriz de Datos'!BK170 &amp; " ]"</f>
        <v xml:space="preserve"> [  ]</v>
      </c>
    </row>
    <row r="191" spans="6:21" x14ac:dyDescent="0.3">
      <c r="F191" s="251" t="str">
        <f>'Matriz de Datos'!A171</f>
        <v/>
      </c>
      <c r="G191" s="237" t="str">
        <f>'Matriz de Datos'!G171</f>
        <v/>
      </c>
      <c r="H191" s="248" t="str">
        <f>'Matriz de Datos'!K171</f>
        <v/>
      </c>
      <c r="I191" s="248" t="str">
        <f>'Matriz de Datos'!H171 &amp; "  " &amp;'Matriz de Datos'!I171</f>
        <v xml:space="preserve">  </v>
      </c>
      <c r="J191" s="237" t="str">
        <f>'Matriz de Datos'!M171</f>
        <v/>
      </c>
      <c r="K191" s="237" t="str">
        <f>'Matriz de Datos'!N171</f>
        <v/>
      </c>
      <c r="L191" s="237" t="str">
        <f>'Matriz de Datos'!O171</f>
        <v/>
      </c>
      <c r="M191" s="237" t="str">
        <f>'Matriz de Datos'!N171</f>
        <v/>
      </c>
      <c r="N191" s="237" t="str">
        <f ca="1">'Matriz de Datos'!BB171</f>
        <v/>
      </c>
      <c r="O191" s="237" t="str">
        <f>'Matriz de Datos'!BC171</f>
        <v/>
      </c>
      <c r="P191" s="237"/>
      <c r="Q191" s="237"/>
      <c r="R191" s="237"/>
      <c r="S191" s="237" t="str">
        <f>'Matriz de Datos'!BG171</f>
        <v/>
      </c>
      <c r="T191" s="237"/>
      <c r="U191" s="252" t="str">
        <f ca="1">'Matriz de Datos'!BJ171 &amp; " [ " &amp;'Matriz de Datos'!BK171 &amp; " ]"</f>
        <v xml:space="preserve"> [  ]</v>
      </c>
    </row>
    <row r="192" spans="6:21" x14ac:dyDescent="0.3">
      <c r="F192" s="251" t="str">
        <f>'Matriz de Datos'!A172</f>
        <v/>
      </c>
      <c r="G192" s="237" t="str">
        <f>'Matriz de Datos'!G172</f>
        <v/>
      </c>
      <c r="H192" s="248" t="str">
        <f>'Matriz de Datos'!K172</f>
        <v/>
      </c>
      <c r="I192" s="248" t="str">
        <f>'Matriz de Datos'!H172 &amp; "  " &amp;'Matriz de Datos'!I172</f>
        <v xml:space="preserve">  </v>
      </c>
      <c r="J192" s="237" t="str">
        <f>'Matriz de Datos'!M172</f>
        <v/>
      </c>
      <c r="K192" s="237" t="str">
        <f>'Matriz de Datos'!N172</f>
        <v/>
      </c>
      <c r="L192" s="237" t="str">
        <f>'Matriz de Datos'!O172</f>
        <v/>
      </c>
      <c r="M192" s="237" t="str">
        <f>'Matriz de Datos'!N172</f>
        <v/>
      </c>
      <c r="N192" s="237" t="str">
        <f ca="1">'Matriz de Datos'!BB172</f>
        <v/>
      </c>
      <c r="O192" s="237" t="str">
        <f>'Matriz de Datos'!BC172</f>
        <v/>
      </c>
      <c r="P192" s="237"/>
      <c r="Q192" s="237"/>
      <c r="R192" s="237"/>
      <c r="S192" s="237" t="str">
        <f>'Matriz de Datos'!BG172</f>
        <v/>
      </c>
      <c r="T192" s="237"/>
      <c r="U192" s="252" t="str">
        <f ca="1">'Matriz de Datos'!BJ172 &amp; " [ " &amp;'Matriz de Datos'!BK172 &amp; " ]"</f>
        <v xml:space="preserve"> [  ]</v>
      </c>
    </row>
    <row r="193" spans="6:21" x14ac:dyDescent="0.3">
      <c r="F193" s="251" t="str">
        <f>'Matriz de Datos'!A173</f>
        <v/>
      </c>
      <c r="G193" s="237" t="str">
        <f>'Matriz de Datos'!G173</f>
        <v/>
      </c>
      <c r="H193" s="248" t="str">
        <f>'Matriz de Datos'!K173</f>
        <v/>
      </c>
      <c r="I193" s="248" t="str">
        <f>'Matriz de Datos'!H173 &amp; "  " &amp;'Matriz de Datos'!I173</f>
        <v xml:space="preserve">  </v>
      </c>
      <c r="J193" s="237" t="str">
        <f>'Matriz de Datos'!M173</f>
        <v/>
      </c>
      <c r="K193" s="237" t="str">
        <f>'Matriz de Datos'!N173</f>
        <v/>
      </c>
      <c r="L193" s="237" t="str">
        <f>'Matriz de Datos'!O173</f>
        <v/>
      </c>
      <c r="M193" s="237" t="str">
        <f>'Matriz de Datos'!N173</f>
        <v/>
      </c>
      <c r="N193" s="237" t="str">
        <f ca="1">'Matriz de Datos'!BB173</f>
        <v/>
      </c>
      <c r="O193" s="237" t="str">
        <f>'Matriz de Datos'!BC173</f>
        <v/>
      </c>
      <c r="P193" s="237"/>
      <c r="Q193" s="237"/>
      <c r="R193" s="237"/>
      <c r="S193" s="237" t="str">
        <f>'Matriz de Datos'!BG173</f>
        <v/>
      </c>
      <c r="T193" s="237"/>
      <c r="U193" s="252" t="str">
        <f ca="1">'Matriz de Datos'!BJ173 &amp; " [ " &amp;'Matriz de Datos'!BK173 &amp; " ]"</f>
        <v xml:space="preserve"> [  ]</v>
      </c>
    </row>
    <row r="194" spans="6:21" x14ac:dyDescent="0.3">
      <c r="F194" s="251" t="str">
        <f>'Matriz de Datos'!A174</f>
        <v/>
      </c>
      <c r="G194" s="237" t="str">
        <f>'Matriz de Datos'!G174</f>
        <v/>
      </c>
      <c r="H194" s="248" t="str">
        <f>'Matriz de Datos'!K174</f>
        <v/>
      </c>
      <c r="I194" s="248" t="str">
        <f>'Matriz de Datos'!H174 &amp; "  " &amp;'Matriz de Datos'!I174</f>
        <v xml:space="preserve">  </v>
      </c>
      <c r="J194" s="237" t="str">
        <f>'Matriz de Datos'!M174</f>
        <v/>
      </c>
      <c r="K194" s="237" t="str">
        <f>'Matriz de Datos'!N174</f>
        <v/>
      </c>
      <c r="L194" s="237" t="str">
        <f>'Matriz de Datos'!O174</f>
        <v/>
      </c>
      <c r="M194" s="237" t="str">
        <f>'Matriz de Datos'!N174</f>
        <v/>
      </c>
      <c r="N194" s="237" t="str">
        <f ca="1">'Matriz de Datos'!BB174</f>
        <v/>
      </c>
      <c r="O194" s="237" t="str">
        <f>'Matriz de Datos'!BC174</f>
        <v/>
      </c>
      <c r="P194" s="237"/>
      <c r="Q194" s="237"/>
      <c r="R194" s="237"/>
      <c r="S194" s="237" t="str">
        <f>'Matriz de Datos'!BG174</f>
        <v/>
      </c>
      <c r="T194" s="237"/>
      <c r="U194" s="252" t="str">
        <f ca="1">'Matriz de Datos'!BJ174 &amp; " [ " &amp;'Matriz de Datos'!BK174 &amp; " ]"</f>
        <v xml:space="preserve"> [  ]</v>
      </c>
    </row>
    <row r="195" spans="6:21" x14ac:dyDescent="0.3">
      <c r="F195" s="251" t="str">
        <f>'Matriz de Datos'!A175</f>
        <v/>
      </c>
      <c r="G195" s="237" t="str">
        <f>'Matriz de Datos'!G175</f>
        <v/>
      </c>
      <c r="H195" s="248" t="str">
        <f>'Matriz de Datos'!K175</f>
        <v/>
      </c>
      <c r="I195" s="248" t="str">
        <f>'Matriz de Datos'!H175 &amp; "  " &amp;'Matriz de Datos'!I175</f>
        <v xml:space="preserve">  </v>
      </c>
      <c r="J195" s="237" t="str">
        <f>'Matriz de Datos'!M175</f>
        <v/>
      </c>
      <c r="K195" s="237" t="str">
        <f>'Matriz de Datos'!N175</f>
        <v/>
      </c>
      <c r="L195" s="237" t="str">
        <f>'Matriz de Datos'!O175</f>
        <v/>
      </c>
      <c r="M195" s="237" t="str">
        <f>'Matriz de Datos'!N175</f>
        <v/>
      </c>
      <c r="N195" s="237" t="str">
        <f ca="1">'Matriz de Datos'!BB175</f>
        <v/>
      </c>
      <c r="O195" s="237" t="str">
        <f>'Matriz de Datos'!BC175</f>
        <v/>
      </c>
      <c r="P195" s="237"/>
      <c r="Q195" s="237"/>
      <c r="R195" s="237"/>
      <c r="S195" s="237" t="str">
        <f>'Matriz de Datos'!BG175</f>
        <v/>
      </c>
      <c r="T195" s="237"/>
      <c r="U195" s="252" t="str">
        <f ca="1">'Matriz de Datos'!BJ175 &amp; " [ " &amp;'Matriz de Datos'!BK175 &amp; " ]"</f>
        <v xml:space="preserve"> [  ]</v>
      </c>
    </row>
    <row r="196" spans="6:21" x14ac:dyDescent="0.3">
      <c r="F196" s="251" t="str">
        <f>'Matriz de Datos'!A176</f>
        <v/>
      </c>
      <c r="G196" s="237" t="str">
        <f>'Matriz de Datos'!G176</f>
        <v/>
      </c>
      <c r="H196" s="248" t="str">
        <f>'Matriz de Datos'!K176</f>
        <v/>
      </c>
      <c r="I196" s="248" t="str">
        <f>'Matriz de Datos'!H176 &amp; "  " &amp;'Matriz de Datos'!I176</f>
        <v xml:space="preserve">  </v>
      </c>
      <c r="J196" s="237" t="str">
        <f>'Matriz de Datos'!M176</f>
        <v/>
      </c>
      <c r="K196" s="237" t="str">
        <f>'Matriz de Datos'!N176</f>
        <v/>
      </c>
      <c r="L196" s="237" t="str">
        <f>'Matriz de Datos'!O176</f>
        <v/>
      </c>
      <c r="M196" s="237" t="str">
        <f>'Matriz de Datos'!N176</f>
        <v/>
      </c>
      <c r="N196" s="237" t="str">
        <f ca="1">'Matriz de Datos'!BB176</f>
        <v/>
      </c>
      <c r="O196" s="237" t="str">
        <f>'Matriz de Datos'!BC176</f>
        <v/>
      </c>
      <c r="P196" s="237"/>
      <c r="Q196" s="237"/>
      <c r="R196" s="237"/>
      <c r="S196" s="237" t="str">
        <f>'Matriz de Datos'!BG176</f>
        <v/>
      </c>
      <c r="T196" s="237"/>
      <c r="U196" s="252" t="str">
        <f ca="1">'Matriz de Datos'!BJ176 &amp; " [ " &amp;'Matriz de Datos'!BK176 &amp; " ]"</f>
        <v xml:space="preserve"> [  ]</v>
      </c>
    </row>
    <row r="197" spans="6:21" x14ac:dyDescent="0.3">
      <c r="F197" s="251" t="str">
        <f>'Matriz de Datos'!A177</f>
        <v/>
      </c>
      <c r="G197" s="237" t="str">
        <f>'Matriz de Datos'!G177</f>
        <v/>
      </c>
      <c r="H197" s="248" t="str">
        <f>'Matriz de Datos'!K177</f>
        <v/>
      </c>
      <c r="I197" s="248" t="str">
        <f>'Matriz de Datos'!H177 &amp; "  " &amp;'Matriz de Datos'!I177</f>
        <v xml:space="preserve">  </v>
      </c>
      <c r="J197" s="237" t="str">
        <f>'Matriz de Datos'!M177</f>
        <v/>
      </c>
      <c r="K197" s="237" t="str">
        <f>'Matriz de Datos'!N177</f>
        <v/>
      </c>
      <c r="L197" s="237" t="str">
        <f>'Matriz de Datos'!O177</f>
        <v/>
      </c>
      <c r="M197" s="237" t="str">
        <f>'Matriz de Datos'!N177</f>
        <v/>
      </c>
      <c r="N197" s="237" t="str">
        <f ca="1">'Matriz de Datos'!BB177</f>
        <v/>
      </c>
      <c r="O197" s="237" t="str">
        <f>'Matriz de Datos'!BC177</f>
        <v/>
      </c>
      <c r="P197" s="237"/>
      <c r="Q197" s="237"/>
      <c r="R197" s="237"/>
      <c r="S197" s="237" t="str">
        <f>'Matriz de Datos'!BG177</f>
        <v/>
      </c>
      <c r="T197" s="237"/>
      <c r="U197" s="252" t="str">
        <f ca="1">'Matriz de Datos'!BJ177 &amp; " [ " &amp;'Matriz de Datos'!BK177 &amp; " ]"</f>
        <v xml:space="preserve"> [  ]</v>
      </c>
    </row>
    <row r="198" spans="6:21" x14ac:dyDescent="0.3">
      <c r="F198" s="251" t="str">
        <f>'Matriz de Datos'!A178</f>
        <v/>
      </c>
      <c r="G198" s="237" t="str">
        <f>'Matriz de Datos'!G178</f>
        <v/>
      </c>
      <c r="H198" s="248" t="str">
        <f>'Matriz de Datos'!K178</f>
        <v/>
      </c>
      <c r="I198" s="248" t="str">
        <f>'Matriz de Datos'!H178 &amp; "  " &amp;'Matriz de Datos'!I178</f>
        <v xml:space="preserve">  </v>
      </c>
      <c r="J198" s="237" t="str">
        <f>'Matriz de Datos'!M178</f>
        <v/>
      </c>
      <c r="K198" s="237" t="str">
        <f>'Matriz de Datos'!N178</f>
        <v/>
      </c>
      <c r="L198" s="237" t="str">
        <f>'Matriz de Datos'!O178</f>
        <v/>
      </c>
      <c r="M198" s="237" t="str">
        <f>'Matriz de Datos'!N178</f>
        <v/>
      </c>
      <c r="N198" s="237" t="str">
        <f ca="1">'Matriz de Datos'!BB178</f>
        <v/>
      </c>
      <c r="O198" s="237" t="str">
        <f>'Matriz de Datos'!BC178</f>
        <v/>
      </c>
      <c r="P198" s="237"/>
      <c r="Q198" s="237"/>
      <c r="R198" s="237"/>
      <c r="S198" s="237" t="str">
        <f>'Matriz de Datos'!BG178</f>
        <v/>
      </c>
      <c r="T198" s="237"/>
      <c r="U198" s="252" t="str">
        <f ca="1">'Matriz de Datos'!BJ178 &amp; " [ " &amp;'Matriz de Datos'!BK178 &amp; " ]"</f>
        <v xml:space="preserve"> [  ]</v>
      </c>
    </row>
    <row r="199" spans="6:21" x14ac:dyDescent="0.3">
      <c r="F199" s="251" t="str">
        <f>'Matriz de Datos'!A179</f>
        <v/>
      </c>
      <c r="G199" s="237" t="str">
        <f>'Matriz de Datos'!G179</f>
        <v/>
      </c>
      <c r="H199" s="248" t="str">
        <f>'Matriz de Datos'!K179</f>
        <v/>
      </c>
      <c r="I199" s="248" t="str">
        <f>'Matriz de Datos'!H179 &amp; "  " &amp;'Matriz de Datos'!I179</f>
        <v xml:space="preserve">  </v>
      </c>
      <c r="J199" s="237" t="str">
        <f>'Matriz de Datos'!M179</f>
        <v/>
      </c>
      <c r="K199" s="237" t="str">
        <f>'Matriz de Datos'!N179</f>
        <v/>
      </c>
      <c r="L199" s="237" t="str">
        <f>'Matriz de Datos'!O179</f>
        <v/>
      </c>
      <c r="M199" s="237" t="str">
        <f>'Matriz de Datos'!N179</f>
        <v/>
      </c>
      <c r="N199" s="237" t="str">
        <f ca="1">'Matriz de Datos'!BB179</f>
        <v/>
      </c>
      <c r="O199" s="237" t="str">
        <f>'Matriz de Datos'!BC179</f>
        <v/>
      </c>
      <c r="P199" s="237"/>
      <c r="Q199" s="237"/>
      <c r="R199" s="237"/>
      <c r="S199" s="237" t="str">
        <f>'Matriz de Datos'!BG179</f>
        <v/>
      </c>
      <c r="T199" s="237"/>
      <c r="U199" s="252" t="str">
        <f ca="1">'Matriz de Datos'!BJ179 &amp; " [ " &amp;'Matriz de Datos'!BK179 &amp; " ]"</f>
        <v xml:space="preserve"> [  ]</v>
      </c>
    </row>
    <row r="200" spans="6:21" x14ac:dyDescent="0.3">
      <c r="F200" s="251" t="str">
        <f>'Matriz de Datos'!A180</f>
        <v/>
      </c>
      <c r="G200" s="237" t="str">
        <f>'Matriz de Datos'!G180</f>
        <v/>
      </c>
      <c r="H200" s="248" t="str">
        <f>'Matriz de Datos'!K180</f>
        <v/>
      </c>
      <c r="I200" s="248" t="str">
        <f>'Matriz de Datos'!H180 &amp; "  " &amp;'Matriz de Datos'!I180</f>
        <v xml:space="preserve">  </v>
      </c>
      <c r="J200" s="237" t="str">
        <f>'Matriz de Datos'!M180</f>
        <v/>
      </c>
      <c r="K200" s="237" t="str">
        <f>'Matriz de Datos'!N180</f>
        <v/>
      </c>
      <c r="L200" s="237" t="str">
        <f>'Matriz de Datos'!O180</f>
        <v/>
      </c>
      <c r="M200" s="237" t="str">
        <f>'Matriz de Datos'!N180</f>
        <v/>
      </c>
      <c r="N200" s="237" t="str">
        <f ca="1">'Matriz de Datos'!BB180</f>
        <v/>
      </c>
      <c r="O200" s="237" t="str">
        <f>'Matriz de Datos'!BC180</f>
        <v/>
      </c>
      <c r="P200" s="237"/>
      <c r="Q200" s="237"/>
      <c r="R200" s="237"/>
      <c r="S200" s="237" t="str">
        <f>'Matriz de Datos'!BG180</f>
        <v/>
      </c>
      <c r="T200" s="237"/>
      <c r="U200" s="252" t="str">
        <f ca="1">'Matriz de Datos'!BJ180 &amp; " [ " &amp;'Matriz de Datos'!BK180 &amp; " ]"</f>
        <v xml:space="preserve"> [  ]</v>
      </c>
    </row>
    <row r="201" spans="6:21" x14ac:dyDescent="0.3">
      <c r="F201" s="251" t="str">
        <f>'Matriz de Datos'!A181</f>
        <v/>
      </c>
      <c r="G201" s="237" t="str">
        <f>'Matriz de Datos'!G181</f>
        <v/>
      </c>
      <c r="H201" s="248" t="str">
        <f>'Matriz de Datos'!K181</f>
        <v/>
      </c>
      <c r="I201" s="248" t="str">
        <f>'Matriz de Datos'!H181 &amp; "  " &amp;'Matriz de Datos'!I181</f>
        <v xml:space="preserve">  </v>
      </c>
      <c r="J201" s="237" t="str">
        <f>'Matriz de Datos'!M181</f>
        <v/>
      </c>
      <c r="K201" s="237" t="str">
        <f>'Matriz de Datos'!N181</f>
        <v/>
      </c>
      <c r="L201" s="237" t="str">
        <f>'Matriz de Datos'!O181</f>
        <v/>
      </c>
      <c r="M201" s="237" t="str">
        <f>'Matriz de Datos'!N181</f>
        <v/>
      </c>
      <c r="N201" s="237" t="str">
        <f ca="1">'Matriz de Datos'!BB181</f>
        <v/>
      </c>
      <c r="O201" s="237" t="str">
        <f>'Matriz de Datos'!BC181</f>
        <v/>
      </c>
      <c r="P201" s="237"/>
      <c r="Q201" s="237"/>
      <c r="R201" s="237"/>
      <c r="S201" s="237" t="str">
        <f>'Matriz de Datos'!BG181</f>
        <v/>
      </c>
      <c r="T201" s="237"/>
      <c r="U201" s="252" t="str">
        <f ca="1">'Matriz de Datos'!BJ181 &amp; " [ " &amp;'Matriz de Datos'!BK181 &amp; " ]"</f>
        <v xml:space="preserve"> [  ]</v>
      </c>
    </row>
    <row r="202" spans="6:21" x14ac:dyDescent="0.3">
      <c r="F202" s="251" t="str">
        <f>'Matriz de Datos'!A182</f>
        <v/>
      </c>
      <c r="G202" s="237" t="str">
        <f>'Matriz de Datos'!G182</f>
        <v/>
      </c>
      <c r="H202" s="248" t="str">
        <f>'Matriz de Datos'!K182</f>
        <v/>
      </c>
      <c r="I202" s="248" t="str">
        <f>'Matriz de Datos'!H182 &amp; "  " &amp;'Matriz de Datos'!I182</f>
        <v xml:space="preserve">  </v>
      </c>
      <c r="J202" s="237" t="str">
        <f>'Matriz de Datos'!M182</f>
        <v/>
      </c>
      <c r="K202" s="237" t="str">
        <f>'Matriz de Datos'!N182</f>
        <v/>
      </c>
      <c r="L202" s="237" t="str">
        <f>'Matriz de Datos'!O182</f>
        <v/>
      </c>
      <c r="M202" s="237" t="str">
        <f>'Matriz de Datos'!N182</f>
        <v/>
      </c>
      <c r="N202" s="237" t="str">
        <f ca="1">'Matriz de Datos'!BB182</f>
        <v/>
      </c>
      <c r="O202" s="237" t="str">
        <f>'Matriz de Datos'!BC182</f>
        <v/>
      </c>
      <c r="P202" s="237"/>
      <c r="Q202" s="237"/>
      <c r="R202" s="237"/>
      <c r="S202" s="237" t="str">
        <f>'Matriz de Datos'!BG182</f>
        <v/>
      </c>
      <c r="T202" s="237"/>
      <c r="U202" s="252" t="str">
        <f ca="1">'Matriz de Datos'!BJ182 &amp; " [ " &amp;'Matriz de Datos'!BK182 &amp; " ]"</f>
        <v xml:space="preserve"> [  ]</v>
      </c>
    </row>
    <row r="203" spans="6:21" x14ac:dyDescent="0.3">
      <c r="F203" s="251" t="str">
        <f>'Matriz de Datos'!A183</f>
        <v/>
      </c>
      <c r="G203" s="237" t="str">
        <f>'Matriz de Datos'!G183</f>
        <v/>
      </c>
      <c r="H203" s="248" t="str">
        <f>'Matriz de Datos'!K183</f>
        <v/>
      </c>
      <c r="I203" s="248" t="str">
        <f>'Matriz de Datos'!H183 &amp; "  " &amp;'Matriz de Datos'!I183</f>
        <v xml:space="preserve">  </v>
      </c>
      <c r="J203" s="237" t="str">
        <f>'Matriz de Datos'!M183</f>
        <v/>
      </c>
      <c r="K203" s="237" t="str">
        <f>'Matriz de Datos'!N183</f>
        <v/>
      </c>
      <c r="L203" s="237" t="str">
        <f>'Matriz de Datos'!O183</f>
        <v/>
      </c>
      <c r="M203" s="237" t="str">
        <f>'Matriz de Datos'!N183</f>
        <v/>
      </c>
      <c r="N203" s="237" t="str">
        <f ca="1">'Matriz de Datos'!BB183</f>
        <v/>
      </c>
      <c r="O203" s="237" t="str">
        <f>'Matriz de Datos'!BC183</f>
        <v/>
      </c>
      <c r="P203" s="237"/>
      <c r="Q203" s="237"/>
      <c r="R203" s="237"/>
      <c r="S203" s="237" t="str">
        <f>'Matriz de Datos'!BG183</f>
        <v/>
      </c>
      <c r="T203" s="237"/>
      <c r="U203" s="252" t="str">
        <f ca="1">'Matriz de Datos'!BJ183 &amp; " [ " &amp;'Matriz de Datos'!BK183 &amp; " ]"</f>
        <v xml:space="preserve"> [  ]</v>
      </c>
    </row>
    <row r="204" spans="6:21" x14ac:dyDescent="0.3">
      <c r="F204" s="251" t="str">
        <f>'Matriz de Datos'!A184</f>
        <v/>
      </c>
      <c r="G204" s="237" t="str">
        <f>'Matriz de Datos'!G184</f>
        <v/>
      </c>
      <c r="H204" s="248" t="str">
        <f>'Matriz de Datos'!K184</f>
        <v/>
      </c>
      <c r="I204" s="248" t="str">
        <f>'Matriz de Datos'!H184 &amp; "  " &amp;'Matriz de Datos'!I184</f>
        <v xml:space="preserve">  </v>
      </c>
      <c r="J204" s="237" t="str">
        <f>'Matriz de Datos'!M184</f>
        <v/>
      </c>
      <c r="K204" s="237" t="str">
        <f>'Matriz de Datos'!N184</f>
        <v/>
      </c>
      <c r="L204" s="237" t="str">
        <f>'Matriz de Datos'!O184</f>
        <v/>
      </c>
      <c r="M204" s="237" t="str">
        <f>'Matriz de Datos'!N184</f>
        <v/>
      </c>
      <c r="N204" s="237" t="str">
        <f ca="1">'Matriz de Datos'!BB184</f>
        <v/>
      </c>
      <c r="O204" s="237" t="str">
        <f>'Matriz de Datos'!BC184</f>
        <v/>
      </c>
      <c r="P204" s="237"/>
      <c r="Q204" s="237"/>
      <c r="R204" s="237"/>
      <c r="S204" s="237" t="str">
        <f>'Matriz de Datos'!BG184</f>
        <v/>
      </c>
      <c r="T204" s="237"/>
      <c r="U204" s="252" t="str">
        <f ca="1">'Matriz de Datos'!BJ184 &amp; " [ " &amp;'Matriz de Datos'!BK184 &amp; " ]"</f>
        <v xml:space="preserve"> [  ]</v>
      </c>
    </row>
    <row r="205" spans="6:21" x14ac:dyDescent="0.3">
      <c r="F205" s="251" t="str">
        <f>'Matriz de Datos'!A185</f>
        <v/>
      </c>
      <c r="G205" s="237" t="str">
        <f>'Matriz de Datos'!G185</f>
        <v/>
      </c>
      <c r="H205" s="248" t="str">
        <f>'Matriz de Datos'!K185</f>
        <v/>
      </c>
      <c r="I205" s="248" t="str">
        <f>'Matriz de Datos'!H185 &amp; "  " &amp;'Matriz de Datos'!I185</f>
        <v xml:space="preserve">  </v>
      </c>
      <c r="J205" s="237" t="str">
        <f>'Matriz de Datos'!M185</f>
        <v/>
      </c>
      <c r="K205" s="237" t="str">
        <f>'Matriz de Datos'!N185</f>
        <v/>
      </c>
      <c r="L205" s="237" t="str">
        <f>'Matriz de Datos'!O185</f>
        <v/>
      </c>
      <c r="M205" s="237" t="str">
        <f>'Matriz de Datos'!N185</f>
        <v/>
      </c>
      <c r="N205" s="237" t="str">
        <f ca="1">'Matriz de Datos'!BB185</f>
        <v/>
      </c>
      <c r="O205" s="237" t="str">
        <f>'Matriz de Datos'!BC185</f>
        <v/>
      </c>
      <c r="P205" s="237"/>
      <c r="Q205" s="237"/>
      <c r="R205" s="237"/>
      <c r="S205" s="237" t="str">
        <f>'Matriz de Datos'!BG185</f>
        <v/>
      </c>
      <c r="T205" s="237"/>
      <c r="U205" s="252" t="str">
        <f ca="1">'Matriz de Datos'!BJ185 &amp; " [ " &amp;'Matriz de Datos'!BK185 &amp; " ]"</f>
        <v xml:space="preserve"> [  ]</v>
      </c>
    </row>
    <row r="206" spans="6:21" x14ac:dyDescent="0.3">
      <c r="F206" s="251" t="str">
        <f>'Matriz de Datos'!A186</f>
        <v/>
      </c>
      <c r="G206" s="237" t="str">
        <f>'Matriz de Datos'!G186</f>
        <v/>
      </c>
      <c r="H206" s="248" t="str">
        <f>'Matriz de Datos'!K186</f>
        <v/>
      </c>
      <c r="I206" s="248" t="str">
        <f>'Matriz de Datos'!H186 &amp; "  " &amp;'Matriz de Datos'!I186</f>
        <v xml:space="preserve">  </v>
      </c>
      <c r="J206" s="237" t="str">
        <f>'Matriz de Datos'!M186</f>
        <v/>
      </c>
      <c r="K206" s="237" t="str">
        <f>'Matriz de Datos'!N186</f>
        <v/>
      </c>
      <c r="L206" s="237" t="str">
        <f>'Matriz de Datos'!O186</f>
        <v/>
      </c>
      <c r="M206" s="237" t="str">
        <f>'Matriz de Datos'!N186</f>
        <v/>
      </c>
      <c r="N206" s="237" t="str">
        <f ca="1">'Matriz de Datos'!BB186</f>
        <v/>
      </c>
      <c r="O206" s="237" t="str">
        <f>'Matriz de Datos'!BC186</f>
        <v/>
      </c>
      <c r="P206" s="237"/>
      <c r="Q206" s="237"/>
      <c r="R206" s="237"/>
      <c r="S206" s="237" t="str">
        <f>'Matriz de Datos'!BG186</f>
        <v/>
      </c>
      <c r="T206" s="237"/>
      <c r="U206" s="252" t="str">
        <f ca="1">'Matriz de Datos'!BJ186 &amp; " [ " &amp;'Matriz de Datos'!BK186 &amp; " ]"</f>
        <v xml:space="preserve"> [  ]</v>
      </c>
    </row>
    <row r="207" spans="6:21" x14ac:dyDescent="0.3">
      <c r="F207" s="251" t="str">
        <f>'Matriz de Datos'!A187</f>
        <v/>
      </c>
      <c r="G207" s="237" t="str">
        <f>'Matriz de Datos'!G187</f>
        <v/>
      </c>
      <c r="H207" s="248" t="str">
        <f>'Matriz de Datos'!K187</f>
        <v/>
      </c>
      <c r="I207" s="248" t="str">
        <f>'Matriz de Datos'!H187 &amp; "  " &amp;'Matriz de Datos'!I187</f>
        <v xml:space="preserve">  </v>
      </c>
      <c r="J207" s="237" t="str">
        <f>'Matriz de Datos'!M187</f>
        <v/>
      </c>
      <c r="K207" s="237" t="str">
        <f>'Matriz de Datos'!N187</f>
        <v/>
      </c>
      <c r="L207" s="237" t="str">
        <f>'Matriz de Datos'!O187</f>
        <v/>
      </c>
      <c r="M207" s="237" t="str">
        <f>'Matriz de Datos'!N187</f>
        <v/>
      </c>
      <c r="N207" s="237" t="str">
        <f ca="1">'Matriz de Datos'!BB187</f>
        <v/>
      </c>
      <c r="O207" s="237" t="str">
        <f>'Matriz de Datos'!BC187</f>
        <v/>
      </c>
      <c r="P207" s="237"/>
      <c r="Q207" s="237"/>
      <c r="R207" s="237"/>
      <c r="S207" s="237" t="str">
        <f>'Matriz de Datos'!BG187</f>
        <v/>
      </c>
      <c r="T207" s="237"/>
      <c r="U207" s="252" t="str">
        <f ca="1">'Matriz de Datos'!BJ187 &amp; " [ " &amp;'Matriz de Datos'!BK187 &amp; " ]"</f>
        <v xml:space="preserve"> [  ]</v>
      </c>
    </row>
    <row r="208" spans="6:21" x14ac:dyDescent="0.3">
      <c r="F208" s="251" t="str">
        <f>'Matriz de Datos'!A188</f>
        <v/>
      </c>
      <c r="G208" s="237" t="str">
        <f>'Matriz de Datos'!G188</f>
        <v/>
      </c>
      <c r="H208" s="248" t="str">
        <f>'Matriz de Datos'!K188</f>
        <v/>
      </c>
      <c r="I208" s="248" t="str">
        <f>'Matriz de Datos'!H188 &amp; "  " &amp;'Matriz de Datos'!I188</f>
        <v xml:space="preserve">  </v>
      </c>
      <c r="J208" s="237" t="str">
        <f>'Matriz de Datos'!M188</f>
        <v/>
      </c>
      <c r="K208" s="237" t="str">
        <f>'Matriz de Datos'!N188</f>
        <v/>
      </c>
      <c r="L208" s="237" t="str">
        <f>'Matriz de Datos'!O188</f>
        <v/>
      </c>
      <c r="M208" s="237" t="str">
        <f>'Matriz de Datos'!N188</f>
        <v/>
      </c>
      <c r="N208" s="237" t="str">
        <f ca="1">'Matriz de Datos'!BB188</f>
        <v/>
      </c>
      <c r="O208" s="237" t="str">
        <f>'Matriz de Datos'!BC188</f>
        <v/>
      </c>
      <c r="P208" s="237"/>
      <c r="Q208" s="237"/>
      <c r="R208" s="237"/>
      <c r="S208" s="237" t="str">
        <f>'Matriz de Datos'!BG188</f>
        <v/>
      </c>
      <c r="T208" s="237"/>
      <c r="U208" s="252" t="str">
        <f ca="1">'Matriz de Datos'!BJ188 &amp; " [ " &amp;'Matriz de Datos'!BK188 &amp; " ]"</f>
        <v xml:space="preserve"> [  ]</v>
      </c>
    </row>
    <row r="209" spans="6:21" x14ac:dyDescent="0.3">
      <c r="F209" s="251" t="str">
        <f>'Matriz de Datos'!A189</f>
        <v/>
      </c>
      <c r="G209" s="237" t="str">
        <f>'Matriz de Datos'!G189</f>
        <v/>
      </c>
      <c r="H209" s="248" t="str">
        <f>'Matriz de Datos'!K189</f>
        <v/>
      </c>
      <c r="I209" s="248" t="str">
        <f>'Matriz de Datos'!H189 &amp; "  " &amp;'Matriz de Datos'!I189</f>
        <v xml:space="preserve">  </v>
      </c>
      <c r="J209" s="237" t="str">
        <f>'Matriz de Datos'!M189</f>
        <v/>
      </c>
      <c r="K209" s="237" t="str">
        <f>'Matriz de Datos'!N189</f>
        <v/>
      </c>
      <c r="L209" s="237" t="str">
        <f>'Matriz de Datos'!O189</f>
        <v/>
      </c>
      <c r="M209" s="237" t="str">
        <f>'Matriz de Datos'!N189</f>
        <v/>
      </c>
      <c r="N209" s="237" t="str">
        <f ca="1">'Matriz de Datos'!BB189</f>
        <v/>
      </c>
      <c r="O209" s="237" t="str">
        <f>'Matriz de Datos'!BC189</f>
        <v/>
      </c>
      <c r="P209" s="237"/>
      <c r="Q209" s="237"/>
      <c r="R209" s="237"/>
      <c r="S209" s="237" t="str">
        <f>'Matriz de Datos'!BG189</f>
        <v/>
      </c>
      <c r="T209" s="237"/>
      <c r="U209" s="252" t="str">
        <f ca="1">'Matriz de Datos'!BJ189 &amp; " [ " &amp;'Matriz de Datos'!BK189 &amp; " ]"</f>
        <v xml:space="preserve"> [  ]</v>
      </c>
    </row>
    <row r="210" spans="6:21" x14ac:dyDescent="0.3">
      <c r="F210" s="251" t="str">
        <f>'Matriz de Datos'!A190</f>
        <v/>
      </c>
      <c r="G210" s="237" t="str">
        <f>'Matriz de Datos'!G190</f>
        <v/>
      </c>
      <c r="H210" s="248" t="str">
        <f>'Matriz de Datos'!K190</f>
        <v/>
      </c>
      <c r="I210" s="248" t="str">
        <f>'Matriz de Datos'!H190 &amp; "  " &amp;'Matriz de Datos'!I190</f>
        <v xml:space="preserve">  </v>
      </c>
      <c r="J210" s="237" t="str">
        <f>'Matriz de Datos'!M190</f>
        <v/>
      </c>
      <c r="K210" s="237" t="str">
        <f>'Matriz de Datos'!N190</f>
        <v/>
      </c>
      <c r="L210" s="237" t="str">
        <f>'Matriz de Datos'!O190</f>
        <v/>
      </c>
      <c r="M210" s="237" t="str">
        <f>'Matriz de Datos'!N190</f>
        <v/>
      </c>
      <c r="N210" s="237" t="str">
        <f ca="1">'Matriz de Datos'!BB190</f>
        <v/>
      </c>
      <c r="O210" s="237" t="str">
        <f>'Matriz de Datos'!BC190</f>
        <v/>
      </c>
      <c r="P210" s="237"/>
      <c r="Q210" s="237"/>
      <c r="R210" s="237"/>
      <c r="S210" s="237" t="str">
        <f>'Matriz de Datos'!BG190</f>
        <v/>
      </c>
      <c r="T210" s="237"/>
      <c r="U210" s="252" t="str">
        <f ca="1">'Matriz de Datos'!BJ190 &amp; " [ " &amp;'Matriz de Datos'!BK190 &amp; " ]"</f>
        <v xml:space="preserve"> [  ]</v>
      </c>
    </row>
    <row r="211" spans="6:21" x14ac:dyDescent="0.3">
      <c r="F211" s="251" t="str">
        <f>'Matriz de Datos'!A191</f>
        <v/>
      </c>
      <c r="G211" s="237" t="str">
        <f>'Matriz de Datos'!G191</f>
        <v/>
      </c>
      <c r="H211" s="248" t="str">
        <f>'Matriz de Datos'!K191</f>
        <v/>
      </c>
      <c r="I211" s="248" t="str">
        <f>'Matriz de Datos'!H191 &amp; "  " &amp;'Matriz de Datos'!I191</f>
        <v xml:space="preserve">  </v>
      </c>
      <c r="J211" s="237" t="str">
        <f>'Matriz de Datos'!M191</f>
        <v/>
      </c>
      <c r="K211" s="237" t="str">
        <f>'Matriz de Datos'!N191</f>
        <v/>
      </c>
      <c r="L211" s="237" t="str">
        <f>'Matriz de Datos'!O191</f>
        <v/>
      </c>
      <c r="M211" s="237" t="str">
        <f>'Matriz de Datos'!N191</f>
        <v/>
      </c>
      <c r="N211" s="237" t="str">
        <f ca="1">'Matriz de Datos'!BB191</f>
        <v/>
      </c>
      <c r="O211" s="237" t="str">
        <f>'Matriz de Datos'!BC191</f>
        <v/>
      </c>
      <c r="P211" s="237"/>
      <c r="Q211" s="237"/>
      <c r="R211" s="237"/>
      <c r="S211" s="237" t="str">
        <f>'Matriz de Datos'!BG191</f>
        <v/>
      </c>
      <c r="T211" s="237"/>
      <c r="U211" s="252" t="str">
        <f ca="1">'Matriz de Datos'!BJ191 &amp; " [ " &amp;'Matriz de Datos'!BK191 &amp; " ]"</f>
        <v xml:space="preserve"> [  ]</v>
      </c>
    </row>
    <row r="212" spans="6:21" x14ac:dyDescent="0.3">
      <c r="F212" s="251" t="str">
        <f>'Matriz de Datos'!A192</f>
        <v/>
      </c>
      <c r="G212" s="237" t="str">
        <f>'Matriz de Datos'!G192</f>
        <v/>
      </c>
      <c r="H212" s="248" t="str">
        <f>'Matriz de Datos'!K192</f>
        <v/>
      </c>
      <c r="I212" s="248" t="str">
        <f>'Matriz de Datos'!H192 &amp; "  " &amp;'Matriz de Datos'!I192</f>
        <v xml:space="preserve">  </v>
      </c>
      <c r="J212" s="237" t="str">
        <f>'Matriz de Datos'!M192</f>
        <v/>
      </c>
      <c r="K212" s="237" t="str">
        <f>'Matriz de Datos'!N192</f>
        <v/>
      </c>
      <c r="L212" s="237" t="str">
        <f>'Matriz de Datos'!O192</f>
        <v/>
      </c>
      <c r="M212" s="237" t="str">
        <f>'Matriz de Datos'!N192</f>
        <v/>
      </c>
      <c r="N212" s="237" t="str">
        <f ca="1">'Matriz de Datos'!BB192</f>
        <v/>
      </c>
      <c r="O212" s="237" t="str">
        <f>'Matriz de Datos'!BC192</f>
        <v/>
      </c>
      <c r="P212" s="237"/>
      <c r="Q212" s="237"/>
      <c r="R212" s="237"/>
      <c r="S212" s="237" t="str">
        <f>'Matriz de Datos'!BG192</f>
        <v/>
      </c>
      <c r="T212" s="237"/>
      <c r="U212" s="252" t="str">
        <f ca="1">'Matriz de Datos'!BJ192 &amp; " [ " &amp;'Matriz de Datos'!BK192 &amp; " ]"</f>
        <v xml:space="preserve"> [  ]</v>
      </c>
    </row>
    <row r="213" spans="6:21" x14ac:dyDescent="0.3">
      <c r="F213" s="251" t="str">
        <f>'Matriz de Datos'!A193</f>
        <v/>
      </c>
      <c r="G213" s="237" t="str">
        <f>'Matriz de Datos'!G193</f>
        <v/>
      </c>
      <c r="H213" s="248" t="str">
        <f>'Matriz de Datos'!K193</f>
        <v/>
      </c>
      <c r="I213" s="248" t="str">
        <f>'Matriz de Datos'!H193 &amp; "  " &amp;'Matriz de Datos'!I193</f>
        <v xml:space="preserve">  </v>
      </c>
      <c r="J213" s="237" t="str">
        <f>'Matriz de Datos'!M193</f>
        <v/>
      </c>
      <c r="K213" s="237" t="str">
        <f>'Matriz de Datos'!N193</f>
        <v/>
      </c>
      <c r="L213" s="237" t="str">
        <f>'Matriz de Datos'!O193</f>
        <v/>
      </c>
      <c r="M213" s="237" t="str">
        <f>'Matriz de Datos'!N193</f>
        <v/>
      </c>
      <c r="N213" s="237" t="str">
        <f ca="1">'Matriz de Datos'!BB193</f>
        <v/>
      </c>
      <c r="O213" s="237" t="str">
        <f>'Matriz de Datos'!BC193</f>
        <v/>
      </c>
      <c r="P213" s="237"/>
      <c r="Q213" s="237"/>
      <c r="R213" s="237"/>
      <c r="S213" s="237" t="str">
        <f>'Matriz de Datos'!BG193</f>
        <v/>
      </c>
      <c r="T213" s="237"/>
      <c r="U213" s="252" t="str">
        <f ca="1">'Matriz de Datos'!BJ193 &amp; " [ " &amp;'Matriz de Datos'!BK193 &amp; " ]"</f>
        <v xml:space="preserve"> [  ]</v>
      </c>
    </row>
    <row r="214" spans="6:21" x14ac:dyDescent="0.3">
      <c r="F214" s="251" t="str">
        <f>'Matriz de Datos'!A194</f>
        <v/>
      </c>
      <c r="G214" s="237" t="str">
        <f>'Matriz de Datos'!G194</f>
        <v/>
      </c>
      <c r="H214" s="248" t="str">
        <f>'Matriz de Datos'!K194</f>
        <v/>
      </c>
      <c r="I214" s="248" t="str">
        <f>'Matriz de Datos'!H194 &amp; "  " &amp;'Matriz de Datos'!I194</f>
        <v xml:space="preserve">  </v>
      </c>
      <c r="J214" s="237" t="str">
        <f>'Matriz de Datos'!M194</f>
        <v/>
      </c>
      <c r="K214" s="237" t="str">
        <f>'Matriz de Datos'!N194</f>
        <v/>
      </c>
      <c r="L214" s="237" t="str">
        <f>'Matriz de Datos'!O194</f>
        <v/>
      </c>
      <c r="M214" s="237" t="str">
        <f>'Matriz de Datos'!N194</f>
        <v/>
      </c>
      <c r="N214" s="237" t="str">
        <f ca="1">'Matriz de Datos'!BB194</f>
        <v/>
      </c>
      <c r="O214" s="237" t="str">
        <f>'Matriz de Datos'!BC194</f>
        <v/>
      </c>
      <c r="P214" s="237"/>
      <c r="Q214" s="237"/>
      <c r="R214" s="237"/>
      <c r="S214" s="237" t="str">
        <f>'Matriz de Datos'!BG194</f>
        <v/>
      </c>
      <c r="T214" s="237"/>
      <c r="U214" s="252" t="str">
        <f ca="1">'Matriz de Datos'!BJ194 &amp; " [ " &amp;'Matriz de Datos'!BK194 &amp; " ]"</f>
        <v xml:space="preserve"> [  ]</v>
      </c>
    </row>
    <row r="215" spans="6:21" x14ac:dyDescent="0.3">
      <c r="F215" s="251" t="str">
        <f>'Matriz de Datos'!A195</f>
        <v/>
      </c>
      <c r="G215" s="237" t="str">
        <f>'Matriz de Datos'!G195</f>
        <v/>
      </c>
      <c r="H215" s="248" t="str">
        <f>'Matriz de Datos'!K195</f>
        <v/>
      </c>
      <c r="I215" s="248" t="str">
        <f>'Matriz de Datos'!H195 &amp; "  " &amp;'Matriz de Datos'!I195</f>
        <v xml:space="preserve">  </v>
      </c>
      <c r="J215" s="237" t="str">
        <f>'Matriz de Datos'!M195</f>
        <v/>
      </c>
      <c r="K215" s="237" t="str">
        <f>'Matriz de Datos'!N195</f>
        <v/>
      </c>
      <c r="L215" s="237" t="str">
        <f>'Matriz de Datos'!O195</f>
        <v/>
      </c>
      <c r="M215" s="237" t="str">
        <f>'Matriz de Datos'!N195</f>
        <v/>
      </c>
      <c r="N215" s="237" t="str">
        <f ca="1">'Matriz de Datos'!BB195</f>
        <v/>
      </c>
      <c r="O215" s="237" t="str">
        <f>'Matriz de Datos'!BC195</f>
        <v/>
      </c>
      <c r="P215" s="237"/>
      <c r="Q215" s="237"/>
      <c r="R215" s="237"/>
      <c r="S215" s="237" t="str">
        <f>'Matriz de Datos'!BG195</f>
        <v/>
      </c>
      <c r="T215" s="237"/>
      <c r="U215" s="252" t="str">
        <f ca="1">'Matriz de Datos'!BJ195 &amp; " [ " &amp;'Matriz de Datos'!BK195 &amp; " ]"</f>
        <v xml:space="preserve"> [  ]</v>
      </c>
    </row>
    <row r="216" spans="6:21" x14ac:dyDescent="0.3">
      <c r="F216" s="251" t="str">
        <f>'Matriz de Datos'!A196</f>
        <v/>
      </c>
      <c r="G216" s="237" t="str">
        <f>'Matriz de Datos'!G196</f>
        <v/>
      </c>
      <c r="H216" s="248" t="str">
        <f>'Matriz de Datos'!K196</f>
        <v/>
      </c>
      <c r="I216" s="248" t="str">
        <f>'Matriz de Datos'!H196 &amp; "  " &amp;'Matriz de Datos'!I196</f>
        <v xml:space="preserve">  </v>
      </c>
      <c r="J216" s="237" t="str">
        <f>'Matriz de Datos'!M196</f>
        <v/>
      </c>
      <c r="K216" s="237" t="str">
        <f>'Matriz de Datos'!N196</f>
        <v/>
      </c>
      <c r="L216" s="237" t="str">
        <f>'Matriz de Datos'!O196</f>
        <v/>
      </c>
      <c r="M216" s="237" t="str">
        <f>'Matriz de Datos'!N196</f>
        <v/>
      </c>
      <c r="N216" s="237" t="str">
        <f ca="1">'Matriz de Datos'!BB196</f>
        <v/>
      </c>
      <c r="O216" s="237" t="str">
        <f>'Matriz de Datos'!BC196</f>
        <v/>
      </c>
      <c r="P216" s="237"/>
      <c r="Q216" s="237"/>
      <c r="R216" s="237"/>
      <c r="S216" s="237" t="str">
        <f>'Matriz de Datos'!BG196</f>
        <v/>
      </c>
      <c r="T216" s="237"/>
      <c r="U216" s="252" t="str">
        <f ca="1">'Matriz de Datos'!BJ196 &amp; " [ " &amp;'Matriz de Datos'!BK196 &amp; " ]"</f>
        <v xml:space="preserve"> [  ]</v>
      </c>
    </row>
    <row r="217" spans="6:21" x14ac:dyDescent="0.3">
      <c r="F217" s="251" t="str">
        <f>'Matriz de Datos'!A197</f>
        <v/>
      </c>
      <c r="G217" s="237" t="str">
        <f>'Matriz de Datos'!G197</f>
        <v/>
      </c>
      <c r="H217" s="248" t="str">
        <f>'Matriz de Datos'!K197</f>
        <v/>
      </c>
      <c r="I217" s="248" t="str">
        <f>'Matriz de Datos'!H197 &amp; "  " &amp;'Matriz de Datos'!I197</f>
        <v xml:space="preserve">  </v>
      </c>
      <c r="J217" s="237" t="str">
        <f>'Matriz de Datos'!M197</f>
        <v/>
      </c>
      <c r="K217" s="237" t="str">
        <f>'Matriz de Datos'!N197</f>
        <v/>
      </c>
      <c r="L217" s="237" t="str">
        <f>'Matriz de Datos'!O197</f>
        <v/>
      </c>
      <c r="M217" s="237" t="str">
        <f>'Matriz de Datos'!N197</f>
        <v/>
      </c>
      <c r="N217" s="237" t="str">
        <f ca="1">'Matriz de Datos'!BB197</f>
        <v/>
      </c>
      <c r="O217" s="237" t="str">
        <f>'Matriz de Datos'!BC197</f>
        <v/>
      </c>
      <c r="P217" s="237"/>
      <c r="Q217" s="237"/>
      <c r="R217" s="237"/>
      <c r="S217" s="237" t="str">
        <f>'Matriz de Datos'!BG197</f>
        <v/>
      </c>
      <c r="T217" s="237"/>
      <c r="U217" s="252" t="str">
        <f ca="1">'Matriz de Datos'!BJ197 &amp; " [ " &amp;'Matriz de Datos'!BK197 &amp; " ]"</f>
        <v xml:space="preserve"> [  ]</v>
      </c>
    </row>
    <row r="218" spans="6:21" x14ac:dyDescent="0.3">
      <c r="F218" s="251" t="str">
        <f>'Matriz de Datos'!A198</f>
        <v/>
      </c>
      <c r="G218" s="237" t="str">
        <f>'Matriz de Datos'!G198</f>
        <v/>
      </c>
      <c r="H218" s="248" t="str">
        <f>'Matriz de Datos'!K198</f>
        <v/>
      </c>
      <c r="I218" s="248" t="str">
        <f>'Matriz de Datos'!H198 &amp; "  " &amp;'Matriz de Datos'!I198</f>
        <v xml:space="preserve">  </v>
      </c>
      <c r="J218" s="237" t="str">
        <f>'Matriz de Datos'!M198</f>
        <v/>
      </c>
      <c r="K218" s="237" t="str">
        <f>'Matriz de Datos'!N198</f>
        <v/>
      </c>
      <c r="L218" s="237" t="str">
        <f>'Matriz de Datos'!O198</f>
        <v/>
      </c>
      <c r="M218" s="237" t="str">
        <f>'Matriz de Datos'!N198</f>
        <v/>
      </c>
      <c r="N218" s="237" t="str">
        <f ca="1">'Matriz de Datos'!BB198</f>
        <v/>
      </c>
      <c r="O218" s="237" t="str">
        <f>'Matriz de Datos'!BC198</f>
        <v/>
      </c>
      <c r="P218" s="237"/>
      <c r="Q218" s="237"/>
      <c r="R218" s="237"/>
      <c r="S218" s="237" t="str">
        <f>'Matriz de Datos'!BG198</f>
        <v/>
      </c>
      <c r="T218" s="237"/>
      <c r="U218" s="252" t="str">
        <f ca="1">'Matriz de Datos'!BJ198 &amp; " [ " &amp;'Matriz de Datos'!BK198 &amp; " ]"</f>
        <v xml:space="preserve"> [  ]</v>
      </c>
    </row>
    <row r="219" spans="6:21" x14ac:dyDescent="0.3">
      <c r="F219" s="251" t="str">
        <f>'Matriz de Datos'!A199</f>
        <v/>
      </c>
      <c r="G219" s="237" t="str">
        <f>'Matriz de Datos'!G199</f>
        <v/>
      </c>
      <c r="H219" s="248" t="str">
        <f>'Matriz de Datos'!K199</f>
        <v/>
      </c>
      <c r="I219" s="248" t="str">
        <f>'Matriz de Datos'!H199 &amp; "  " &amp;'Matriz de Datos'!I199</f>
        <v xml:space="preserve">  </v>
      </c>
      <c r="J219" s="237" t="str">
        <f>'Matriz de Datos'!M199</f>
        <v/>
      </c>
      <c r="K219" s="237" t="str">
        <f>'Matriz de Datos'!N199</f>
        <v/>
      </c>
      <c r="L219" s="237" t="str">
        <f>'Matriz de Datos'!O199</f>
        <v/>
      </c>
      <c r="M219" s="237" t="str">
        <f>'Matriz de Datos'!N199</f>
        <v/>
      </c>
      <c r="N219" s="237" t="str">
        <f ca="1">'Matriz de Datos'!BB199</f>
        <v/>
      </c>
      <c r="O219" s="237" t="str">
        <f>'Matriz de Datos'!BC199</f>
        <v/>
      </c>
      <c r="P219" s="237"/>
      <c r="Q219" s="237"/>
      <c r="R219" s="237"/>
      <c r="S219" s="237" t="str">
        <f>'Matriz de Datos'!BG199</f>
        <v/>
      </c>
      <c r="T219" s="237"/>
      <c r="U219" s="252" t="str">
        <f ca="1">'Matriz de Datos'!BJ199 &amp; " [ " &amp;'Matriz de Datos'!BK199 &amp; " ]"</f>
        <v xml:space="preserve"> [  ]</v>
      </c>
    </row>
    <row r="220" spans="6:21" x14ac:dyDescent="0.3">
      <c r="F220" s="251" t="str">
        <f>'Matriz de Datos'!A200</f>
        <v/>
      </c>
      <c r="G220" s="237" t="str">
        <f>'Matriz de Datos'!G200</f>
        <v/>
      </c>
      <c r="H220" s="248" t="str">
        <f>'Matriz de Datos'!K200</f>
        <v/>
      </c>
      <c r="I220" s="248" t="str">
        <f>'Matriz de Datos'!H200 &amp; "  " &amp;'Matriz de Datos'!I200</f>
        <v xml:space="preserve">  </v>
      </c>
      <c r="J220" s="237" t="str">
        <f>'Matriz de Datos'!M200</f>
        <v/>
      </c>
      <c r="K220" s="237" t="str">
        <f>'Matriz de Datos'!N200</f>
        <v/>
      </c>
      <c r="L220" s="237" t="str">
        <f>'Matriz de Datos'!O200</f>
        <v/>
      </c>
      <c r="M220" s="237" t="str">
        <f>'Matriz de Datos'!N200</f>
        <v/>
      </c>
      <c r="N220" s="237" t="str">
        <f ca="1">'Matriz de Datos'!BB200</f>
        <v/>
      </c>
      <c r="O220" s="237" t="str">
        <f>'Matriz de Datos'!BC200</f>
        <v/>
      </c>
      <c r="P220" s="237"/>
      <c r="Q220" s="237"/>
      <c r="R220" s="237"/>
      <c r="S220" s="237" t="str">
        <f>'Matriz de Datos'!BG200</f>
        <v/>
      </c>
      <c r="T220" s="237"/>
      <c r="U220" s="252" t="str">
        <f ca="1">'Matriz de Datos'!BJ200 &amp; " [ " &amp;'Matriz de Datos'!BK200 &amp; " ]"</f>
        <v xml:space="preserve"> [  ]</v>
      </c>
    </row>
    <row r="221" spans="6:21" x14ac:dyDescent="0.3">
      <c r="F221" s="251" t="str">
        <f>'Matriz de Datos'!A201</f>
        <v/>
      </c>
      <c r="G221" s="237" t="str">
        <f>'Matriz de Datos'!G201</f>
        <v/>
      </c>
      <c r="H221" s="248" t="str">
        <f>'Matriz de Datos'!K201</f>
        <v/>
      </c>
      <c r="I221" s="248" t="str">
        <f>'Matriz de Datos'!H201 &amp; "  " &amp;'Matriz de Datos'!I201</f>
        <v xml:space="preserve">  </v>
      </c>
      <c r="J221" s="237" t="str">
        <f>'Matriz de Datos'!M201</f>
        <v/>
      </c>
      <c r="K221" s="237" t="str">
        <f>'Matriz de Datos'!N201</f>
        <v/>
      </c>
      <c r="L221" s="237" t="str">
        <f>'Matriz de Datos'!O201</f>
        <v/>
      </c>
      <c r="M221" s="237" t="str">
        <f>'Matriz de Datos'!N201</f>
        <v/>
      </c>
      <c r="N221" s="237" t="str">
        <f ca="1">'Matriz de Datos'!BB201</f>
        <v/>
      </c>
      <c r="O221" s="237" t="str">
        <f>'Matriz de Datos'!BC201</f>
        <v/>
      </c>
      <c r="P221" s="237"/>
      <c r="Q221" s="237"/>
      <c r="R221" s="237"/>
      <c r="S221" s="237" t="str">
        <f>'Matriz de Datos'!BG201</f>
        <v/>
      </c>
      <c r="T221" s="237"/>
      <c r="U221" s="252" t="str">
        <f ca="1">'Matriz de Datos'!BJ201 &amp; " [ " &amp;'Matriz de Datos'!BK201 &amp; " ]"</f>
        <v xml:space="preserve"> [  ]</v>
      </c>
    </row>
    <row r="222" spans="6:21" x14ac:dyDescent="0.3">
      <c r="F222" s="251" t="str">
        <f>'Matriz de Datos'!A202</f>
        <v/>
      </c>
      <c r="G222" s="237" t="str">
        <f>'Matriz de Datos'!G202</f>
        <v/>
      </c>
      <c r="H222" s="248" t="str">
        <f>'Matriz de Datos'!K202</f>
        <v/>
      </c>
      <c r="I222" s="248" t="str">
        <f>'Matriz de Datos'!H202 &amp; "  " &amp;'Matriz de Datos'!I202</f>
        <v xml:space="preserve">  </v>
      </c>
      <c r="J222" s="237" t="str">
        <f>'Matriz de Datos'!M202</f>
        <v/>
      </c>
      <c r="K222" s="237" t="str">
        <f>'Matriz de Datos'!N202</f>
        <v/>
      </c>
      <c r="L222" s="237" t="str">
        <f>'Matriz de Datos'!O202</f>
        <v/>
      </c>
      <c r="M222" s="237" t="str">
        <f>'Matriz de Datos'!N202</f>
        <v/>
      </c>
      <c r="N222" s="237" t="str">
        <f ca="1">'Matriz de Datos'!BB202</f>
        <v/>
      </c>
      <c r="O222" s="237" t="str">
        <f>'Matriz de Datos'!BC202</f>
        <v/>
      </c>
      <c r="P222" s="237"/>
      <c r="Q222" s="237"/>
      <c r="R222" s="237"/>
      <c r="S222" s="237" t="str">
        <f>'Matriz de Datos'!BG202</f>
        <v/>
      </c>
      <c r="T222" s="237"/>
      <c r="U222" s="252" t="str">
        <f ca="1">'Matriz de Datos'!BJ202 &amp; " [ " &amp;'Matriz de Datos'!BK202 &amp; " ]"</f>
        <v xml:space="preserve"> [  ]</v>
      </c>
    </row>
    <row r="223" spans="6:21" x14ac:dyDescent="0.3">
      <c r="F223" s="251" t="str">
        <f>'Matriz de Datos'!A203</f>
        <v/>
      </c>
      <c r="G223" s="237" t="str">
        <f>'Matriz de Datos'!G203</f>
        <v/>
      </c>
      <c r="H223" s="248" t="str">
        <f>'Matriz de Datos'!K203</f>
        <v/>
      </c>
      <c r="I223" s="248" t="str">
        <f>'Matriz de Datos'!H203 &amp; "  " &amp;'Matriz de Datos'!I203</f>
        <v xml:space="preserve">  </v>
      </c>
      <c r="J223" s="237" t="str">
        <f>'Matriz de Datos'!M203</f>
        <v/>
      </c>
      <c r="K223" s="237" t="str">
        <f>'Matriz de Datos'!N203</f>
        <v/>
      </c>
      <c r="L223" s="237" t="str">
        <f>'Matriz de Datos'!O203</f>
        <v/>
      </c>
      <c r="M223" s="237" t="str">
        <f>'Matriz de Datos'!N203</f>
        <v/>
      </c>
      <c r="N223" s="237" t="str">
        <f ca="1">'Matriz de Datos'!BB203</f>
        <v/>
      </c>
      <c r="O223" s="237" t="str">
        <f>'Matriz de Datos'!BC203</f>
        <v/>
      </c>
      <c r="P223" s="237"/>
      <c r="Q223" s="237"/>
      <c r="R223" s="237"/>
      <c r="S223" s="237" t="str">
        <f>'Matriz de Datos'!BG203</f>
        <v/>
      </c>
      <c r="T223" s="237"/>
      <c r="U223" s="252" t="str">
        <f ca="1">'Matriz de Datos'!BJ203 &amp; " [ " &amp;'Matriz de Datos'!BK203 &amp; " ]"</f>
        <v xml:space="preserve"> [  ]</v>
      </c>
    </row>
    <row r="224" spans="6:21" x14ac:dyDescent="0.3">
      <c r="F224" s="251" t="str">
        <f>'Matriz de Datos'!A204</f>
        <v/>
      </c>
      <c r="G224" s="237" t="str">
        <f>'Matriz de Datos'!G204</f>
        <v/>
      </c>
      <c r="H224" s="248" t="str">
        <f>'Matriz de Datos'!K204</f>
        <v/>
      </c>
      <c r="I224" s="248" t="str">
        <f>'Matriz de Datos'!H204 &amp; "  " &amp;'Matriz de Datos'!I204</f>
        <v xml:space="preserve">  </v>
      </c>
      <c r="J224" s="237" t="str">
        <f>'Matriz de Datos'!M204</f>
        <v/>
      </c>
      <c r="K224" s="237" t="str">
        <f>'Matriz de Datos'!N204</f>
        <v/>
      </c>
      <c r="L224" s="237" t="str">
        <f>'Matriz de Datos'!O204</f>
        <v/>
      </c>
      <c r="M224" s="237" t="str">
        <f>'Matriz de Datos'!N204</f>
        <v/>
      </c>
      <c r="N224" s="237" t="str">
        <f ca="1">'Matriz de Datos'!BB204</f>
        <v/>
      </c>
      <c r="O224" s="237" t="str">
        <f>'Matriz de Datos'!BC204</f>
        <v/>
      </c>
      <c r="P224" s="237"/>
      <c r="Q224" s="237"/>
      <c r="R224" s="237"/>
      <c r="S224" s="237" t="str">
        <f>'Matriz de Datos'!BG204</f>
        <v/>
      </c>
      <c r="T224" s="237"/>
      <c r="U224" s="252" t="str">
        <f ca="1">'Matriz de Datos'!BJ204 &amp; " [ " &amp;'Matriz de Datos'!BK204 &amp; " ]"</f>
        <v xml:space="preserve"> [  ]</v>
      </c>
    </row>
    <row r="225" spans="6:21" x14ac:dyDescent="0.3">
      <c r="F225" s="251" t="str">
        <f>'Matriz de Datos'!A205</f>
        <v/>
      </c>
      <c r="G225" s="237" t="str">
        <f>'Matriz de Datos'!G205</f>
        <v/>
      </c>
      <c r="H225" s="248" t="str">
        <f>'Matriz de Datos'!K205</f>
        <v/>
      </c>
      <c r="I225" s="248" t="str">
        <f>'Matriz de Datos'!H205 &amp; "  " &amp;'Matriz de Datos'!I205</f>
        <v xml:space="preserve">  </v>
      </c>
      <c r="J225" s="237" t="str">
        <f>'Matriz de Datos'!M205</f>
        <v/>
      </c>
      <c r="K225" s="237" t="str">
        <f>'Matriz de Datos'!N205</f>
        <v/>
      </c>
      <c r="L225" s="237" t="str">
        <f>'Matriz de Datos'!O205</f>
        <v/>
      </c>
      <c r="M225" s="237" t="str">
        <f>'Matriz de Datos'!N205</f>
        <v/>
      </c>
      <c r="N225" s="237" t="str">
        <f ca="1">'Matriz de Datos'!BB205</f>
        <v/>
      </c>
      <c r="O225" s="237" t="str">
        <f>'Matriz de Datos'!BC205</f>
        <v/>
      </c>
      <c r="P225" s="237"/>
      <c r="Q225" s="237"/>
      <c r="R225" s="237"/>
      <c r="S225" s="237" t="str">
        <f>'Matriz de Datos'!BG205</f>
        <v/>
      </c>
      <c r="T225" s="237"/>
      <c r="U225" s="252" t="str">
        <f ca="1">'Matriz de Datos'!BJ205 &amp; " [ " &amp;'Matriz de Datos'!BK205 &amp; " ]"</f>
        <v xml:space="preserve"> [  ]</v>
      </c>
    </row>
    <row r="226" spans="6:21" x14ac:dyDescent="0.3">
      <c r="F226" s="251" t="str">
        <f>'Matriz de Datos'!A206</f>
        <v/>
      </c>
      <c r="G226" s="237" t="str">
        <f>'Matriz de Datos'!G206</f>
        <v/>
      </c>
      <c r="H226" s="248" t="str">
        <f>'Matriz de Datos'!K206</f>
        <v/>
      </c>
      <c r="I226" s="248" t="str">
        <f>'Matriz de Datos'!H206 &amp; "  " &amp;'Matriz de Datos'!I206</f>
        <v xml:space="preserve">  </v>
      </c>
      <c r="J226" s="237" t="str">
        <f>'Matriz de Datos'!M206</f>
        <v/>
      </c>
      <c r="K226" s="237" t="str">
        <f>'Matriz de Datos'!N206</f>
        <v/>
      </c>
      <c r="L226" s="237" t="str">
        <f>'Matriz de Datos'!O206</f>
        <v/>
      </c>
      <c r="M226" s="237" t="str">
        <f>'Matriz de Datos'!N206</f>
        <v/>
      </c>
      <c r="N226" s="237" t="str">
        <f ca="1">'Matriz de Datos'!BB206</f>
        <v/>
      </c>
      <c r="O226" s="237" t="str">
        <f>'Matriz de Datos'!BC206</f>
        <v/>
      </c>
      <c r="P226" s="237"/>
      <c r="Q226" s="237"/>
      <c r="R226" s="237"/>
      <c r="S226" s="237" t="str">
        <f>'Matriz de Datos'!BG206</f>
        <v/>
      </c>
      <c r="T226" s="237"/>
      <c r="U226" s="252" t="str">
        <f ca="1">'Matriz de Datos'!BJ206 &amp; " [ " &amp;'Matriz de Datos'!BK206 &amp; " ]"</f>
        <v xml:space="preserve"> [  ]</v>
      </c>
    </row>
    <row r="227" spans="6:21" x14ac:dyDescent="0.3">
      <c r="F227" s="251" t="str">
        <f>'Matriz de Datos'!A207</f>
        <v/>
      </c>
      <c r="G227" s="237" t="str">
        <f>'Matriz de Datos'!G207</f>
        <v/>
      </c>
      <c r="H227" s="248" t="str">
        <f>'Matriz de Datos'!K207</f>
        <v/>
      </c>
      <c r="I227" s="248" t="str">
        <f>'Matriz de Datos'!H207 &amp; "  " &amp;'Matriz de Datos'!I207</f>
        <v xml:space="preserve">  </v>
      </c>
      <c r="J227" s="237" t="str">
        <f>'Matriz de Datos'!M207</f>
        <v/>
      </c>
      <c r="K227" s="237" t="str">
        <f>'Matriz de Datos'!N207</f>
        <v/>
      </c>
      <c r="L227" s="237" t="str">
        <f>'Matriz de Datos'!O207</f>
        <v/>
      </c>
      <c r="M227" s="237" t="str">
        <f>'Matriz de Datos'!N207</f>
        <v/>
      </c>
      <c r="N227" s="237" t="str">
        <f ca="1">'Matriz de Datos'!BB207</f>
        <v/>
      </c>
      <c r="O227" s="237" t="str">
        <f>'Matriz de Datos'!BC207</f>
        <v/>
      </c>
      <c r="P227" s="237"/>
      <c r="Q227" s="237"/>
      <c r="R227" s="237"/>
      <c r="S227" s="237" t="str">
        <f>'Matriz de Datos'!BG207</f>
        <v/>
      </c>
      <c r="T227" s="237"/>
      <c r="U227" s="252" t="str">
        <f ca="1">'Matriz de Datos'!BJ207 &amp; " [ " &amp;'Matriz de Datos'!BK207 &amp; " ]"</f>
        <v xml:space="preserve"> [  ]</v>
      </c>
    </row>
    <row r="228" spans="6:21" x14ac:dyDescent="0.3">
      <c r="F228" s="251" t="str">
        <f>'Matriz de Datos'!A208</f>
        <v/>
      </c>
      <c r="G228" s="237" t="str">
        <f>'Matriz de Datos'!G208</f>
        <v/>
      </c>
      <c r="H228" s="248" t="str">
        <f>'Matriz de Datos'!K208</f>
        <v/>
      </c>
      <c r="I228" s="248" t="str">
        <f>'Matriz de Datos'!H208 &amp; "  " &amp;'Matriz de Datos'!I208</f>
        <v xml:space="preserve">  </v>
      </c>
      <c r="J228" s="237" t="str">
        <f>'Matriz de Datos'!M208</f>
        <v/>
      </c>
      <c r="K228" s="237" t="str">
        <f>'Matriz de Datos'!N208</f>
        <v/>
      </c>
      <c r="L228" s="237" t="str">
        <f>'Matriz de Datos'!O208</f>
        <v/>
      </c>
      <c r="M228" s="237" t="str">
        <f>'Matriz de Datos'!N208</f>
        <v/>
      </c>
      <c r="N228" s="237" t="str">
        <f ca="1">'Matriz de Datos'!BB208</f>
        <v/>
      </c>
      <c r="O228" s="237" t="str">
        <f>'Matriz de Datos'!BC208</f>
        <v/>
      </c>
      <c r="P228" s="237"/>
      <c r="Q228" s="237"/>
      <c r="R228" s="237"/>
      <c r="S228" s="237" t="str">
        <f>'Matriz de Datos'!BG208</f>
        <v/>
      </c>
      <c r="T228" s="237"/>
      <c r="U228" s="252" t="str">
        <f ca="1">'Matriz de Datos'!BJ208 &amp; " [ " &amp;'Matriz de Datos'!BK208 &amp; " ]"</f>
        <v xml:space="preserve"> [  ]</v>
      </c>
    </row>
    <row r="229" spans="6:21" x14ac:dyDescent="0.3">
      <c r="F229" s="251" t="str">
        <f>'Matriz de Datos'!A209</f>
        <v/>
      </c>
      <c r="G229" s="237" t="str">
        <f>'Matriz de Datos'!G209</f>
        <v/>
      </c>
      <c r="H229" s="248" t="str">
        <f>'Matriz de Datos'!K209</f>
        <v/>
      </c>
      <c r="I229" s="248" t="str">
        <f>'Matriz de Datos'!H209 &amp; "  " &amp;'Matriz de Datos'!I209</f>
        <v xml:space="preserve">  </v>
      </c>
      <c r="J229" s="237" t="str">
        <f>'Matriz de Datos'!M209</f>
        <v/>
      </c>
      <c r="K229" s="237" t="str">
        <f>'Matriz de Datos'!N209</f>
        <v/>
      </c>
      <c r="L229" s="237" t="str">
        <f>'Matriz de Datos'!O209</f>
        <v/>
      </c>
      <c r="M229" s="237" t="str">
        <f>'Matriz de Datos'!N209</f>
        <v/>
      </c>
      <c r="N229" s="237" t="str">
        <f ca="1">'Matriz de Datos'!BB209</f>
        <v/>
      </c>
      <c r="O229" s="237" t="str">
        <f>'Matriz de Datos'!BC209</f>
        <v/>
      </c>
      <c r="P229" s="237"/>
      <c r="Q229" s="237"/>
      <c r="R229" s="237"/>
      <c r="S229" s="237" t="str">
        <f>'Matriz de Datos'!BG209</f>
        <v/>
      </c>
      <c r="T229" s="237"/>
      <c r="U229" s="252" t="str">
        <f ca="1">'Matriz de Datos'!BJ209 &amp; " [ " &amp;'Matriz de Datos'!BK209 &amp; " ]"</f>
        <v xml:space="preserve"> [  ]</v>
      </c>
    </row>
    <row r="230" spans="6:21" x14ac:dyDescent="0.3">
      <c r="F230" s="251" t="str">
        <f>'Matriz de Datos'!A210</f>
        <v/>
      </c>
      <c r="G230" s="237" t="str">
        <f>'Matriz de Datos'!G210</f>
        <v/>
      </c>
      <c r="H230" s="248" t="str">
        <f>'Matriz de Datos'!K210</f>
        <v/>
      </c>
      <c r="I230" s="248" t="str">
        <f>'Matriz de Datos'!H210 &amp; "  " &amp;'Matriz de Datos'!I210</f>
        <v xml:space="preserve">  </v>
      </c>
      <c r="J230" s="237" t="str">
        <f>'Matriz de Datos'!M210</f>
        <v/>
      </c>
      <c r="K230" s="237" t="str">
        <f>'Matriz de Datos'!N210</f>
        <v/>
      </c>
      <c r="L230" s="237" t="str">
        <f>'Matriz de Datos'!O210</f>
        <v/>
      </c>
      <c r="M230" s="237" t="str">
        <f>'Matriz de Datos'!N210</f>
        <v/>
      </c>
      <c r="N230" s="237" t="str">
        <f ca="1">'Matriz de Datos'!BB210</f>
        <v/>
      </c>
      <c r="O230" s="237" t="str">
        <f>'Matriz de Datos'!BC210</f>
        <v/>
      </c>
      <c r="P230" s="237"/>
      <c r="Q230" s="237"/>
      <c r="R230" s="237"/>
      <c r="S230" s="237" t="str">
        <f>'Matriz de Datos'!BG210</f>
        <v/>
      </c>
      <c r="T230" s="237"/>
      <c r="U230" s="252" t="str">
        <f ca="1">'Matriz de Datos'!BJ210 &amp; " [ " &amp;'Matriz de Datos'!BK210 &amp; " ]"</f>
        <v xml:space="preserve"> [  ]</v>
      </c>
    </row>
    <row r="231" spans="6:21" x14ac:dyDescent="0.3">
      <c r="F231" s="251" t="str">
        <f>'Matriz de Datos'!A211</f>
        <v/>
      </c>
      <c r="G231" s="237" t="str">
        <f>'Matriz de Datos'!G211</f>
        <v/>
      </c>
      <c r="H231" s="248" t="str">
        <f>'Matriz de Datos'!K211</f>
        <v/>
      </c>
      <c r="I231" s="248" t="str">
        <f>'Matriz de Datos'!H211 &amp; "  " &amp;'Matriz de Datos'!I211</f>
        <v xml:space="preserve">  </v>
      </c>
      <c r="J231" s="237" t="str">
        <f>'Matriz de Datos'!M211</f>
        <v/>
      </c>
      <c r="K231" s="237" t="str">
        <f>'Matriz de Datos'!N211</f>
        <v/>
      </c>
      <c r="L231" s="237" t="str">
        <f>'Matriz de Datos'!O211</f>
        <v/>
      </c>
      <c r="M231" s="237" t="str">
        <f>'Matriz de Datos'!N211</f>
        <v/>
      </c>
      <c r="N231" s="237" t="str">
        <f ca="1">'Matriz de Datos'!BB211</f>
        <v/>
      </c>
      <c r="O231" s="237" t="str">
        <f>'Matriz de Datos'!BC211</f>
        <v/>
      </c>
      <c r="P231" s="237"/>
      <c r="Q231" s="237"/>
      <c r="R231" s="237"/>
      <c r="S231" s="237" t="str">
        <f>'Matriz de Datos'!BG211</f>
        <v/>
      </c>
      <c r="T231" s="237"/>
      <c r="U231" s="252" t="str">
        <f ca="1">'Matriz de Datos'!BJ211 &amp; " [ " &amp;'Matriz de Datos'!BK211 &amp; " ]"</f>
        <v xml:space="preserve"> [  ]</v>
      </c>
    </row>
    <row r="232" spans="6:21" x14ac:dyDescent="0.3">
      <c r="F232" s="251" t="str">
        <f>'Matriz de Datos'!A212</f>
        <v/>
      </c>
      <c r="G232" s="237" t="str">
        <f>'Matriz de Datos'!G212</f>
        <v/>
      </c>
      <c r="H232" s="248" t="str">
        <f>'Matriz de Datos'!K212</f>
        <v/>
      </c>
      <c r="I232" s="248" t="str">
        <f>'Matriz de Datos'!H212 &amp; "  " &amp;'Matriz de Datos'!I212</f>
        <v xml:space="preserve">  </v>
      </c>
      <c r="J232" s="237" t="str">
        <f>'Matriz de Datos'!M212</f>
        <v/>
      </c>
      <c r="K232" s="237" t="str">
        <f>'Matriz de Datos'!N212</f>
        <v/>
      </c>
      <c r="L232" s="237" t="str">
        <f>'Matriz de Datos'!O212</f>
        <v/>
      </c>
      <c r="M232" s="237" t="str">
        <f>'Matriz de Datos'!N212</f>
        <v/>
      </c>
      <c r="N232" s="237" t="str">
        <f ca="1">'Matriz de Datos'!BB212</f>
        <v/>
      </c>
      <c r="O232" s="237" t="str">
        <f>'Matriz de Datos'!BC212</f>
        <v/>
      </c>
      <c r="P232" s="237"/>
      <c r="Q232" s="237"/>
      <c r="R232" s="237"/>
      <c r="S232" s="237" t="str">
        <f>'Matriz de Datos'!BG212</f>
        <v/>
      </c>
      <c r="T232" s="237"/>
      <c r="U232" s="252" t="str">
        <f ca="1">'Matriz de Datos'!BJ212 &amp; " [ " &amp;'Matriz de Datos'!BK212 &amp; " ]"</f>
        <v xml:space="preserve"> [  ]</v>
      </c>
    </row>
    <row r="233" spans="6:21" x14ac:dyDescent="0.3">
      <c r="F233" s="251" t="str">
        <f>'Matriz de Datos'!A213</f>
        <v/>
      </c>
      <c r="G233" s="237" t="str">
        <f>'Matriz de Datos'!G213</f>
        <v/>
      </c>
      <c r="H233" s="248" t="str">
        <f>'Matriz de Datos'!K213</f>
        <v/>
      </c>
      <c r="I233" s="248" t="str">
        <f>'Matriz de Datos'!H213 &amp; "  " &amp;'Matriz de Datos'!I213</f>
        <v xml:space="preserve">  </v>
      </c>
      <c r="J233" s="237" t="str">
        <f>'Matriz de Datos'!M213</f>
        <v/>
      </c>
      <c r="K233" s="237" t="str">
        <f>'Matriz de Datos'!N213</f>
        <v/>
      </c>
      <c r="L233" s="237" t="str">
        <f>'Matriz de Datos'!O213</f>
        <v/>
      </c>
      <c r="M233" s="237" t="str">
        <f>'Matriz de Datos'!N213</f>
        <v/>
      </c>
      <c r="N233" s="237" t="str">
        <f ca="1">'Matriz de Datos'!BB213</f>
        <v/>
      </c>
      <c r="O233" s="237" t="str">
        <f>'Matriz de Datos'!BC213</f>
        <v/>
      </c>
      <c r="P233" s="237"/>
      <c r="Q233" s="237"/>
      <c r="R233" s="237"/>
      <c r="S233" s="237" t="str">
        <f>'Matriz de Datos'!BG213</f>
        <v/>
      </c>
      <c r="T233" s="237"/>
      <c r="U233" s="252" t="str">
        <f ca="1">'Matriz de Datos'!BJ213 &amp; " [ " &amp;'Matriz de Datos'!BK213 &amp; " ]"</f>
        <v xml:space="preserve"> [  ]</v>
      </c>
    </row>
    <row r="234" spans="6:21" x14ac:dyDescent="0.3">
      <c r="F234" s="251" t="str">
        <f>'Matriz de Datos'!A214</f>
        <v/>
      </c>
      <c r="G234" s="237" t="str">
        <f>'Matriz de Datos'!G214</f>
        <v/>
      </c>
      <c r="H234" s="248" t="str">
        <f>'Matriz de Datos'!K214</f>
        <v/>
      </c>
      <c r="I234" s="248" t="str">
        <f>'Matriz de Datos'!H214 &amp; "  " &amp;'Matriz de Datos'!I214</f>
        <v xml:space="preserve">  </v>
      </c>
      <c r="J234" s="237" t="str">
        <f>'Matriz de Datos'!M214</f>
        <v/>
      </c>
      <c r="K234" s="237" t="str">
        <f>'Matriz de Datos'!N214</f>
        <v/>
      </c>
      <c r="L234" s="237" t="str">
        <f>'Matriz de Datos'!O214</f>
        <v/>
      </c>
      <c r="M234" s="237" t="str">
        <f>'Matriz de Datos'!N214</f>
        <v/>
      </c>
      <c r="N234" s="237" t="str">
        <f ca="1">'Matriz de Datos'!BB214</f>
        <v/>
      </c>
      <c r="O234" s="237" t="str">
        <f>'Matriz de Datos'!BC214</f>
        <v/>
      </c>
      <c r="P234" s="237"/>
      <c r="Q234" s="237"/>
      <c r="R234" s="237"/>
      <c r="S234" s="237" t="str">
        <f>'Matriz de Datos'!BG214</f>
        <v/>
      </c>
      <c r="T234" s="237"/>
      <c r="U234" s="252" t="str">
        <f ca="1">'Matriz de Datos'!BJ214 &amp; " [ " &amp;'Matriz de Datos'!BK214 &amp; " ]"</f>
        <v xml:space="preserve"> [  ]</v>
      </c>
    </row>
    <row r="235" spans="6:21" x14ac:dyDescent="0.3">
      <c r="F235" s="251" t="str">
        <f>'Matriz de Datos'!A215</f>
        <v/>
      </c>
      <c r="G235" s="237" t="str">
        <f>'Matriz de Datos'!G215</f>
        <v/>
      </c>
      <c r="H235" s="248" t="str">
        <f>'Matriz de Datos'!K215</f>
        <v/>
      </c>
      <c r="I235" s="248" t="str">
        <f>'Matriz de Datos'!H215 &amp; "  " &amp;'Matriz de Datos'!I215</f>
        <v xml:space="preserve">  </v>
      </c>
      <c r="J235" s="237" t="str">
        <f>'Matriz de Datos'!M215</f>
        <v/>
      </c>
      <c r="K235" s="237" t="str">
        <f>'Matriz de Datos'!N215</f>
        <v/>
      </c>
      <c r="L235" s="237" t="str">
        <f>'Matriz de Datos'!O215</f>
        <v/>
      </c>
      <c r="M235" s="237" t="str">
        <f>'Matriz de Datos'!N215</f>
        <v/>
      </c>
      <c r="N235" s="237" t="str">
        <f ca="1">'Matriz de Datos'!BB215</f>
        <v/>
      </c>
      <c r="O235" s="237" t="str">
        <f>'Matriz de Datos'!BC215</f>
        <v/>
      </c>
      <c r="P235" s="237"/>
      <c r="Q235" s="237"/>
      <c r="R235" s="237"/>
      <c r="S235" s="237" t="str">
        <f>'Matriz de Datos'!BG215</f>
        <v/>
      </c>
      <c r="T235" s="237"/>
      <c r="U235" s="252" t="str">
        <f ca="1">'Matriz de Datos'!BJ215 &amp; " [ " &amp;'Matriz de Datos'!BK215 &amp; " ]"</f>
        <v xml:space="preserve"> [  ]</v>
      </c>
    </row>
    <row r="236" spans="6:21" x14ac:dyDescent="0.3">
      <c r="F236" s="251" t="str">
        <f>'Matriz de Datos'!A216</f>
        <v/>
      </c>
      <c r="G236" s="237" t="str">
        <f>'Matriz de Datos'!G216</f>
        <v/>
      </c>
      <c r="H236" s="248" t="str">
        <f>'Matriz de Datos'!K216</f>
        <v/>
      </c>
      <c r="I236" s="248" t="str">
        <f>'Matriz de Datos'!H216 &amp; "  " &amp;'Matriz de Datos'!I216</f>
        <v xml:space="preserve">  </v>
      </c>
      <c r="J236" s="237" t="str">
        <f>'Matriz de Datos'!M216</f>
        <v/>
      </c>
      <c r="K236" s="237" t="str">
        <f>'Matriz de Datos'!N216</f>
        <v/>
      </c>
      <c r="L236" s="237" t="str">
        <f>'Matriz de Datos'!O216</f>
        <v/>
      </c>
      <c r="M236" s="237" t="str">
        <f>'Matriz de Datos'!N216</f>
        <v/>
      </c>
      <c r="N236" s="237" t="str">
        <f ca="1">'Matriz de Datos'!BB216</f>
        <v/>
      </c>
      <c r="O236" s="237" t="str">
        <f>'Matriz de Datos'!BC216</f>
        <v/>
      </c>
      <c r="P236" s="237"/>
      <c r="Q236" s="237"/>
      <c r="R236" s="237"/>
      <c r="S236" s="237" t="str">
        <f>'Matriz de Datos'!BG216</f>
        <v/>
      </c>
      <c r="T236" s="237"/>
      <c r="U236" s="252" t="str">
        <f ca="1">'Matriz de Datos'!BJ216 &amp; " [ " &amp;'Matriz de Datos'!BK216 &amp; " ]"</f>
        <v xml:space="preserve"> [  ]</v>
      </c>
    </row>
    <row r="237" spans="6:21" x14ac:dyDescent="0.3">
      <c r="F237" s="251" t="str">
        <f>'Matriz de Datos'!A217</f>
        <v/>
      </c>
      <c r="G237" s="237" t="str">
        <f>'Matriz de Datos'!G217</f>
        <v/>
      </c>
      <c r="H237" s="248" t="str">
        <f>'Matriz de Datos'!K217</f>
        <v/>
      </c>
      <c r="I237" s="248" t="str">
        <f>'Matriz de Datos'!H217 &amp; "  " &amp;'Matriz de Datos'!I217</f>
        <v xml:space="preserve">  </v>
      </c>
      <c r="J237" s="237" t="str">
        <f>'Matriz de Datos'!M217</f>
        <v/>
      </c>
      <c r="K237" s="237" t="str">
        <f>'Matriz de Datos'!N217</f>
        <v/>
      </c>
      <c r="L237" s="237" t="str">
        <f>'Matriz de Datos'!O217</f>
        <v/>
      </c>
      <c r="M237" s="237" t="str">
        <f>'Matriz de Datos'!N217</f>
        <v/>
      </c>
      <c r="N237" s="237" t="str">
        <f ca="1">'Matriz de Datos'!BB217</f>
        <v/>
      </c>
      <c r="O237" s="237" t="str">
        <f>'Matriz de Datos'!BC217</f>
        <v/>
      </c>
      <c r="P237" s="237"/>
      <c r="Q237" s="237"/>
      <c r="R237" s="237"/>
      <c r="S237" s="237" t="str">
        <f>'Matriz de Datos'!BG217</f>
        <v/>
      </c>
      <c r="T237" s="237"/>
      <c r="U237" s="252" t="str">
        <f ca="1">'Matriz de Datos'!BJ217 &amp; " [ " &amp;'Matriz de Datos'!BK217 &amp; " ]"</f>
        <v xml:space="preserve"> [  ]</v>
      </c>
    </row>
    <row r="238" spans="6:21" x14ac:dyDescent="0.3">
      <c r="F238" s="251" t="str">
        <f>'Matriz de Datos'!A218</f>
        <v/>
      </c>
      <c r="G238" s="237" t="str">
        <f>'Matriz de Datos'!G218</f>
        <v/>
      </c>
      <c r="H238" s="248" t="str">
        <f>'Matriz de Datos'!K218</f>
        <v/>
      </c>
      <c r="I238" s="248" t="str">
        <f>'Matriz de Datos'!H218 &amp; "  " &amp;'Matriz de Datos'!I218</f>
        <v xml:space="preserve">  </v>
      </c>
      <c r="J238" s="237" t="str">
        <f>'Matriz de Datos'!M218</f>
        <v/>
      </c>
      <c r="K238" s="237" t="str">
        <f>'Matriz de Datos'!N218</f>
        <v/>
      </c>
      <c r="L238" s="237" t="str">
        <f>'Matriz de Datos'!O218</f>
        <v/>
      </c>
      <c r="M238" s="237" t="str">
        <f>'Matriz de Datos'!N218</f>
        <v/>
      </c>
      <c r="N238" s="237" t="str">
        <f ca="1">'Matriz de Datos'!BB218</f>
        <v/>
      </c>
      <c r="O238" s="237" t="str">
        <f>'Matriz de Datos'!BC218</f>
        <v/>
      </c>
      <c r="P238" s="237"/>
      <c r="Q238" s="237"/>
      <c r="R238" s="237"/>
      <c r="S238" s="237" t="str">
        <f>'Matriz de Datos'!BG218</f>
        <v/>
      </c>
      <c r="T238" s="237"/>
      <c r="U238" s="252" t="str">
        <f ca="1">'Matriz de Datos'!BJ218 &amp; " [ " &amp;'Matriz de Datos'!BK218 &amp; " ]"</f>
        <v xml:space="preserve"> [  ]</v>
      </c>
    </row>
    <row r="239" spans="6:21" x14ac:dyDescent="0.3">
      <c r="F239" s="251" t="str">
        <f>'Matriz de Datos'!A219</f>
        <v/>
      </c>
      <c r="G239" s="237" t="str">
        <f>'Matriz de Datos'!G219</f>
        <v/>
      </c>
      <c r="H239" s="248" t="str">
        <f>'Matriz de Datos'!K219</f>
        <v/>
      </c>
      <c r="I239" s="248" t="str">
        <f>'Matriz de Datos'!H219 &amp; "  " &amp;'Matriz de Datos'!I219</f>
        <v xml:space="preserve">  </v>
      </c>
      <c r="J239" s="237" t="str">
        <f>'Matriz de Datos'!M219</f>
        <v/>
      </c>
      <c r="K239" s="237" t="str">
        <f>'Matriz de Datos'!N219</f>
        <v/>
      </c>
      <c r="L239" s="237" t="str">
        <f>'Matriz de Datos'!O219</f>
        <v/>
      </c>
      <c r="M239" s="237" t="str">
        <f>'Matriz de Datos'!N219</f>
        <v/>
      </c>
      <c r="N239" s="237" t="str">
        <f ca="1">'Matriz de Datos'!BB219</f>
        <v/>
      </c>
      <c r="O239" s="237" t="str">
        <f>'Matriz de Datos'!BC219</f>
        <v/>
      </c>
      <c r="P239" s="237"/>
      <c r="Q239" s="237"/>
      <c r="R239" s="237"/>
      <c r="S239" s="237" t="str">
        <f>'Matriz de Datos'!BG219</f>
        <v/>
      </c>
      <c r="T239" s="237"/>
      <c r="U239" s="252" t="str">
        <f ca="1">'Matriz de Datos'!BJ219 &amp; " [ " &amp;'Matriz de Datos'!BK219 &amp; " ]"</f>
        <v xml:space="preserve"> [  ]</v>
      </c>
    </row>
    <row r="240" spans="6:21" x14ac:dyDescent="0.3">
      <c r="F240" s="251" t="str">
        <f>'Matriz de Datos'!A220</f>
        <v/>
      </c>
      <c r="G240" s="237" t="str">
        <f>'Matriz de Datos'!G220</f>
        <v/>
      </c>
      <c r="H240" s="248" t="str">
        <f>'Matriz de Datos'!K220</f>
        <v/>
      </c>
      <c r="I240" s="248" t="str">
        <f>'Matriz de Datos'!H220 &amp; "  " &amp;'Matriz de Datos'!I220</f>
        <v xml:space="preserve">  </v>
      </c>
      <c r="J240" s="237" t="str">
        <f>'Matriz de Datos'!M220</f>
        <v/>
      </c>
      <c r="K240" s="237" t="str">
        <f>'Matriz de Datos'!N220</f>
        <v/>
      </c>
      <c r="L240" s="237" t="str">
        <f>'Matriz de Datos'!O220</f>
        <v/>
      </c>
      <c r="M240" s="237" t="str">
        <f>'Matriz de Datos'!N220</f>
        <v/>
      </c>
      <c r="N240" s="237" t="str">
        <f ca="1">'Matriz de Datos'!BB220</f>
        <v/>
      </c>
      <c r="O240" s="237" t="str">
        <f>'Matriz de Datos'!BC220</f>
        <v/>
      </c>
      <c r="P240" s="237"/>
      <c r="Q240" s="237"/>
      <c r="R240" s="237"/>
      <c r="S240" s="237" t="str">
        <f>'Matriz de Datos'!BG220</f>
        <v/>
      </c>
      <c r="T240" s="237"/>
      <c r="U240" s="252" t="str">
        <f ca="1">'Matriz de Datos'!BJ220 &amp; " [ " &amp;'Matriz de Datos'!BK220 &amp; " ]"</f>
        <v xml:space="preserve"> [  ]</v>
      </c>
    </row>
    <row r="241" spans="6:21" x14ac:dyDescent="0.3">
      <c r="F241" s="251" t="str">
        <f>'Matriz de Datos'!A221</f>
        <v/>
      </c>
      <c r="G241" s="237" t="str">
        <f>'Matriz de Datos'!G221</f>
        <v/>
      </c>
      <c r="H241" s="248" t="str">
        <f>'Matriz de Datos'!K221</f>
        <v/>
      </c>
      <c r="I241" s="248" t="str">
        <f>'Matriz de Datos'!H221 &amp; "  " &amp;'Matriz de Datos'!I221</f>
        <v xml:space="preserve">  </v>
      </c>
      <c r="J241" s="237" t="str">
        <f>'Matriz de Datos'!M221</f>
        <v/>
      </c>
      <c r="K241" s="237" t="str">
        <f>'Matriz de Datos'!N221</f>
        <v/>
      </c>
      <c r="L241" s="237" t="str">
        <f>'Matriz de Datos'!O221</f>
        <v/>
      </c>
      <c r="M241" s="237" t="str">
        <f>'Matriz de Datos'!N221</f>
        <v/>
      </c>
      <c r="N241" s="237" t="str">
        <f ca="1">'Matriz de Datos'!BB221</f>
        <v/>
      </c>
      <c r="O241" s="237" t="str">
        <f>'Matriz de Datos'!BC221</f>
        <v/>
      </c>
      <c r="P241" s="237"/>
      <c r="Q241" s="237"/>
      <c r="R241" s="237"/>
      <c r="S241" s="237" t="str">
        <f>'Matriz de Datos'!BG221</f>
        <v/>
      </c>
      <c r="T241" s="237"/>
      <c r="U241" s="252" t="str">
        <f ca="1">'Matriz de Datos'!BJ221 &amp; " [ " &amp;'Matriz de Datos'!BK221 &amp; " ]"</f>
        <v xml:space="preserve"> [  ]</v>
      </c>
    </row>
    <row r="242" spans="6:21" x14ac:dyDescent="0.3">
      <c r="F242" s="251" t="str">
        <f>'Matriz de Datos'!A222</f>
        <v/>
      </c>
      <c r="G242" s="237" t="str">
        <f>'Matriz de Datos'!G222</f>
        <v/>
      </c>
      <c r="H242" s="248" t="str">
        <f>'Matriz de Datos'!K222</f>
        <v/>
      </c>
      <c r="I242" s="248" t="str">
        <f>'Matriz de Datos'!H222 &amp; "  " &amp;'Matriz de Datos'!I222</f>
        <v xml:space="preserve">  </v>
      </c>
      <c r="J242" s="237" t="str">
        <f>'Matriz de Datos'!M222</f>
        <v/>
      </c>
      <c r="K242" s="237" t="str">
        <f>'Matriz de Datos'!N222</f>
        <v/>
      </c>
      <c r="L242" s="237" t="str">
        <f>'Matriz de Datos'!O222</f>
        <v/>
      </c>
      <c r="M242" s="237" t="str">
        <f>'Matriz de Datos'!N222</f>
        <v/>
      </c>
      <c r="N242" s="237" t="str">
        <f ca="1">'Matriz de Datos'!BB222</f>
        <v/>
      </c>
      <c r="O242" s="237" t="str">
        <f>'Matriz de Datos'!BC222</f>
        <v/>
      </c>
      <c r="P242" s="237"/>
      <c r="Q242" s="237"/>
      <c r="R242" s="237"/>
      <c r="S242" s="237" t="str">
        <f>'Matriz de Datos'!BG222</f>
        <v/>
      </c>
      <c r="T242" s="237"/>
      <c r="U242" s="252" t="str">
        <f ca="1">'Matriz de Datos'!BJ222 &amp; " [ " &amp;'Matriz de Datos'!BK222 &amp; " ]"</f>
        <v xml:space="preserve"> [  ]</v>
      </c>
    </row>
    <row r="243" spans="6:21" x14ac:dyDescent="0.3">
      <c r="F243" s="251" t="str">
        <f>'Matriz de Datos'!A223</f>
        <v/>
      </c>
      <c r="G243" s="237" t="str">
        <f>'Matriz de Datos'!G223</f>
        <v/>
      </c>
      <c r="H243" s="248" t="str">
        <f>'Matriz de Datos'!K223</f>
        <v/>
      </c>
      <c r="I243" s="248" t="str">
        <f>'Matriz de Datos'!H223 &amp; "  " &amp;'Matriz de Datos'!I223</f>
        <v xml:space="preserve">  </v>
      </c>
      <c r="J243" s="237" t="str">
        <f>'Matriz de Datos'!M223</f>
        <v/>
      </c>
      <c r="K243" s="237" t="str">
        <f>'Matriz de Datos'!N223</f>
        <v/>
      </c>
      <c r="L243" s="237" t="str">
        <f>'Matriz de Datos'!O223</f>
        <v/>
      </c>
      <c r="M243" s="237" t="str">
        <f>'Matriz de Datos'!N223</f>
        <v/>
      </c>
      <c r="N243" s="237" t="str">
        <f ca="1">'Matriz de Datos'!BB223</f>
        <v/>
      </c>
      <c r="O243" s="237" t="str">
        <f>'Matriz de Datos'!BC223</f>
        <v/>
      </c>
      <c r="P243" s="237"/>
      <c r="Q243" s="237"/>
      <c r="R243" s="237"/>
      <c r="S243" s="237" t="str">
        <f>'Matriz de Datos'!BG223</f>
        <v/>
      </c>
      <c r="T243" s="237"/>
      <c r="U243" s="252" t="str">
        <f ca="1">'Matriz de Datos'!BJ223 &amp; " [ " &amp;'Matriz de Datos'!BK223 &amp; " ]"</f>
        <v xml:space="preserve"> [  ]</v>
      </c>
    </row>
    <row r="244" spans="6:21" x14ac:dyDescent="0.3">
      <c r="F244" s="251" t="str">
        <f>'Matriz de Datos'!A224</f>
        <v/>
      </c>
      <c r="G244" s="237" t="str">
        <f>'Matriz de Datos'!G224</f>
        <v/>
      </c>
      <c r="H244" s="248" t="str">
        <f>'Matriz de Datos'!K224</f>
        <v/>
      </c>
      <c r="I244" s="248" t="str">
        <f>'Matriz de Datos'!H224 &amp; "  " &amp;'Matriz de Datos'!I224</f>
        <v xml:space="preserve">  </v>
      </c>
      <c r="J244" s="237" t="str">
        <f>'Matriz de Datos'!M224</f>
        <v/>
      </c>
      <c r="K244" s="237" t="str">
        <f>'Matriz de Datos'!N224</f>
        <v/>
      </c>
      <c r="L244" s="237" t="str">
        <f>'Matriz de Datos'!O224</f>
        <v/>
      </c>
      <c r="M244" s="237" t="str">
        <f>'Matriz de Datos'!N224</f>
        <v/>
      </c>
      <c r="N244" s="237" t="str">
        <f ca="1">'Matriz de Datos'!BB224</f>
        <v/>
      </c>
      <c r="O244" s="237" t="str">
        <f>'Matriz de Datos'!BC224</f>
        <v/>
      </c>
      <c r="P244" s="237"/>
      <c r="Q244" s="237"/>
      <c r="R244" s="237"/>
      <c r="S244" s="237" t="str">
        <f>'Matriz de Datos'!BG224</f>
        <v/>
      </c>
      <c r="T244" s="237"/>
      <c r="U244" s="252" t="str">
        <f ca="1">'Matriz de Datos'!BJ224 &amp; " [ " &amp;'Matriz de Datos'!BK224 &amp; " ]"</f>
        <v xml:space="preserve"> [  ]</v>
      </c>
    </row>
    <row r="245" spans="6:21" x14ac:dyDescent="0.3">
      <c r="F245" s="251" t="str">
        <f>'Matriz de Datos'!A225</f>
        <v/>
      </c>
      <c r="G245" s="237" t="str">
        <f>'Matriz de Datos'!G225</f>
        <v/>
      </c>
      <c r="H245" s="248" t="str">
        <f>'Matriz de Datos'!K225</f>
        <v/>
      </c>
      <c r="I245" s="248" t="str">
        <f>'Matriz de Datos'!H225 &amp; "  " &amp;'Matriz de Datos'!I225</f>
        <v xml:space="preserve">  </v>
      </c>
      <c r="J245" s="237" t="str">
        <f>'Matriz de Datos'!M225</f>
        <v/>
      </c>
      <c r="K245" s="237" t="str">
        <f>'Matriz de Datos'!N225</f>
        <v/>
      </c>
      <c r="L245" s="237" t="str">
        <f>'Matriz de Datos'!O225</f>
        <v/>
      </c>
      <c r="M245" s="237" t="str">
        <f>'Matriz de Datos'!N225</f>
        <v/>
      </c>
      <c r="N245" s="237" t="str">
        <f ca="1">'Matriz de Datos'!BB225</f>
        <v/>
      </c>
      <c r="O245" s="237" t="str">
        <f>'Matriz de Datos'!BC225</f>
        <v/>
      </c>
      <c r="P245" s="237"/>
      <c r="Q245" s="237"/>
      <c r="R245" s="237"/>
      <c r="S245" s="237" t="str">
        <f>'Matriz de Datos'!BG225</f>
        <v/>
      </c>
      <c r="T245" s="237"/>
      <c r="U245" s="252" t="str">
        <f ca="1">'Matriz de Datos'!BJ225 &amp; " [ " &amp;'Matriz de Datos'!BK225 &amp; " ]"</f>
        <v xml:space="preserve"> [  ]</v>
      </c>
    </row>
    <row r="246" spans="6:21" x14ac:dyDescent="0.3">
      <c r="F246" s="251" t="str">
        <f>'Matriz de Datos'!A226</f>
        <v/>
      </c>
      <c r="G246" s="237" t="str">
        <f>'Matriz de Datos'!G226</f>
        <v/>
      </c>
      <c r="H246" s="248" t="str">
        <f>'Matriz de Datos'!K226</f>
        <v/>
      </c>
      <c r="I246" s="248" t="str">
        <f>'Matriz de Datos'!H226 &amp; "  " &amp;'Matriz de Datos'!I226</f>
        <v xml:space="preserve">  </v>
      </c>
      <c r="J246" s="237" t="str">
        <f>'Matriz de Datos'!M226</f>
        <v/>
      </c>
      <c r="K246" s="237" t="str">
        <f>'Matriz de Datos'!N226</f>
        <v/>
      </c>
      <c r="L246" s="237" t="str">
        <f>'Matriz de Datos'!O226</f>
        <v/>
      </c>
      <c r="M246" s="237" t="str">
        <f>'Matriz de Datos'!N226</f>
        <v/>
      </c>
      <c r="N246" s="237" t="str">
        <f ca="1">'Matriz de Datos'!BB226</f>
        <v/>
      </c>
      <c r="O246" s="237" t="str">
        <f>'Matriz de Datos'!BC226</f>
        <v/>
      </c>
      <c r="P246" s="237"/>
      <c r="Q246" s="237"/>
      <c r="R246" s="237"/>
      <c r="S246" s="237" t="str">
        <f>'Matriz de Datos'!BG226</f>
        <v/>
      </c>
      <c r="T246" s="237"/>
      <c r="U246" s="252" t="str">
        <f ca="1">'Matriz de Datos'!BJ226 &amp; " [ " &amp;'Matriz de Datos'!BK226 &amp; " ]"</f>
        <v xml:space="preserve"> [  ]</v>
      </c>
    </row>
    <row r="247" spans="6:21" x14ac:dyDescent="0.3">
      <c r="F247" s="251" t="str">
        <f>'Matriz de Datos'!A227</f>
        <v/>
      </c>
      <c r="G247" s="237" t="str">
        <f>'Matriz de Datos'!G227</f>
        <v/>
      </c>
      <c r="H247" s="248" t="str">
        <f>'Matriz de Datos'!K227</f>
        <v/>
      </c>
      <c r="I247" s="248" t="str">
        <f>'Matriz de Datos'!H227 &amp; "  " &amp;'Matriz de Datos'!I227</f>
        <v xml:space="preserve">  </v>
      </c>
      <c r="J247" s="237" t="str">
        <f>'Matriz de Datos'!M227</f>
        <v/>
      </c>
      <c r="K247" s="237" t="str">
        <f>'Matriz de Datos'!N227</f>
        <v/>
      </c>
      <c r="L247" s="237" t="str">
        <f>'Matriz de Datos'!O227</f>
        <v/>
      </c>
      <c r="M247" s="237" t="str">
        <f>'Matriz de Datos'!N227</f>
        <v/>
      </c>
      <c r="N247" s="237" t="str">
        <f ca="1">'Matriz de Datos'!BB227</f>
        <v/>
      </c>
      <c r="O247" s="237" t="str">
        <f>'Matriz de Datos'!BC227</f>
        <v/>
      </c>
      <c r="P247" s="237"/>
      <c r="Q247" s="237"/>
      <c r="R247" s="237"/>
      <c r="S247" s="237" t="str">
        <f>'Matriz de Datos'!BG227</f>
        <v/>
      </c>
      <c r="T247" s="237"/>
      <c r="U247" s="252" t="str">
        <f ca="1">'Matriz de Datos'!BJ227 &amp; " [ " &amp;'Matriz de Datos'!BK227 &amp; " ]"</f>
        <v xml:space="preserve"> [  ]</v>
      </c>
    </row>
    <row r="248" spans="6:21" x14ac:dyDescent="0.3">
      <c r="F248" s="251" t="str">
        <f>'Matriz de Datos'!A228</f>
        <v/>
      </c>
      <c r="G248" s="237" t="str">
        <f>'Matriz de Datos'!G228</f>
        <v/>
      </c>
      <c r="H248" s="248" t="str">
        <f>'Matriz de Datos'!K228</f>
        <v/>
      </c>
      <c r="I248" s="248" t="str">
        <f>'Matriz de Datos'!H228 &amp; "  " &amp;'Matriz de Datos'!I228</f>
        <v xml:space="preserve">  </v>
      </c>
      <c r="J248" s="237" t="str">
        <f>'Matriz de Datos'!M228</f>
        <v/>
      </c>
      <c r="K248" s="237" t="str">
        <f>'Matriz de Datos'!N228</f>
        <v/>
      </c>
      <c r="L248" s="237" t="str">
        <f>'Matriz de Datos'!O228</f>
        <v/>
      </c>
      <c r="M248" s="237" t="str">
        <f>'Matriz de Datos'!N228</f>
        <v/>
      </c>
      <c r="N248" s="237" t="str">
        <f ca="1">'Matriz de Datos'!BB228</f>
        <v/>
      </c>
      <c r="O248" s="237" t="str">
        <f>'Matriz de Datos'!BC228</f>
        <v/>
      </c>
      <c r="P248" s="237"/>
      <c r="Q248" s="237"/>
      <c r="R248" s="237"/>
      <c r="S248" s="237" t="str">
        <f>'Matriz de Datos'!BG228</f>
        <v/>
      </c>
      <c r="T248" s="237"/>
      <c r="U248" s="252" t="str">
        <f ca="1">'Matriz de Datos'!BJ228 &amp; " [ " &amp;'Matriz de Datos'!BK228 &amp; " ]"</f>
        <v xml:space="preserve"> [  ]</v>
      </c>
    </row>
    <row r="249" spans="6:21" x14ac:dyDescent="0.3">
      <c r="F249" s="251" t="str">
        <f>'Matriz de Datos'!A229</f>
        <v/>
      </c>
      <c r="G249" s="237" t="str">
        <f>'Matriz de Datos'!G229</f>
        <v/>
      </c>
      <c r="H249" s="248" t="str">
        <f>'Matriz de Datos'!K229</f>
        <v/>
      </c>
      <c r="I249" s="248" t="str">
        <f>'Matriz de Datos'!H229 &amp; "  " &amp;'Matriz de Datos'!I229</f>
        <v xml:space="preserve">  </v>
      </c>
      <c r="J249" s="237" t="str">
        <f>'Matriz de Datos'!M229</f>
        <v/>
      </c>
      <c r="K249" s="237" t="str">
        <f>'Matriz de Datos'!N229</f>
        <v/>
      </c>
      <c r="L249" s="237" t="str">
        <f>'Matriz de Datos'!O229</f>
        <v/>
      </c>
      <c r="M249" s="237" t="str">
        <f>'Matriz de Datos'!N229</f>
        <v/>
      </c>
      <c r="N249" s="237" t="str">
        <f ca="1">'Matriz de Datos'!BB229</f>
        <v/>
      </c>
      <c r="O249" s="237" t="str">
        <f>'Matriz de Datos'!BC229</f>
        <v/>
      </c>
      <c r="P249" s="237"/>
      <c r="Q249" s="237"/>
      <c r="R249" s="237"/>
      <c r="S249" s="237" t="str">
        <f>'Matriz de Datos'!BG229</f>
        <v/>
      </c>
      <c r="T249" s="237"/>
      <c r="U249" s="252" t="str">
        <f ca="1">'Matriz de Datos'!BJ229 &amp; " [ " &amp;'Matriz de Datos'!BK229 &amp; " ]"</f>
        <v xml:space="preserve"> [  ]</v>
      </c>
    </row>
    <row r="250" spans="6:21" x14ac:dyDescent="0.3">
      <c r="F250" s="251" t="str">
        <f>'Matriz de Datos'!A230</f>
        <v/>
      </c>
      <c r="G250" s="237" t="str">
        <f>'Matriz de Datos'!G230</f>
        <v/>
      </c>
      <c r="H250" s="248" t="str">
        <f>'Matriz de Datos'!K230</f>
        <v/>
      </c>
      <c r="I250" s="248" t="str">
        <f>'Matriz de Datos'!H230 &amp; "  " &amp;'Matriz de Datos'!I230</f>
        <v xml:space="preserve">  </v>
      </c>
      <c r="J250" s="237" t="str">
        <f>'Matriz de Datos'!M230</f>
        <v/>
      </c>
      <c r="K250" s="237" t="str">
        <f>'Matriz de Datos'!N230</f>
        <v/>
      </c>
      <c r="L250" s="237" t="str">
        <f>'Matriz de Datos'!O230</f>
        <v/>
      </c>
      <c r="M250" s="237" t="str">
        <f>'Matriz de Datos'!N230</f>
        <v/>
      </c>
      <c r="N250" s="237" t="str">
        <f ca="1">'Matriz de Datos'!BB230</f>
        <v/>
      </c>
      <c r="O250" s="237" t="str">
        <f>'Matriz de Datos'!BC230</f>
        <v/>
      </c>
      <c r="P250" s="237"/>
      <c r="Q250" s="237"/>
      <c r="R250" s="237"/>
      <c r="S250" s="237" t="str">
        <f>'Matriz de Datos'!BG230</f>
        <v/>
      </c>
      <c r="T250" s="237"/>
      <c r="U250" s="252" t="str">
        <f ca="1">'Matriz de Datos'!BJ230 &amp; " [ " &amp;'Matriz de Datos'!BK230 &amp; " ]"</f>
        <v xml:space="preserve"> [  ]</v>
      </c>
    </row>
    <row r="251" spans="6:21" x14ac:dyDescent="0.3">
      <c r="F251" s="251" t="str">
        <f>'Matriz de Datos'!A231</f>
        <v/>
      </c>
      <c r="G251" s="237" t="str">
        <f>'Matriz de Datos'!G231</f>
        <v/>
      </c>
      <c r="H251" s="248" t="str">
        <f>'Matriz de Datos'!K231</f>
        <v/>
      </c>
      <c r="I251" s="248" t="str">
        <f>'Matriz de Datos'!H231 &amp; "  " &amp;'Matriz de Datos'!I231</f>
        <v xml:space="preserve">  </v>
      </c>
      <c r="J251" s="237" t="str">
        <f>'Matriz de Datos'!M231</f>
        <v/>
      </c>
      <c r="K251" s="237" t="str">
        <f>'Matriz de Datos'!N231</f>
        <v/>
      </c>
      <c r="L251" s="237" t="str">
        <f>'Matriz de Datos'!O231</f>
        <v/>
      </c>
      <c r="M251" s="237" t="str">
        <f>'Matriz de Datos'!N231</f>
        <v/>
      </c>
      <c r="N251" s="237" t="str">
        <f ca="1">'Matriz de Datos'!BB231</f>
        <v/>
      </c>
      <c r="O251" s="237" t="str">
        <f>'Matriz de Datos'!BC231</f>
        <v/>
      </c>
      <c r="P251" s="237"/>
      <c r="Q251" s="237"/>
      <c r="R251" s="237"/>
      <c r="S251" s="237" t="str">
        <f>'Matriz de Datos'!BG231</f>
        <v/>
      </c>
      <c r="T251" s="237"/>
      <c r="U251" s="252" t="str">
        <f ca="1">'Matriz de Datos'!BJ231 &amp; " [ " &amp;'Matriz de Datos'!BK231 &amp; " ]"</f>
        <v xml:space="preserve"> [  ]</v>
      </c>
    </row>
    <row r="252" spans="6:21" x14ac:dyDescent="0.3">
      <c r="F252" s="251" t="str">
        <f>'Matriz de Datos'!A232</f>
        <v/>
      </c>
      <c r="G252" s="237" t="str">
        <f>'Matriz de Datos'!G232</f>
        <v/>
      </c>
      <c r="H252" s="248" t="str">
        <f>'Matriz de Datos'!K232</f>
        <v/>
      </c>
      <c r="I252" s="248" t="str">
        <f>'Matriz de Datos'!H232 &amp; "  " &amp;'Matriz de Datos'!I232</f>
        <v xml:space="preserve">  </v>
      </c>
      <c r="J252" s="237" t="str">
        <f>'Matriz de Datos'!M232</f>
        <v/>
      </c>
      <c r="K252" s="237" t="str">
        <f>'Matriz de Datos'!N232</f>
        <v/>
      </c>
      <c r="L252" s="237" t="str">
        <f>'Matriz de Datos'!O232</f>
        <v/>
      </c>
      <c r="M252" s="237" t="str">
        <f>'Matriz de Datos'!N232</f>
        <v/>
      </c>
      <c r="N252" s="237" t="str">
        <f ca="1">'Matriz de Datos'!BB232</f>
        <v/>
      </c>
      <c r="O252" s="237" t="str">
        <f>'Matriz de Datos'!BC232</f>
        <v/>
      </c>
      <c r="P252" s="237"/>
      <c r="Q252" s="237"/>
      <c r="R252" s="237"/>
      <c r="S252" s="237" t="str">
        <f>'Matriz de Datos'!BG232</f>
        <v/>
      </c>
      <c r="T252" s="237"/>
      <c r="U252" s="252" t="str">
        <f ca="1">'Matriz de Datos'!BJ232 &amp; " [ " &amp;'Matriz de Datos'!BK232 &amp; " ]"</f>
        <v xml:space="preserve"> [  ]</v>
      </c>
    </row>
    <row r="253" spans="6:21" x14ac:dyDescent="0.3">
      <c r="F253" s="251" t="str">
        <f>'Matriz de Datos'!A233</f>
        <v/>
      </c>
      <c r="G253" s="237" t="str">
        <f>'Matriz de Datos'!G233</f>
        <v/>
      </c>
      <c r="H253" s="248" t="str">
        <f>'Matriz de Datos'!K233</f>
        <v/>
      </c>
      <c r="I253" s="248" t="str">
        <f>'Matriz de Datos'!H233 &amp; "  " &amp;'Matriz de Datos'!I233</f>
        <v xml:space="preserve">  </v>
      </c>
      <c r="J253" s="237" t="str">
        <f>'Matriz de Datos'!M233</f>
        <v/>
      </c>
      <c r="K253" s="237" t="str">
        <f>'Matriz de Datos'!N233</f>
        <v/>
      </c>
      <c r="L253" s="237" t="str">
        <f>'Matriz de Datos'!O233</f>
        <v/>
      </c>
      <c r="M253" s="237" t="str">
        <f>'Matriz de Datos'!N233</f>
        <v/>
      </c>
      <c r="N253" s="237" t="str">
        <f ca="1">'Matriz de Datos'!BB233</f>
        <v/>
      </c>
      <c r="O253" s="237" t="str">
        <f>'Matriz de Datos'!BC233</f>
        <v/>
      </c>
      <c r="P253" s="237"/>
      <c r="Q253" s="237"/>
      <c r="R253" s="237"/>
      <c r="S253" s="237" t="str">
        <f>'Matriz de Datos'!BG233</f>
        <v/>
      </c>
      <c r="T253" s="237"/>
      <c r="U253" s="252" t="str">
        <f ca="1">'Matriz de Datos'!BJ233 &amp; " [ " &amp;'Matriz de Datos'!BK233 &amp; " ]"</f>
        <v xml:space="preserve"> [  ]</v>
      </c>
    </row>
    <row r="254" spans="6:21" x14ac:dyDescent="0.3">
      <c r="F254" s="251" t="str">
        <f>'Matriz de Datos'!A234</f>
        <v/>
      </c>
      <c r="G254" s="237" t="str">
        <f>'Matriz de Datos'!G234</f>
        <v/>
      </c>
      <c r="H254" s="248" t="str">
        <f>'Matriz de Datos'!K234</f>
        <v/>
      </c>
      <c r="I254" s="248" t="str">
        <f>'Matriz de Datos'!H234 &amp; "  " &amp;'Matriz de Datos'!I234</f>
        <v xml:space="preserve">  </v>
      </c>
      <c r="J254" s="237" t="str">
        <f>'Matriz de Datos'!M234</f>
        <v/>
      </c>
      <c r="K254" s="237" t="str">
        <f>'Matriz de Datos'!N234</f>
        <v/>
      </c>
      <c r="L254" s="237" t="str">
        <f>'Matriz de Datos'!O234</f>
        <v/>
      </c>
      <c r="M254" s="237" t="str">
        <f>'Matriz de Datos'!N234</f>
        <v/>
      </c>
      <c r="N254" s="237" t="str">
        <f ca="1">'Matriz de Datos'!BB234</f>
        <v/>
      </c>
      <c r="O254" s="237" t="str">
        <f>'Matriz de Datos'!BC234</f>
        <v/>
      </c>
      <c r="P254" s="237"/>
      <c r="Q254" s="237"/>
      <c r="R254" s="237"/>
      <c r="S254" s="237" t="str">
        <f>'Matriz de Datos'!BG234</f>
        <v/>
      </c>
      <c r="T254" s="237"/>
      <c r="U254" s="252" t="str">
        <f ca="1">'Matriz de Datos'!BJ234 &amp; " [ " &amp;'Matriz de Datos'!BK234 &amp; " ]"</f>
        <v xml:space="preserve"> [  ]</v>
      </c>
    </row>
    <row r="255" spans="6:21" x14ac:dyDescent="0.3">
      <c r="F255" s="251" t="str">
        <f>'Matriz de Datos'!A235</f>
        <v/>
      </c>
      <c r="G255" s="237" t="str">
        <f>'Matriz de Datos'!G235</f>
        <v/>
      </c>
      <c r="H255" s="248" t="str">
        <f>'Matriz de Datos'!K235</f>
        <v/>
      </c>
      <c r="I255" s="248" t="str">
        <f>'Matriz de Datos'!H235 &amp; "  " &amp;'Matriz de Datos'!I235</f>
        <v xml:space="preserve">  </v>
      </c>
      <c r="J255" s="237" t="str">
        <f>'Matriz de Datos'!M235</f>
        <v/>
      </c>
      <c r="K255" s="237" t="str">
        <f>'Matriz de Datos'!N235</f>
        <v/>
      </c>
      <c r="L255" s="237" t="str">
        <f>'Matriz de Datos'!O235</f>
        <v/>
      </c>
      <c r="M255" s="237" t="str">
        <f>'Matriz de Datos'!N235</f>
        <v/>
      </c>
      <c r="N255" s="237" t="str">
        <f ca="1">'Matriz de Datos'!BB235</f>
        <v/>
      </c>
      <c r="O255" s="237" t="str">
        <f>'Matriz de Datos'!BC235</f>
        <v/>
      </c>
      <c r="P255" s="237"/>
      <c r="Q255" s="237"/>
      <c r="R255" s="237"/>
      <c r="S255" s="237" t="str">
        <f>'Matriz de Datos'!BG235</f>
        <v/>
      </c>
      <c r="T255" s="237"/>
      <c r="U255" s="252" t="str">
        <f ca="1">'Matriz de Datos'!BJ235 &amp; " [ " &amp;'Matriz de Datos'!BK235 &amp; " ]"</f>
        <v xml:space="preserve"> [  ]</v>
      </c>
    </row>
    <row r="256" spans="6:21" x14ac:dyDescent="0.3">
      <c r="F256" s="251" t="str">
        <f>'Matriz de Datos'!A236</f>
        <v/>
      </c>
      <c r="G256" s="237" t="str">
        <f>'Matriz de Datos'!G236</f>
        <v/>
      </c>
      <c r="H256" s="248" t="str">
        <f>'Matriz de Datos'!K236</f>
        <v/>
      </c>
      <c r="I256" s="248" t="str">
        <f>'Matriz de Datos'!H236 &amp; "  " &amp;'Matriz de Datos'!I236</f>
        <v xml:space="preserve">  </v>
      </c>
      <c r="J256" s="237" t="str">
        <f>'Matriz de Datos'!M236</f>
        <v/>
      </c>
      <c r="K256" s="237" t="str">
        <f>'Matriz de Datos'!N236</f>
        <v/>
      </c>
      <c r="L256" s="237" t="str">
        <f>'Matriz de Datos'!O236</f>
        <v/>
      </c>
      <c r="M256" s="237" t="str">
        <f>'Matriz de Datos'!N236</f>
        <v/>
      </c>
      <c r="N256" s="237" t="str">
        <f ca="1">'Matriz de Datos'!BB236</f>
        <v/>
      </c>
      <c r="O256" s="237" t="str">
        <f>'Matriz de Datos'!BC236</f>
        <v/>
      </c>
      <c r="P256" s="237"/>
      <c r="Q256" s="237"/>
      <c r="R256" s="237"/>
      <c r="S256" s="237" t="str">
        <f>'Matriz de Datos'!BG236</f>
        <v/>
      </c>
      <c r="T256" s="237"/>
      <c r="U256" s="252" t="str">
        <f ca="1">'Matriz de Datos'!BJ236 &amp; " [ " &amp;'Matriz de Datos'!BK236 &amp; " ]"</f>
        <v xml:space="preserve"> [  ]</v>
      </c>
    </row>
    <row r="257" spans="6:21" x14ac:dyDescent="0.3">
      <c r="F257" s="251" t="str">
        <f>'Matriz de Datos'!A237</f>
        <v/>
      </c>
      <c r="G257" s="237" t="str">
        <f>'Matriz de Datos'!G237</f>
        <v/>
      </c>
      <c r="H257" s="248" t="str">
        <f>'Matriz de Datos'!K237</f>
        <v/>
      </c>
      <c r="I257" s="248" t="str">
        <f>'Matriz de Datos'!H237 &amp; "  " &amp;'Matriz de Datos'!I237</f>
        <v xml:space="preserve">  </v>
      </c>
      <c r="J257" s="237" t="str">
        <f>'Matriz de Datos'!M237</f>
        <v/>
      </c>
      <c r="K257" s="237" t="str">
        <f>'Matriz de Datos'!N237</f>
        <v/>
      </c>
      <c r="L257" s="237" t="str">
        <f>'Matriz de Datos'!O237</f>
        <v/>
      </c>
      <c r="M257" s="237" t="str">
        <f>'Matriz de Datos'!N237</f>
        <v/>
      </c>
      <c r="N257" s="237" t="str">
        <f ca="1">'Matriz de Datos'!BB237</f>
        <v/>
      </c>
      <c r="O257" s="237" t="str">
        <f>'Matriz de Datos'!BC237</f>
        <v/>
      </c>
      <c r="P257" s="237"/>
      <c r="Q257" s="237"/>
      <c r="R257" s="237"/>
      <c r="S257" s="237" t="str">
        <f>'Matriz de Datos'!BG237</f>
        <v/>
      </c>
      <c r="T257" s="237"/>
      <c r="U257" s="252" t="str">
        <f ca="1">'Matriz de Datos'!BJ237 &amp; " [ " &amp;'Matriz de Datos'!BK237 &amp; " ]"</f>
        <v xml:space="preserve"> [  ]</v>
      </c>
    </row>
    <row r="258" spans="6:21" x14ac:dyDescent="0.3">
      <c r="F258" s="251" t="str">
        <f>'Matriz de Datos'!A238</f>
        <v/>
      </c>
      <c r="G258" s="237" t="str">
        <f>'Matriz de Datos'!G238</f>
        <v/>
      </c>
      <c r="H258" s="248" t="str">
        <f>'Matriz de Datos'!K238</f>
        <v/>
      </c>
      <c r="I258" s="248" t="str">
        <f>'Matriz de Datos'!H238 &amp; "  " &amp;'Matriz de Datos'!I238</f>
        <v xml:space="preserve">  </v>
      </c>
      <c r="J258" s="237" t="str">
        <f>'Matriz de Datos'!M238</f>
        <v/>
      </c>
      <c r="K258" s="237" t="str">
        <f>'Matriz de Datos'!N238</f>
        <v/>
      </c>
      <c r="L258" s="237" t="str">
        <f>'Matriz de Datos'!O238</f>
        <v/>
      </c>
      <c r="M258" s="237" t="str">
        <f>'Matriz de Datos'!N238</f>
        <v/>
      </c>
      <c r="N258" s="237" t="str">
        <f ca="1">'Matriz de Datos'!BB238</f>
        <v/>
      </c>
      <c r="O258" s="237" t="str">
        <f>'Matriz de Datos'!BC238</f>
        <v/>
      </c>
      <c r="P258" s="237"/>
      <c r="Q258" s="237"/>
      <c r="R258" s="237"/>
      <c r="S258" s="237" t="str">
        <f>'Matriz de Datos'!BG238</f>
        <v/>
      </c>
      <c r="T258" s="237"/>
      <c r="U258" s="252" t="str">
        <f ca="1">'Matriz de Datos'!BJ238 &amp; " [ " &amp;'Matriz de Datos'!BK238 &amp; " ]"</f>
        <v xml:space="preserve"> [  ]</v>
      </c>
    </row>
    <row r="259" spans="6:21" x14ac:dyDescent="0.3">
      <c r="F259" s="251" t="str">
        <f>'Matriz de Datos'!A239</f>
        <v/>
      </c>
      <c r="G259" s="237" t="str">
        <f>'Matriz de Datos'!G239</f>
        <v/>
      </c>
      <c r="H259" s="248" t="str">
        <f>'Matriz de Datos'!K239</f>
        <v/>
      </c>
      <c r="I259" s="248" t="str">
        <f>'Matriz de Datos'!H239 &amp; "  " &amp;'Matriz de Datos'!I239</f>
        <v xml:space="preserve">  </v>
      </c>
      <c r="J259" s="237" t="str">
        <f>'Matriz de Datos'!M239</f>
        <v/>
      </c>
      <c r="K259" s="237" t="str">
        <f>'Matriz de Datos'!N239</f>
        <v/>
      </c>
      <c r="L259" s="237" t="str">
        <f>'Matriz de Datos'!O239</f>
        <v/>
      </c>
      <c r="M259" s="237" t="str">
        <f>'Matriz de Datos'!N239</f>
        <v/>
      </c>
      <c r="N259" s="237" t="str">
        <f ca="1">'Matriz de Datos'!BB239</f>
        <v/>
      </c>
      <c r="O259" s="237" t="str">
        <f>'Matriz de Datos'!BC239</f>
        <v/>
      </c>
      <c r="P259" s="237"/>
      <c r="Q259" s="237"/>
      <c r="R259" s="237"/>
      <c r="S259" s="237" t="str">
        <f>'Matriz de Datos'!BG239</f>
        <v/>
      </c>
      <c r="T259" s="237"/>
      <c r="U259" s="252" t="str">
        <f ca="1">'Matriz de Datos'!BJ239 &amp; " [ " &amp;'Matriz de Datos'!BK239 &amp; " ]"</f>
        <v xml:space="preserve"> [  ]</v>
      </c>
    </row>
    <row r="260" spans="6:21" x14ac:dyDescent="0.3">
      <c r="F260" s="251" t="str">
        <f>'Matriz de Datos'!A240</f>
        <v/>
      </c>
      <c r="G260" s="237" t="str">
        <f>'Matriz de Datos'!G240</f>
        <v/>
      </c>
      <c r="H260" s="248" t="str">
        <f>'Matriz de Datos'!K240</f>
        <v/>
      </c>
      <c r="I260" s="248" t="str">
        <f>'Matriz de Datos'!H240 &amp; "  " &amp;'Matriz de Datos'!I240</f>
        <v xml:space="preserve">  </v>
      </c>
      <c r="J260" s="237" t="str">
        <f>'Matriz de Datos'!M240</f>
        <v/>
      </c>
      <c r="K260" s="237" t="str">
        <f>'Matriz de Datos'!N240</f>
        <v/>
      </c>
      <c r="L260" s="237" t="str">
        <f>'Matriz de Datos'!O240</f>
        <v/>
      </c>
      <c r="M260" s="237" t="str">
        <f>'Matriz de Datos'!N240</f>
        <v/>
      </c>
      <c r="N260" s="237" t="str">
        <f ca="1">'Matriz de Datos'!BB240</f>
        <v/>
      </c>
      <c r="O260" s="237" t="str">
        <f>'Matriz de Datos'!BC240</f>
        <v/>
      </c>
      <c r="P260" s="237"/>
      <c r="Q260" s="237"/>
      <c r="R260" s="237"/>
      <c r="S260" s="237" t="str">
        <f>'Matriz de Datos'!BG240</f>
        <v/>
      </c>
      <c r="T260" s="237"/>
      <c r="U260" s="252" t="str">
        <f ca="1">'Matriz de Datos'!BJ240 &amp; " [ " &amp;'Matriz de Datos'!BK240 &amp; " ]"</f>
        <v xml:space="preserve"> [  ]</v>
      </c>
    </row>
    <row r="261" spans="6:21" x14ac:dyDescent="0.3">
      <c r="F261" s="251" t="str">
        <f>'Matriz de Datos'!A241</f>
        <v/>
      </c>
      <c r="G261" s="237" t="str">
        <f>'Matriz de Datos'!G241</f>
        <v/>
      </c>
      <c r="H261" s="248" t="str">
        <f>'Matriz de Datos'!K241</f>
        <v/>
      </c>
      <c r="I261" s="248" t="str">
        <f>'Matriz de Datos'!H241 &amp; "  " &amp;'Matriz de Datos'!I241</f>
        <v xml:space="preserve">  </v>
      </c>
      <c r="J261" s="237" t="str">
        <f>'Matriz de Datos'!M241</f>
        <v/>
      </c>
      <c r="K261" s="237" t="str">
        <f>'Matriz de Datos'!N241</f>
        <v/>
      </c>
      <c r="L261" s="237" t="str">
        <f>'Matriz de Datos'!O241</f>
        <v/>
      </c>
      <c r="M261" s="237" t="str">
        <f>'Matriz de Datos'!N241</f>
        <v/>
      </c>
      <c r="N261" s="237" t="str">
        <f ca="1">'Matriz de Datos'!BB241</f>
        <v/>
      </c>
      <c r="O261" s="237" t="str">
        <f>'Matriz de Datos'!BC241</f>
        <v/>
      </c>
      <c r="P261" s="237"/>
      <c r="Q261" s="237"/>
      <c r="R261" s="237"/>
      <c r="S261" s="237" t="str">
        <f>'Matriz de Datos'!BG241</f>
        <v/>
      </c>
      <c r="T261" s="237"/>
      <c r="U261" s="252" t="str">
        <f ca="1">'Matriz de Datos'!BJ241 &amp; " [ " &amp;'Matriz de Datos'!BK241 &amp; " ]"</f>
        <v xml:space="preserve"> [  ]</v>
      </c>
    </row>
    <row r="262" spans="6:21" x14ac:dyDescent="0.3">
      <c r="F262" s="251" t="str">
        <f>'Matriz de Datos'!A242</f>
        <v/>
      </c>
      <c r="G262" s="237" t="str">
        <f>'Matriz de Datos'!G242</f>
        <v/>
      </c>
      <c r="H262" s="248" t="str">
        <f>'Matriz de Datos'!K242</f>
        <v/>
      </c>
      <c r="I262" s="248" t="str">
        <f>'Matriz de Datos'!H242 &amp; "  " &amp;'Matriz de Datos'!I242</f>
        <v xml:space="preserve">  </v>
      </c>
      <c r="J262" s="237" t="str">
        <f>'Matriz de Datos'!M242</f>
        <v/>
      </c>
      <c r="K262" s="237" t="str">
        <f>'Matriz de Datos'!N242</f>
        <v/>
      </c>
      <c r="L262" s="237" t="str">
        <f>'Matriz de Datos'!O242</f>
        <v/>
      </c>
      <c r="M262" s="237" t="str">
        <f>'Matriz de Datos'!N242</f>
        <v/>
      </c>
      <c r="N262" s="237" t="str">
        <f ca="1">'Matriz de Datos'!BB242</f>
        <v/>
      </c>
      <c r="O262" s="237" t="str">
        <f>'Matriz de Datos'!BC242</f>
        <v/>
      </c>
      <c r="P262" s="237"/>
      <c r="Q262" s="237"/>
      <c r="R262" s="237"/>
      <c r="S262" s="237" t="str">
        <f>'Matriz de Datos'!BG242</f>
        <v/>
      </c>
      <c r="T262" s="237"/>
      <c r="U262" s="252" t="str">
        <f ca="1">'Matriz de Datos'!BJ242 &amp; " [ " &amp;'Matriz de Datos'!BK242 &amp; " ]"</f>
        <v xml:space="preserve"> [  ]</v>
      </c>
    </row>
    <row r="263" spans="6:21" x14ac:dyDescent="0.3">
      <c r="F263" s="251" t="str">
        <f>'Matriz de Datos'!A243</f>
        <v/>
      </c>
      <c r="G263" s="237" t="str">
        <f>'Matriz de Datos'!G243</f>
        <v/>
      </c>
      <c r="H263" s="248" t="str">
        <f>'Matriz de Datos'!K243</f>
        <v/>
      </c>
      <c r="I263" s="248" t="str">
        <f>'Matriz de Datos'!H243 &amp; "  " &amp;'Matriz de Datos'!I243</f>
        <v xml:space="preserve">  </v>
      </c>
      <c r="J263" s="237" t="str">
        <f>'Matriz de Datos'!M243</f>
        <v/>
      </c>
      <c r="K263" s="237" t="str">
        <f>'Matriz de Datos'!N243</f>
        <v/>
      </c>
      <c r="L263" s="237" t="str">
        <f>'Matriz de Datos'!O243</f>
        <v/>
      </c>
      <c r="M263" s="237" t="str">
        <f>'Matriz de Datos'!N243</f>
        <v/>
      </c>
      <c r="N263" s="237" t="str">
        <f ca="1">'Matriz de Datos'!BB243</f>
        <v/>
      </c>
      <c r="O263" s="237" t="str">
        <f>'Matriz de Datos'!BC243</f>
        <v/>
      </c>
      <c r="P263" s="237"/>
      <c r="Q263" s="237"/>
      <c r="R263" s="237"/>
      <c r="S263" s="237" t="str">
        <f>'Matriz de Datos'!BG243</f>
        <v/>
      </c>
      <c r="T263" s="237"/>
      <c r="U263" s="252" t="str">
        <f ca="1">'Matriz de Datos'!BJ243 &amp; " [ " &amp;'Matriz de Datos'!BK243 &amp; " ]"</f>
        <v xml:space="preserve"> [  ]</v>
      </c>
    </row>
    <row r="264" spans="6:21" x14ac:dyDescent="0.3">
      <c r="F264" s="251" t="str">
        <f>'Matriz de Datos'!A244</f>
        <v/>
      </c>
      <c r="G264" s="237" t="str">
        <f>'Matriz de Datos'!G244</f>
        <v/>
      </c>
      <c r="H264" s="248" t="str">
        <f>'Matriz de Datos'!K244</f>
        <v/>
      </c>
      <c r="I264" s="248" t="str">
        <f>'Matriz de Datos'!H244 &amp; "  " &amp;'Matriz de Datos'!I244</f>
        <v xml:space="preserve">  </v>
      </c>
      <c r="J264" s="237" t="str">
        <f>'Matriz de Datos'!M244</f>
        <v/>
      </c>
      <c r="K264" s="237" t="str">
        <f>'Matriz de Datos'!N244</f>
        <v/>
      </c>
      <c r="L264" s="237" t="str">
        <f>'Matriz de Datos'!O244</f>
        <v/>
      </c>
      <c r="M264" s="237" t="str">
        <f>'Matriz de Datos'!N244</f>
        <v/>
      </c>
      <c r="N264" s="237" t="str">
        <f ca="1">'Matriz de Datos'!BB244</f>
        <v/>
      </c>
      <c r="O264" s="237" t="str">
        <f>'Matriz de Datos'!BC244</f>
        <v/>
      </c>
      <c r="P264" s="237"/>
      <c r="Q264" s="237"/>
      <c r="R264" s="237"/>
      <c r="S264" s="237" t="str">
        <f>'Matriz de Datos'!BG244</f>
        <v/>
      </c>
      <c r="T264" s="237"/>
      <c r="U264" s="252" t="str">
        <f ca="1">'Matriz de Datos'!BJ244 &amp; " [ " &amp;'Matriz de Datos'!BK244 &amp; " ]"</f>
        <v xml:space="preserve"> [  ]</v>
      </c>
    </row>
    <row r="265" spans="6:21" x14ac:dyDescent="0.3">
      <c r="F265" s="251" t="str">
        <f>'Matriz de Datos'!A245</f>
        <v/>
      </c>
      <c r="G265" s="237" t="str">
        <f>'Matriz de Datos'!G245</f>
        <v/>
      </c>
      <c r="H265" s="248" t="str">
        <f>'Matriz de Datos'!K245</f>
        <v/>
      </c>
      <c r="I265" s="248" t="str">
        <f>'Matriz de Datos'!H245 &amp; "  " &amp;'Matriz de Datos'!I245</f>
        <v xml:space="preserve">  </v>
      </c>
      <c r="J265" s="237" t="str">
        <f>'Matriz de Datos'!M245</f>
        <v/>
      </c>
      <c r="K265" s="237" t="str">
        <f>'Matriz de Datos'!N245</f>
        <v/>
      </c>
      <c r="L265" s="237" t="str">
        <f>'Matriz de Datos'!O245</f>
        <v/>
      </c>
      <c r="M265" s="237" t="str">
        <f>'Matriz de Datos'!N245</f>
        <v/>
      </c>
      <c r="N265" s="237" t="str">
        <f ca="1">'Matriz de Datos'!BB245</f>
        <v/>
      </c>
      <c r="O265" s="237" t="str">
        <f>'Matriz de Datos'!BC245</f>
        <v/>
      </c>
      <c r="P265" s="237"/>
      <c r="Q265" s="237"/>
      <c r="R265" s="237"/>
      <c r="S265" s="237" t="str">
        <f>'Matriz de Datos'!BG245</f>
        <v/>
      </c>
      <c r="T265" s="237"/>
      <c r="U265" s="252" t="str">
        <f ca="1">'Matriz de Datos'!BJ245 &amp; " [ " &amp;'Matriz de Datos'!BK245 &amp; " ]"</f>
        <v xml:space="preserve"> [  ]</v>
      </c>
    </row>
    <row r="266" spans="6:21" x14ac:dyDescent="0.3">
      <c r="F266" s="251" t="str">
        <f>'Matriz de Datos'!A246</f>
        <v/>
      </c>
      <c r="G266" s="237" t="str">
        <f>'Matriz de Datos'!G246</f>
        <v/>
      </c>
      <c r="H266" s="248" t="str">
        <f>'Matriz de Datos'!K246</f>
        <v/>
      </c>
      <c r="I266" s="248" t="str">
        <f>'Matriz de Datos'!H246 &amp; "  " &amp;'Matriz de Datos'!I246</f>
        <v xml:space="preserve">  </v>
      </c>
      <c r="J266" s="237" t="str">
        <f>'Matriz de Datos'!M246</f>
        <v/>
      </c>
      <c r="K266" s="237" t="str">
        <f>'Matriz de Datos'!N246</f>
        <v/>
      </c>
      <c r="L266" s="237" t="str">
        <f>'Matriz de Datos'!O246</f>
        <v/>
      </c>
      <c r="M266" s="237" t="str">
        <f>'Matriz de Datos'!N246</f>
        <v/>
      </c>
      <c r="N266" s="237" t="str">
        <f ca="1">'Matriz de Datos'!BB246</f>
        <v/>
      </c>
      <c r="O266" s="237" t="str">
        <f>'Matriz de Datos'!BC246</f>
        <v/>
      </c>
      <c r="P266" s="237"/>
      <c r="Q266" s="237"/>
      <c r="R266" s="237"/>
      <c r="S266" s="237" t="str">
        <f>'Matriz de Datos'!BG246</f>
        <v/>
      </c>
      <c r="T266" s="237"/>
      <c r="U266" s="252" t="str">
        <f ca="1">'Matriz de Datos'!BJ246 &amp; " [ " &amp;'Matriz de Datos'!BK246 &amp; " ]"</f>
        <v xml:space="preserve"> [  ]</v>
      </c>
    </row>
    <row r="267" spans="6:21" x14ac:dyDescent="0.3">
      <c r="F267" s="251" t="str">
        <f>'Matriz de Datos'!A247</f>
        <v/>
      </c>
      <c r="G267" s="237" t="str">
        <f>'Matriz de Datos'!G247</f>
        <v/>
      </c>
      <c r="H267" s="248" t="str">
        <f>'Matriz de Datos'!K247</f>
        <v/>
      </c>
      <c r="I267" s="248" t="str">
        <f>'Matriz de Datos'!H247 &amp; "  " &amp;'Matriz de Datos'!I247</f>
        <v xml:space="preserve">  </v>
      </c>
      <c r="J267" s="237" t="str">
        <f>'Matriz de Datos'!M247</f>
        <v/>
      </c>
      <c r="K267" s="237" t="str">
        <f>'Matriz de Datos'!N247</f>
        <v/>
      </c>
      <c r="L267" s="237" t="str">
        <f>'Matriz de Datos'!O247</f>
        <v/>
      </c>
      <c r="M267" s="237" t="str">
        <f>'Matriz de Datos'!N247</f>
        <v/>
      </c>
      <c r="N267" s="237" t="str">
        <f ca="1">'Matriz de Datos'!BB247</f>
        <v/>
      </c>
      <c r="O267" s="237" t="str">
        <f>'Matriz de Datos'!BC247</f>
        <v/>
      </c>
      <c r="P267" s="237"/>
      <c r="Q267" s="237"/>
      <c r="R267" s="237"/>
      <c r="S267" s="237" t="str">
        <f>'Matriz de Datos'!BG247</f>
        <v/>
      </c>
      <c r="T267" s="237"/>
      <c r="U267" s="252" t="str">
        <f ca="1">'Matriz de Datos'!BJ247 &amp; " [ " &amp;'Matriz de Datos'!BK247 &amp; " ]"</f>
        <v xml:space="preserve"> [  ]</v>
      </c>
    </row>
    <row r="268" spans="6:21" x14ac:dyDescent="0.3">
      <c r="F268" s="251" t="str">
        <f>'Matriz de Datos'!A248</f>
        <v/>
      </c>
      <c r="G268" s="237" t="str">
        <f>'Matriz de Datos'!G248</f>
        <v/>
      </c>
      <c r="H268" s="248" t="str">
        <f>'Matriz de Datos'!K248</f>
        <v/>
      </c>
      <c r="I268" s="248" t="str">
        <f>'Matriz de Datos'!H248 &amp; "  " &amp;'Matriz de Datos'!I248</f>
        <v xml:space="preserve">  </v>
      </c>
      <c r="J268" s="237" t="str">
        <f>'Matriz de Datos'!M248</f>
        <v/>
      </c>
      <c r="K268" s="237" t="str">
        <f>'Matriz de Datos'!N248</f>
        <v/>
      </c>
      <c r="L268" s="237" t="str">
        <f>'Matriz de Datos'!O248</f>
        <v/>
      </c>
      <c r="M268" s="237" t="str">
        <f>'Matriz de Datos'!N248</f>
        <v/>
      </c>
      <c r="N268" s="237" t="str">
        <f ca="1">'Matriz de Datos'!BB248</f>
        <v/>
      </c>
      <c r="O268" s="237" t="str">
        <f>'Matriz de Datos'!BC248</f>
        <v/>
      </c>
      <c r="P268" s="237"/>
      <c r="Q268" s="237"/>
      <c r="R268" s="237"/>
      <c r="S268" s="237" t="str">
        <f>'Matriz de Datos'!BG248</f>
        <v/>
      </c>
      <c r="T268" s="237"/>
      <c r="U268" s="252" t="str">
        <f ca="1">'Matriz de Datos'!BJ248 &amp; " [ " &amp;'Matriz de Datos'!BK248 &amp; " ]"</f>
        <v xml:space="preserve"> [  ]</v>
      </c>
    </row>
    <row r="269" spans="6:21" x14ac:dyDescent="0.3">
      <c r="F269" s="251" t="str">
        <f>'Matriz de Datos'!A249</f>
        <v/>
      </c>
      <c r="G269" s="237" t="str">
        <f>'Matriz de Datos'!G249</f>
        <v/>
      </c>
      <c r="H269" s="248" t="str">
        <f>'Matriz de Datos'!K249</f>
        <v/>
      </c>
      <c r="I269" s="248" t="str">
        <f>'Matriz de Datos'!H249 &amp; "  " &amp;'Matriz de Datos'!I249</f>
        <v xml:space="preserve">  </v>
      </c>
      <c r="J269" s="237" t="str">
        <f>'Matriz de Datos'!M249</f>
        <v/>
      </c>
      <c r="K269" s="237" t="str">
        <f>'Matriz de Datos'!N249</f>
        <v/>
      </c>
      <c r="L269" s="237" t="str">
        <f>'Matriz de Datos'!O249</f>
        <v/>
      </c>
      <c r="M269" s="237" t="str">
        <f>'Matriz de Datos'!N249</f>
        <v/>
      </c>
      <c r="N269" s="237" t="str">
        <f ca="1">'Matriz de Datos'!BB249</f>
        <v/>
      </c>
      <c r="O269" s="237" t="str">
        <f>'Matriz de Datos'!BC249</f>
        <v/>
      </c>
      <c r="P269" s="237"/>
      <c r="Q269" s="237"/>
      <c r="R269" s="237"/>
      <c r="S269" s="237" t="str">
        <f>'Matriz de Datos'!BG249</f>
        <v/>
      </c>
      <c r="T269" s="237"/>
      <c r="U269" s="252" t="str">
        <f ca="1">'Matriz de Datos'!BJ249 &amp; " [ " &amp;'Matriz de Datos'!BK249 &amp; " ]"</f>
        <v xml:space="preserve"> [  ]</v>
      </c>
    </row>
    <row r="270" spans="6:21" x14ac:dyDescent="0.3">
      <c r="F270" s="251" t="str">
        <f>'Matriz de Datos'!A250</f>
        <v/>
      </c>
      <c r="G270" s="237" t="str">
        <f>'Matriz de Datos'!G250</f>
        <v/>
      </c>
      <c r="H270" s="248" t="str">
        <f>'Matriz de Datos'!K250</f>
        <v/>
      </c>
      <c r="I270" s="248" t="str">
        <f>'Matriz de Datos'!H250 &amp; "  " &amp;'Matriz de Datos'!I250</f>
        <v xml:space="preserve">  </v>
      </c>
      <c r="J270" s="237" t="str">
        <f>'Matriz de Datos'!M250</f>
        <v/>
      </c>
      <c r="K270" s="237" t="str">
        <f>'Matriz de Datos'!N250</f>
        <v/>
      </c>
      <c r="L270" s="237" t="str">
        <f>'Matriz de Datos'!O250</f>
        <v/>
      </c>
      <c r="M270" s="237" t="str">
        <f>'Matriz de Datos'!N250</f>
        <v/>
      </c>
      <c r="N270" s="237" t="str">
        <f ca="1">'Matriz de Datos'!BB250</f>
        <v/>
      </c>
      <c r="O270" s="237" t="str">
        <f>'Matriz de Datos'!BC250</f>
        <v/>
      </c>
      <c r="P270" s="237"/>
      <c r="Q270" s="237"/>
      <c r="R270" s="237"/>
      <c r="S270" s="237" t="str">
        <f>'Matriz de Datos'!BG250</f>
        <v/>
      </c>
      <c r="T270" s="237"/>
      <c r="U270" s="252" t="str">
        <f ca="1">'Matriz de Datos'!BJ250 &amp; " [ " &amp;'Matriz de Datos'!BK250 &amp; " ]"</f>
        <v xml:space="preserve"> [  ]</v>
      </c>
    </row>
    <row r="271" spans="6:21" x14ac:dyDescent="0.3">
      <c r="F271" s="251" t="str">
        <f>'Matriz de Datos'!A251</f>
        <v/>
      </c>
      <c r="G271" s="237" t="str">
        <f>'Matriz de Datos'!G251</f>
        <v/>
      </c>
      <c r="H271" s="248" t="str">
        <f>'Matriz de Datos'!K251</f>
        <v/>
      </c>
      <c r="I271" s="248" t="str">
        <f>'Matriz de Datos'!H251 &amp; "  " &amp;'Matriz de Datos'!I251</f>
        <v xml:space="preserve">  </v>
      </c>
      <c r="J271" s="237" t="str">
        <f>'Matriz de Datos'!M251</f>
        <v/>
      </c>
      <c r="K271" s="237" t="str">
        <f>'Matriz de Datos'!N251</f>
        <v/>
      </c>
      <c r="L271" s="237" t="str">
        <f>'Matriz de Datos'!O251</f>
        <v/>
      </c>
      <c r="M271" s="237" t="str">
        <f>'Matriz de Datos'!N251</f>
        <v/>
      </c>
      <c r="N271" s="237" t="str">
        <f ca="1">'Matriz de Datos'!BB251</f>
        <v/>
      </c>
      <c r="O271" s="237" t="str">
        <f>'Matriz de Datos'!BC251</f>
        <v/>
      </c>
      <c r="P271" s="237"/>
      <c r="Q271" s="237"/>
      <c r="R271" s="237"/>
      <c r="S271" s="237" t="str">
        <f>'Matriz de Datos'!BG251</f>
        <v/>
      </c>
      <c r="T271" s="237"/>
      <c r="U271" s="252" t="str">
        <f ca="1">'Matriz de Datos'!BJ251 &amp; " [ " &amp;'Matriz de Datos'!BK251 &amp; " ]"</f>
        <v xml:space="preserve"> [  ]</v>
      </c>
    </row>
    <row r="272" spans="6:21" x14ac:dyDescent="0.3">
      <c r="F272" s="251" t="str">
        <f>'Matriz de Datos'!A252</f>
        <v/>
      </c>
      <c r="G272" s="237" t="str">
        <f>'Matriz de Datos'!G252</f>
        <v/>
      </c>
      <c r="H272" s="248" t="str">
        <f>'Matriz de Datos'!K252</f>
        <v/>
      </c>
      <c r="I272" s="248" t="str">
        <f>'Matriz de Datos'!H252 &amp; "  " &amp;'Matriz de Datos'!I252</f>
        <v xml:space="preserve">  </v>
      </c>
      <c r="J272" s="237" t="str">
        <f>'Matriz de Datos'!M252</f>
        <v/>
      </c>
      <c r="K272" s="237" t="str">
        <f>'Matriz de Datos'!N252</f>
        <v/>
      </c>
      <c r="L272" s="237" t="str">
        <f>'Matriz de Datos'!O252</f>
        <v/>
      </c>
      <c r="M272" s="237" t="str">
        <f>'Matriz de Datos'!N252</f>
        <v/>
      </c>
      <c r="N272" s="237" t="str">
        <f ca="1">'Matriz de Datos'!BB252</f>
        <v/>
      </c>
      <c r="O272" s="237" t="str">
        <f>'Matriz de Datos'!BC252</f>
        <v/>
      </c>
      <c r="P272" s="237"/>
      <c r="Q272" s="237"/>
      <c r="R272" s="237"/>
      <c r="S272" s="237" t="str">
        <f>'Matriz de Datos'!BG252</f>
        <v/>
      </c>
      <c r="T272" s="237"/>
      <c r="U272" s="252" t="str">
        <f ca="1">'Matriz de Datos'!BJ252 &amp; " [ " &amp;'Matriz de Datos'!BK252 &amp; " ]"</f>
        <v xml:space="preserve"> [  ]</v>
      </c>
    </row>
    <row r="273" spans="6:21" x14ac:dyDescent="0.3">
      <c r="F273" s="251" t="str">
        <f>'Matriz de Datos'!A253</f>
        <v/>
      </c>
      <c r="G273" s="237" t="str">
        <f>'Matriz de Datos'!G253</f>
        <v/>
      </c>
      <c r="H273" s="248" t="str">
        <f>'Matriz de Datos'!K253</f>
        <v/>
      </c>
      <c r="I273" s="248" t="str">
        <f>'Matriz de Datos'!H253 &amp; "  " &amp;'Matriz de Datos'!I253</f>
        <v xml:space="preserve">  </v>
      </c>
      <c r="J273" s="237" t="str">
        <f>'Matriz de Datos'!M253</f>
        <v/>
      </c>
      <c r="K273" s="237" t="str">
        <f>'Matriz de Datos'!N253</f>
        <v/>
      </c>
      <c r="L273" s="237" t="str">
        <f>'Matriz de Datos'!O253</f>
        <v/>
      </c>
      <c r="M273" s="237" t="str">
        <f>'Matriz de Datos'!N253</f>
        <v/>
      </c>
      <c r="N273" s="237" t="str">
        <f ca="1">'Matriz de Datos'!BB253</f>
        <v/>
      </c>
      <c r="O273" s="237" t="str">
        <f>'Matriz de Datos'!BC253</f>
        <v/>
      </c>
      <c r="P273" s="237"/>
      <c r="Q273" s="237"/>
      <c r="R273" s="237"/>
      <c r="S273" s="237" t="str">
        <f>'Matriz de Datos'!BG253</f>
        <v/>
      </c>
      <c r="T273" s="237"/>
      <c r="U273" s="252" t="str">
        <f ca="1">'Matriz de Datos'!BJ253 &amp; " [ " &amp;'Matriz de Datos'!BK253 &amp; " ]"</f>
        <v xml:space="preserve"> [  ]</v>
      </c>
    </row>
    <row r="274" spans="6:21" x14ac:dyDescent="0.3">
      <c r="F274" s="251" t="str">
        <f>'Matriz de Datos'!A254</f>
        <v/>
      </c>
      <c r="G274" s="237" t="str">
        <f>'Matriz de Datos'!G254</f>
        <v/>
      </c>
      <c r="H274" s="248" t="str">
        <f>'Matriz de Datos'!K254</f>
        <v/>
      </c>
      <c r="I274" s="248" t="str">
        <f>'Matriz de Datos'!H254 &amp; "  " &amp;'Matriz de Datos'!I254</f>
        <v xml:space="preserve">  </v>
      </c>
      <c r="J274" s="237" t="str">
        <f>'Matriz de Datos'!M254</f>
        <v/>
      </c>
      <c r="K274" s="237" t="str">
        <f>'Matriz de Datos'!N254</f>
        <v/>
      </c>
      <c r="L274" s="237" t="str">
        <f>'Matriz de Datos'!O254</f>
        <v/>
      </c>
      <c r="M274" s="237" t="str">
        <f>'Matriz de Datos'!N254</f>
        <v/>
      </c>
      <c r="N274" s="237" t="str">
        <f ca="1">'Matriz de Datos'!BB254</f>
        <v/>
      </c>
      <c r="O274" s="237" t="str">
        <f>'Matriz de Datos'!BC254</f>
        <v/>
      </c>
      <c r="P274" s="237"/>
      <c r="Q274" s="237"/>
      <c r="R274" s="237"/>
      <c r="S274" s="237" t="str">
        <f>'Matriz de Datos'!BG254</f>
        <v/>
      </c>
      <c r="T274" s="237"/>
      <c r="U274" s="252" t="str">
        <f ca="1">'Matriz de Datos'!BJ254 &amp; " [ " &amp;'Matriz de Datos'!BK254 &amp; " ]"</f>
        <v xml:space="preserve"> [  ]</v>
      </c>
    </row>
    <row r="275" spans="6:21" x14ac:dyDescent="0.3">
      <c r="F275" s="251" t="str">
        <f>'Matriz de Datos'!A255</f>
        <v/>
      </c>
      <c r="G275" s="237" t="str">
        <f>'Matriz de Datos'!G255</f>
        <v/>
      </c>
      <c r="H275" s="248" t="str">
        <f>'Matriz de Datos'!K255</f>
        <v/>
      </c>
      <c r="I275" s="248" t="str">
        <f>'Matriz de Datos'!H255 &amp; "  " &amp;'Matriz de Datos'!I255</f>
        <v xml:space="preserve">  </v>
      </c>
      <c r="J275" s="237" t="str">
        <f>'Matriz de Datos'!M255</f>
        <v/>
      </c>
      <c r="K275" s="237" t="str">
        <f>'Matriz de Datos'!N255</f>
        <v/>
      </c>
      <c r="L275" s="237" t="str">
        <f>'Matriz de Datos'!O255</f>
        <v/>
      </c>
      <c r="M275" s="237" t="str">
        <f>'Matriz de Datos'!N255</f>
        <v/>
      </c>
      <c r="N275" s="237" t="str">
        <f ca="1">'Matriz de Datos'!BB255</f>
        <v/>
      </c>
      <c r="O275" s="237" t="str">
        <f>'Matriz de Datos'!BC255</f>
        <v/>
      </c>
      <c r="P275" s="237"/>
      <c r="Q275" s="237"/>
      <c r="R275" s="237"/>
      <c r="S275" s="237" t="str">
        <f>'Matriz de Datos'!BG255</f>
        <v/>
      </c>
      <c r="T275" s="237"/>
      <c r="U275" s="252" t="str">
        <f ca="1">'Matriz de Datos'!BJ255 &amp; " [ " &amp;'Matriz de Datos'!BK255 &amp; " ]"</f>
        <v xml:space="preserve"> [  ]</v>
      </c>
    </row>
    <row r="276" spans="6:21" x14ac:dyDescent="0.3">
      <c r="F276" s="251" t="str">
        <f>'Matriz de Datos'!A256</f>
        <v/>
      </c>
      <c r="G276" s="237" t="str">
        <f>'Matriz de Datos'!G256</f>
        <v/>
      </c>
      <c r="H276" s="248" t="str">
        <f>'Matriz de Datos'!K256</f>
        <v/>
      </c>
      <c r="I276" s="248" t="str">
        <f>'Matriz de Datos'!H256 &amp; "  " &amp;'Matriz de Datos'!I256</f>
        <v xml:space="preserve">  </v>
      </c>
      <c r="J276" s="237" t="str">
        <f>'Matriz de Datos'!M256</f>
        <v/>
      </c>
      <c r="K276" s="237" t="str">
        <f>'Matriz de Datos'!N256</f>
        <v/>
      </c>
      <c r="L276" s="237" t="str">
        <f>'Matriz de Datos'!O256</f>
        <v/>
      </c>
      <c r="M276" s="237" t="str">
        <f>'Matriz de Datos'!N256</f>
        <v/>
      </c>
      <c r="N276" s="237" t="str">
        <f ca="1">'Matriz de Datos'!BB256</f>
        <v/>
      </c>
      <c r="O276" s="237" t="str">
        <f>'Matriz de Datos'!BC256</f>
        <v/>
      </c>
      <c r="P276" s="237"/>
      <c r="Q276" s="237"/>
      <c r="R276" s="237"/>
      <c r="S276" s="237" t="str">
        <f>'Matriz de Datos'!BG256</f>
        <v/>
      </c>
      <c r="T276" s="237"/>
      <c r="U276" s="252" t="str">
        <f ca="1">'Matriz de Datos'!BJ256 &amp; " [ " &amp;'Matriz de Datos'!BK256 &amp; " ]"</f>
        <v xml:space="preserve"> [  ]</v>
      </c>
    </row>
    <row r="277" spans="6:21" x14ac:dyDescent="0.3">
      <c r="F277" s="251" t="str">
        <f>'Matriz de Datos'!A257</f>
        <v/>
      </c>
      <c r="G277" s="237" t="str">
        <f>'Matriz de Datos'!G257</f>
        <v/>
      </c>
      <c r="H277" s="248" t="str">
        <f>'Matriz de Datos'!K257</f>
        <v/>
      </c>
      <c r="I277" s="248" t="str">
        <f>'Matriz de Datos'!H257 &amp; "  " &amp;'Matriz de Datos'!I257</f>
        <v xml:space="preserve">  </v>
      </c>
      <c r="J277" s="237" t="str">
        <f>'Matriz de Datos'!M257</f>
        <v/>
      </c>
      <c r="K277" s="237" t="str">
        <f>'Matriz de Datos'!N257</f>
        <v/>
      </c>
      <c r="L277" s="237" t="str">
        <f>'Matriz de Datos'!O257</f>
        <v/>
      </c>
      <c r="M277" s="237" t="str">
        <f>'Matriz de Datos'!N257</f>
        <v/>
      </c>
      <c r="N277" s="237" t="str">
        <f ca="1">'Matriz de Datos'!BB257</f>
        <v/>
      </c>
      <c r="O277" s="237" t="str">
        <f>'Matriz de Datos'!BC257</f>
        <v/>
      </c>
      <c r="P277" s="237"/>
      <c r="Q277" s="237"/>
      <c r="R277" s="237"/>
      <c r="S277" s="237" t="str">
        <f>'Matriz de Datos'!BG257</f>
        <v/>
      </c>
      <c r="T277" s="237"/>
      <c r="U277" s="252" t="str">
        <f ca="1">'Matriz de Datos'!BJ257 &amp; " [ " &amp;'Matriz de Datos'!BK257 &amp; " ]"</f>
        <v xml:space="preserve"> [  ]</v>
      </c>
    </row>
    <row r="278" spans="6:21" x14ac:dyDescent="0.3">
      <c r="F278" s="251" t="str">
        <f>'Matriz de Datos'!A258</f>
        <v/>
      </c>
      <c r="G278" s="237" t="str">
        <f>'Matriz de Datos'!G258</f>
        <v/>
      </c>
      <c r="H278" s="248" t="str">
        <f>'Matriz de Datos'!K258</f>
        <v/>
      </c>
      <c r="I278" s="248" t="str">
        <f>'Matriz de Datos'!H258 &amp; "  " &amp;'Matriz de Datos'!I258</f>
        <v xml:space="preserve">  </v>
      </c>
      <c r="J278" s="237" t="str">
        <f>'Matriz de Datos'!M258</f>
        <v/>
      </c>
      <c r="K278" s="237" t="str">
        <f>'Matriz de Datos'!N258</f>
        <v/>
      </c>
      <c r="L278" s="237" t="str">
        <f>'Matriz de Datos'!O258</f>
        <v/>
      </c>
      <c r="M278" s="237" t="str">
        <f>'Matriz de Datos'!N258</f>
        <v/>
      </c>
      <c r="N278" s="237" t="str">
        <f ca="1">'Matriz de Datos'!BB258</f>
        <v/>
      </c>
      <c r="O278" s="237" t="str">
        <f>'Matriz de Datos'!BC258</f>
        <v/>
      </c>
      <c r="P278" s="237"/>
      <c r="Q278" s="237"/>
      <c r="R278" s="237"/>
      <c r="S278" s="237" t="str">
        <f>'Matriz de Datos'!BG258</f>
        <v/>
      </c>
      <c r="T278" s="237"/>
      <c r="U278" s="252" t="str">
        <f ca="1">'Matriz de Datos'!BJ258 &amp; " [ " &amp;'Matriz de Datos'!BK258 &amp; " ]"</f>
        <v xml:space="preserve"> [  ]</v>
      </c>
    </row>
    <row r="279" spans="6:21" x14ac:dyDescent="0.3">
      <c r="F279" s="251" t="str">
        <f>'Matriz de Datos'!A259</f>
        <v/>
      </c>
      <c r="G279" s="237" t="str">
        <f>'Matriz de Datos'!G259</f>
        <v/>
      </c>
      <c r="H279" s="248" t="str">
        <f>'Matriz de Datos'!K259</f>
        <v/>
      </c>
      <c r="I279" s="248" t="str">
        <f>'Matriz de Datos'!H259 &amp; "  " &amp;'Matriz de Datos'!I259</f>
        <v xml:space="preserve">  </v>
      </c>
      <c r="J279" s="237" t="str">
        <f>'Matriz de Datos'!M259</f>
        <v/>
      </c>
      <c r="K279" s="237" t="str">
        <f>'Matriz de Datos'!N259</f>
        <v/>
      </c>
      <c r="L279" s="237" t="str">
        <f>'Matriz de Datos'!O259</f>
        <v/>
      </c>
      <c r="M279" s="237" t="str">
        <f>'Matriz de Datos'!N259</f>
        <v/>
      </c>
      <c r="N279" s="237" t="str">
        <f ca="1">'Matriz de Datos'!BB259</f>
        <v/>
      </c>
      <c r="O279" s="237" t="str">
        <f>'Matriz de Datos'!BC259</f>
        <v/>
      </c>
      <c r="P279" s="237"/>
      <c r="Q279" s="237"/>
      <c r="R279" s="237"/>
      <c r="S279" s="237" t="str">
        <f>'Matriz de Datos'!BG259</f>
        <v/>
      </c>
      <c r="T279" s="237"/>
      <c r="U279" s="252" t="str">
        <f ca="1">'Matriz de Datos'!BJ259 &amp; " [ " &amp;'Matriz de Datos'!BK259 &amp; " ]"</f>
        <v xml:space="preserve"> [  ]</v>
      </c>
    </row>
    <row r="280" spans="6:21" x14ac:dyDescent="0.3">
      <c r="F280" s="251" t="str">
        <f>'Matriz de Datos'!A260</f>
        <v/>
      </c>
      <c r="G280" s="237" t="str">
        <f>'Matriz de Datos'!G260</f>
        <v/>
      </c>
      <c r="H280" s="248" t="str">
        <f>'Matriz de Datos'!K260</f>
        <v/>
      </c>
      <c r="I280" s="248" t="str">
        <f>'Matriz de Datos'!H260 &amp; "  " &amp;'Matriz de Datos'!I260</f>
        <v xml:space="preserve">  </v>
      </c>
      <c r="J280" s="237" t="str">
        <f>'Matriz de Datos'!M260</f>
        <v/>
      </c>
      <c r="K280" s="237" t="str">
        <f>'Matriz de Datos'!N260</f>
        <v/>
      </c>
      <c r="L280" s="237" t="str">
        <f>'Matriz de Datos'!O260</f>
        <v/>
      </c>
      <c r="M280" s="237" t="str">
        <f>'Matriz de Datos'!N260</f>
        <v/>
      </c>
      <c r="N280" s="237" t="str">
        <f ca="1">'Matriz de Datos'!BB260</f>
        <v/>
      </c>
      <c r="O280" s="237" t="str">
        <f>'Matriz de Datos'!BC260</f>
        <v/>
      </c>
      <c r="P280" s="237"/>
      <c r="Q280" s="237"/>
      <c r="R280" s="237"/>
      <c r="S280" s="237" t="str">
        <f>'Matriz de Datos'!BG260</f>
        <v/>
      </c>
      <c r="T280" s="237"/>
      <c r="U280" s="252" t="str">
        <f ca="1">'Matriz de Datos'!BJ260 &amp; " [ " &amp;'Matriz de Datos'!BK260 &amp; " ]"</f>
        <v xml:space="preserve"> [  ]</v>
      </c>
    </row>
    <row r="281" spans="6:21" x14ac:dyDescent="0.3">
      <c r="F281" s="251" t="str">
        <f>'Matriz de Datos'!A261</f>
        <v/>
      </c>
      <c r="G281" s="237" t="str">
        <f>'Matriz de Datos'!G261</f>
        <v/>
      </c>
      <c r="H281" s="248" t="str">
        <f>'Matriz de Datos'!K261</f>
        <v/>
      </c>
      <c r="I281" s="248" t="str">
        <f>'Matriz de Datos'!H261 &amp; "  " &amp;'Matriz de Datos'!I261</f>
        <v xml:space="preserve">  </v>
      </c>
      <c r="J281" s="237" t="str">
        <f>'Matriz de Datos'!M261</f>
        <v/>
      </c>
      <c r="K281" s="237" t="str">
        <f>'Matriz de Datos'!N261</f>
        <v/>
      </c>
      <c r="L281" s="237" t="str">
        <f>'Matriz de Datos'!O261</f>
        <v/>
      </c>
      <c r="M281" s="237" t="str">
        <f>'Matriz de Datos'!N261</f>
        <v/>
      </c>
      <c r="N281" s="237" t="str">
        <f ca="1">'Matriz de Datos'!BB261</f>
        <v/>
      </c>
      <c r="O281" s="237" t="str">
        <f>'Matriz de Datos'!BC261</f>
        <v/>
      </c>
      <c r="P281" s="237"/>
      <c r="Q281" s="237"/>
      <c r="R281" s="237"/>
      <c r="S281" s="237" t="str">
        <f>'Matriz de Datos'!BG261</f>
        <v/>
      </c>
      <c r="T281" s="237"/>
      <c r="U281" s="252" t="str">
        <f ca="1">'Matriz de Datos'!BJ261 &amp; " [ " &amp;'Matriz de Datos'!BK261 &amp; " ]"</f>
        <v xml:space="preserve"> [  ]</v>
      </c>
    </row>
    <row r="282" spans="6:21" x14ac:dyDescent="0.3">
      <c r="F282" s="251" t="str">
        <f>'Matriz de Datos'!A262</f>
        <v/>
      </c>
      <c r="G282" s="237" t="str">
        <f>'Matriz de Datos'!G262</f>
        <v/>
      </c>
      <c r="H282" s="248" t="str">
        <f>'Matriz de Datos'!K262</f>
        <v/>
      </c>
      <c r="I282" s="248" t="str">
        <f>'Matriz de Datos'!H262 &amp; "  " &amp;'Matriz de Datos'!I262</f>
        <v xml:space="preserve">  </v>
      </c>
      <c r="J282" s="237" t="str">
        <f>'Matriz de Datos'!M262</f>
        <v/>
      </c>
      <c r="K282" s="237" t="str">
        <f>'Matriz de Datos'!N262</f>
        <v/>
      </c>
      <c r="L282" s="237" t="str">
        <f>'Matriz de Datos'!O262</f>
        <v/>
      </c>
      <c r="M282" s="237" t="str">
        <f>'Matriz de Datos'!N262</f>
        <v/>
      </c>
      <c r="N282" s="237" t="str">
        <f ca="1">'Matriz de Datos'!BB262</f>
        <v/>
      </c>
      <c r="O282" s="237" t="str">
        <f>'Matriz de Datos'!BC262</f>
        <v/>
      </c>
      <c r="P282" s="237"/>
      <c r="Q282" s="237"/>
      <c r="R282" s="237"/>
      <c r="S282" s="237" t="str">
        <f>'Matriz de Datos'!BG262</f>
        <v/>
      </c>
      <c r="T282" s="237"/>
      <c r="U282" s="252" t="str">
        <f ca="1">'Matriz de Datos'!BJ262 &amp; " [ " &amp;'Matriz de Datos'!BK262 &amp; " ]"</f>
        <v xml:space="preserve"> [  ]</v>
      </c>
    </row>
    <row r="283" spans="6:21" x14ac:dyDescent="0.3">
      <c r="F283" s="251" t="str">
        <f>'Matriz de Datos'!A263</f>
        <v/>
      </c>
      <c r="G283" s="237" t="str">
        <f>'Matriz de Datos'!G263</f>
        <v/>
      </c>
      <c r="H283" s="248" t="str">
        <f>'Matriz de Datos'!K263</f>
        <v/>
      </c>
      <c r="I283" s="248" t="str">
        <f>'Matriz de Datos'!H263 &amp; "  " &amp;'Matriz de Datos'!I263</f>
        <v xml:space="preserve">  </v>
      </c>
      <c r="J283" s="237" t="str">
        <f>'Matriz de Datos'!M263</f>
        <v/>
      </c>
      <c r="K283" s="237" t="str">
        <f>'Matriz de Datos'!N263</f>
        <v/>
      </c>
      <c r="L283" s="237" t="str">
        <f>'Matriz de Datos'!O263</f>
        <v/>
      </c>
      <c r="M283" s="237" t="str">
        <f>'Matriz de Datos'!N263</f>
        <v/>
      </c>
      <c r="N283" s="237" t="str">
        <f ca="1">'Matriz de Datos'!BB263</f>
        <v/>
      </c>
      <c r="O283" s="237" t="str">
        <f>'Matriz de Datos'!BC263</f>
        <v/>
      </c>
      <c r="P283" s="237"/>
      <c r="Q283" s="237"/>
      <c r="R283" s="237"/>
      <c r="S283" s="237" t="str">
        <f>'Matriz de Datos'!BG263</f>
        <v/>
      </c>
      <c r="T283" s="237"/>
      <c r="U283" s="252" t="str">
        <f ca="1">'Matriz de Datos'!BJ263 &amp; " [ " &amp;'Matriz de Datos'!BK263 &amp; " ]"</f>
        <v xml:space="preserve"> [  ]</v>
      </c>
    </row>
    <row r="284" spans="6:21" x14ac:dyDescent="0.3">
      <c r="F284" s="251" t="str">
        <f>'Matriz de Datos'!A264</f>
        <v/>
      </c>
      <c r="G284" s="237" t="str">
        <f>'Matriz de Datos'!G264</f>
        <v/>
      </c>
      <c r="H284" s="248" t="str">
        <f>'Matriz de Datos'!K264</f>
        <v/>
      </c>
      <c r="I284" s="248" t="str">
        <f>'Matriz de Datos'!H264 &amp; "  " &amp;'Matriz de Datos'!I264</f>
        <v xml:space="preserve">  </v>
      </c>
      <c r="J284" s="237" t="str">
        <f>'Matriz de Datos'!M264</f>
        <v/>
      </c>
      <c r="K284" s="237" t="str">
        <f>'Matriz de Datos'!N264</f>
        <v/>
      </c>
      <c r="L284" s="237" t="str">
        <f>'Matriz de Datos'!O264</f>
        <v/>
      </c>
      <c r="M284" s="237" t="str">
        <f>'Matriz de Datos'!N264</f>
        <v/>
      </c>
      <c r="N284" s="237" t="str">
        <f ca="1">'Matriz de Datos'!BB264</f>
        <v/>
      </c>
      <c r="O284" s="237" t="str">
        <f>'Matriz de Datos'!BC264</f>
        <v/>
      </c>
      <c r="P284" s="237"/>
      <c r="Q284" s="237"/>
      <c r="R284" s="237"/>
      <c r="S284" s="237" t="str">
        <f>'Matriz de Datos'!BG264</f>
        <v/>
      </c>
      <c r="T284" s="237"/>
      <c r="U284" s="252" t="str">
        <f ca="1">'Matriz de Datos'!BJ264 &amp; " [ " &amp;'Matriz de Datos'!BK264 &amp; " ]"</f>
        <v xml:space="preserve"> [  ]</v>
      </c>
    </row>
    <row r="285" spans="6:21" x14ac:dyDescent="0.3">
      <c r="F285" s="251" t="str">
        <f>'Matriz de Datos'!A265</f>
        <v/>
      </c>
      <c r="G285" s="237" t="str">
        <f>'Matriz de Datos'!G265</f>
        <v/>
      </c>
      <c r="H285" s="248" t="str">
        <f>'Matriz de Datos'!K265</f>
        <v/>
      </c>
      <c r="I285" s="248" t="str">
        <f>'Matriz de Datos'!H265 &amp; "  " &amp;'Matriz de Datos'!I265</f>
        <v xml:space="preserve">  </v>
      </c>
      <c r="J285" s="237" t="str">
        <f>'Matriz de Datos'!M265</f>
        <v/>
      </c>
      <c r="K285" s="237" t="str">
        <f>'Matriz de Datos'!N265</f>
        <v/>
      </c>
      <c r="L285" s="237" t="str">
        <f>'Matriz de Datos'!O265</f>
        <v/>
      </c>
      <c r="M285" s="237" t="str">
        <f>'Matriz de Datos'!N265</f>
        <v/>
      </c>
      <c r="N285" s="237" t="str">
        <f ca="1">'Matriz de Datos'!BB265</f>
        <v/>
      </c>
      <c r="O285" s="237" t="str">
        <f>'Matriz de Datos'!BC265</f>
        <v/>
      </c>
      <c r="P285" s="237"/>
      <c r="Q285" s="237"/>
      <c r="R285" s="237"/>
      <c r="S285" s="237" t="str">
        <f>'Matriz de Datos'!BG265</f>
        <v/>
      </c>
      <c r="T285" s="237"/>
      <c r="U285" s="252" t="str">
        <f ca="1">'Matriz de Datos'!BJ265 &amp; " [ " &amp;'Matriz de Datos'!BK265 &amp; " ]"</f>
        <v xml:space="preserve"> [  ]</v>
      </c>
    </row>
    <row r="286" spans="6:21" x14ac:dyDescent="0.3">
      <c r="F286" s="251" t="str">
        <f>'Matriz de Datos'!A266</f>
        <v/>
      </c>
      <c r="G286" s="237" t="str">
        <f>'Matriz de Datos'!G266</f>
        <v/>
      </c>
      <c r="H286" s="248" t="str">
        <f>'Matriz de Datos'!K266</f>
        <v/>
      </c>
      <c r="I286" s="248" t="str">
        <f>'Matriz de Datos'!H266 &amp; "  " &amp;'Matriz de Datos'!I266</f>
        <v xml:space="preserve">  </v>
      </c>
      <c r="J286" s="237" t="str">
        <f>'Matriz de Datos'!M266</f>
        <v/>
      </c>
      <c r="K286" s="237" t="str">
        <f>'Matriz de Datos'!N266</f>
        <v/>
      </c>
      <c r="L286" s="237" t="str">
        <f>'Matriz de Datos'!O266</f>
        <v/>
      </c>
      <c r="M286" s="237" t="str">
        <f>'Matriz de Datos'!N266</f>
        <v/>
      </c>
      <c r="N286" s="237" t="str">
        <f ca="1">'Matriz de Datos'!BB266</f>
        <v/>
      </c>
      <c r="O286" s="237" t="str">
        <f>'Matriz de Datos'!BC266</f>
        <v/>
      </c>
      <c r="P286" s="237"/>
      <c r="Q286" s="237"/>
      <c r="R286" s="237"/>
      <c r="S286" s="237" t="str">
        <f>'Matriz de Datos'!BG266</f>
        <v/>
      </c>
      <c r="T286" s="237"/>
      <c r="U286" s="252" t="str">
        <f ca="1">'Matriz de Datos'!BJ266 &amp; " [ " &amp;'Matriz de Datos'!BK266 &amp; " ]"</f>
        <v xml:space="preserve"> [  ]</v>
      </c>
    </row>
    <row r="287" spans="6:21" x14ac:dyDescent="0.3">
      <c r="F287" s="251" t="str">
        <f>'Matriz de Datos'!A267</f>
        <v/>
      </c>
      <c r="G287" s="237" t="str">
        <f>'Matriz de Datos'!G267</f>
        <v/>
      </c>
      <c r="H287" s="248" t="str">
        <f>'Matriz de Datos'!K267</f>
        <v/>
      </c>
      <c r="I287" s="248" t="str">
        <f>'Matriz de Datos'!H267 &amp; "  " &amp;'Matriz de Datos'!I267</f>
        <v xml:space="preserve">  </v>
      </c>
      <c r="J287" s="237" t="str">
        <f>'Matriz de Datos'!M267</f>
        <v/>
      </c>
      <c r="K287" s="237" t="str">
        <f>'Matriz de Datos'!N267</f>
        <v/>
      </c>
      <c r="L287" s="237" t="str">
        <f>'Matriz de Datos'!O267</f>
        <v/>
      </c>
      <c r="M287" s="237" t="str">
        <f>'Matriz de Datos'!N267</f>
        <v/>
      </c>
      <c r="N287" s="237" t="str">
        <f ca="1">'Matriz de Datos'!BB267</f>
        <v/>
      </c>
      <c r="O287" s="237" t="str">
        <f>'Matriz de Datos'!BC267</f>
        <v/>
      </c>
      <c r="P287" s="237"/>
      <c r="Q287" s="237"/>
      <c r="R287" s="237"/>
      <c r="S287" s="237" t="str">
        <f>'Matriz de Datos'!BG267</f>
        <v/>
      </c>
      <c r="T287" s="237"/>
      <c r="U287" s="252" t="str">
        <f ca="1">'Matriz de Datos'!BJ267 &amp; " [ " &amp;'Matriz de Datos'!BK267 &amp; " ]"</f>
        <v xml:space="preserve"> [  ]</v>
      </c>
    </row>
    <row r="288" spans="6:21" x14ac:dyDescent="0.3">
      <c r="F288" s="251" t="str">
        <f>'Matriz de Datos'!A268</f>
        <v/>
      </c>
      <c r="G288" s="237" t="str">
        <f>'Matriz de Datos'!G268</f>
        <v/>
      </c>
      <c r="H288" s="248" t="str">
        <f>'Matriz de Datos'!K268</f>
        <v/>
      </c>
      <c r="I288" s="248" t="str">
        <f>'Matriz de Datos'!H268 &amp; "  " &amp;'Matriz de Datos'!I268</f>
        <v xml:space="preserve">  </v>
      </c>
      <c r="J288" s="237" t="str">
        <f>'Matriz de Datos'!M268</f>
        <v/>
      </c>
      <c r="K288" s="237" t="str">
        <f>'Matriz de Datos'!N268</f>
        <v/>
      </c>
      <c r="L288" s="237" t="str">
        <f>'Matriz de Datos'!O268</f>
        <v/>
      </c>
      <c r="M288" s="237" t="str">
        <f>'Matriz de Datos'!N268</f>
        <v/>
      </c>
      <c r="N288" s="237" t="str">
        <f ca="1">'Matriz de Datos'!BB268</f>
        <v/>
      </c>
      <c r="O288" s="237" t="str">
        <f>'Matriz de Datos'!BC268</f>
        <v/>
      </c>
      <c r="P288" s="237"/>
      <c r="Q288" s="237"/>
      <c r="R288" s="237"/>
      <c r="S288" s="237" t="str">
        <f>'Matriz de Datos'!BG268</f>
        <v/>
      </c>
      <c r="T288" s="237"/>
      <c r="U288" s="252" t="str">
        <f ca="1">'Matriz de Datos'!BJ268 &amp; " [ " &amp;'Matriz de Datos'!BK268 &amp; " ]"</f>
        <v xml:space="preserve"> [  ]</v>
      </c>
    </row>
    <row r="289" spans="6:21" x14ac:dyDescent="0.3">
      <c r="F289" s="251" t="str">
        <f>'Matriz de Datos'!A269</f>
        <v/>
      </c>
      <c r="G289" s="237" t="str">
        <f>'Matriz de Datos'!G269</f>
        <v/>
      </c>
      <c r="H289" s="248" t="str">
        <f>'Matriz de Datos'!K269</f>
        <v/>
      </c>
      <c r="I289" s="248" t="str">
        <f>'Matriz de Datos'!H269 &amp; "  " &amp;'Matriz de Datos'!I269</f>
        <v xml:space="preserve">  </v>
      </c>
      <c r="J289" s="237" t="str">
        <f>'Matriz de Datos'!M269</f>
        <v/>
      </c>
      <c r="K289" s="237" t="str">
        <f>'Matriz de Datos'!N269</f>
        <v/>
      </c>
      <c r="L289" s="237" t="str">
        <f>'Matriz de Datos'!O269</f>
        <v/>
      </c>
      <c r="M289" s="237" t="str">
        <f>'Matriz de Datos'!N269</f>
        <v/>
      </c>
      <c r="N289" s="237" t="str">
        <f ca="1">'Matriz de Datos'!BB269</f>
        <v/>
      </c>
      <c r="O289" s="237" t="str">
        <f>'Matriz de Datos'!BC269</f>
        <v/>
      </c>
      <c r="P289" s="237"/>
      <c r="Q289" s="237"/>
      <c r="R289" s="237"/>
      <c r="S289" s="237" t="str">
        <f>'Matriz de Datos'!BG269</f>
        <v/>
      </c>
      <c r="T289" s="237"/>
      <c r="U289" s="252" t="str">
        <f ca="1">'Matriz de Datos'!BJ269 &amp; " [ " &amp;'Matriz de Datos'!BK269 &amp; " ]"</f>
        <v xml:space="preserve"> [  ]</v>
      </c>
    </row>
    <row r="290" spans="6:21" x14ac:dyDescent="0.3">
      <c r="F290" s="251" t="str">
        <f>'Matriz de Datos'!A270</f>
        <v/>
      </c>
      <c r="G290" s="237" t="str">
        <f>'Matriz de Datos'!G270</f>
        <v/>
      </c>
      <c r="H290" s="248" t="str">
        <f>'Matriz de Datos'!K270</f>
        <v/>
      </c>
      <c r="I290" s="248" t="str">
        <f>'Matriz de Datos'!H270 &amp; "  " &amp;'Matriz de Datos'!I270</f>
        <v xml:space="preserve">  </v>
      </c>
      <c r="J290" s="237" t="str">
        <f>'Matriz de Datos'!M270</f>
        <v/>
      </c>
      <c r="K290" s="237" t="str">
        <f>'Matriz de Datos'!N270</f>
        <v/>
      </c>
      <c r="L290" s="237" t="str">
        <f>'Matriz de Datos'!O270</f>
        <v/>
      </c>
      <c r="M290" s="237" t="str">
        <f>'Matriz de Datos'!N270</f>
        <v/>
      </c>
      <c r="N290" s="237" t="str">
        <f ca="1">'Matriz de Datos'!BB270</f>
        <v/>
      </c>
      <c r="O290" s="237" t="str">
        <f>'Matriz de Datos'!BC270</f>
        <v/>
      </c>
      <c r="P290" s="237"/>
      <c r="Q290" s="237"/>
      <c r="R290" s="237"/>
      <c r="S290" s="237" t="str">
        <f>'Matriz de Datos'!BG270</f>
        <v/>
      </c>
      <c r="T290" s="237"/>
      <c r="U290" s="252" t="str">
        <f ca="1">'Matriz de Datos'!BJ270 &amp; " [ " &amp;'Matriz de Datos'!BK270 &amp; " ]"</f>
        <v xml:space="preserve"> [  ]</v>
      </c>
    </row>
    <row r="291" spans="6:21" x14ac:dyDescent="0.3">
      <c r="F291" s="251" t="str">
        <f>'Matriz de Datos'!A271</f>
        <v/>
      </c>
      <c r="G291" s="237" t="str">
        <f>'Matriz de Datos'!G271</f>
        <v/>
      </c>
      <c r="H291" s="248" t="str">
        <f>'Matriz de Datos'!K271</f>
        <v/>
      </c>
      <c r="I291" s="248" t="str">
        <f>'Matriz de Datos'!H271 &amp; "  " &amp;'Matriz de Datos'!I271</f>
        <v xml:space="preserve">  </v>
      </c>
      <c r="J291" s="237" t="str">
        <f>'Matriz de Datos'!M271</f>
        <v/>
      </c>
      <c r="K291" s="237" t="str">
        <f>'Matriz de Datos'!N271</f>
        <v/>
      </c>
      <c r="L291" s="237" t="str">
        <f>'Matriz de Datos'!O271</f>
        <v/>
      </c>
      <c r="M291" s="237" t="str">
        <f>'Matriz de Datos'!N271</f>
        <v/>
      </c>
      <c r="N291" s="237" t="str">
        <f ca="1">'Matriz de Datos'!BB271</f>
        <v/>
      </c>
      <c r="O291" s="237" t="str">
        <f>'Matriz de Datos'!BC271</f>
        <v/>
      </c>
      <c r="P291" s="237"/>
      <c r="Q291" s="237"/>
      <c r="R291" s="237"/>
      <c r="S291" s="237" t="str">
        <f>'Matriz de Datos'!BG271</f>
        <v/>
      </c>
      <c r="T291" s="237"/>
      <c r="U291" s="252" t="str">
        <f ca="1">'Matriz de Datos'!BJ271 &amp; " [ " &amp;'Matriz de Datos'!BK271 &amp; " ]"</f>
        <v xml:space="preserve"> [  ]</v>
      </c>
    </row>
    <row r="292" spans="6:21" x14ac:dyDescent="0.3">
      <c r="F292" s="251" t="str">
        <f>'Matriz de Datos'!A272</f>
        <v/>
      </c>
      <c r="G292" s="237" t="str">
        <f>'Matriz de Datos'!G272</f>
        <v/>
      </c>
      <c r="H292" s="248" t="str">
        <f>'Matriz de Datos'!K272</f>
        <v/>
      </c>
      <c r="I292" s="248" t="str">
        <f>'Matriz de Datos'!H272 &amp; "  " &amp;'Matriz de Datos'!I272</f>
        <v xml:space="preserve">  </v>
      </c>
      <c r="J292" s="237" t="str">
        <f>'Matriz de Datos'!M272</f>
        <v/>
      </c>
      <c r="K292" s="237" t="str">
        <f>'Matriz de Datos'!N272</f>
        <v/>
      </c>
      <c r="L292" s="237" t="str">
        <f>'Matriz de Datos'!O272</f>
        <v/>
      </c>
      <c r="M292" s="237" t="str">
        <f>'Matriz de Datos'!N272</f>
        <v/>
      </c>
      <c r="N292" s="237" t="str">
        <f ca="1">'Matriz de Datos'!BB272</f>
        <v/>
      </c>
      <c r="O292" s="237" t="str">
        <f>'Matriz de Datos'!BC272</f>
        <v/>
      </c>
      <c r="P292" s="237"/>
      <c r="Q292" s="237"/>
      <c r="R292" s="237"/>
      <c r="S292" s="237" t="str">
        <f>'Matriz de Datos'!BG272</f>
        <v/>
      </c>
      <c r="T292" s="237"/>
      <c r="U292" s="252" t="str">
        <f ca="1">'Matriz de Datos'!BJ272 &amp; " [ " &amp;'Matriz de Datos'!BK272 &amp; " ]"</f>
        <v xml:space="preserve"> [  ]</v>
      </c>
    </row>
    <row r="293" spans="6:21" x14ac:dyDescent="0.3">
      <c r="F293" s="251" t="str">
        <f>'Matriz de Datos'!A273</f>
        <v/>
      </c>
      <c r="G293" s="237" t="str">
        <f>'Matriz de Datos'!G273</f>
        <v/>
      </c>
      <c r="H293" s="248" t="str">
        <f>'Matriz de Datos'!K273</f>
        <v/>
      </c>
      <c r="I293" s="248" t="str">
        <f>'Matriz de Datos'!H273 &amp; "  " &amp;'Matriz de Datos'!I273</f>
        <v xml:space="preserve">  </v>
      </c>
      <c r="J293" s="237" t="str">
        <f>'Matriz de Datos'!M273</f>
        <v/>
      </c>
      <c r="K293" s="237" t="str">
        <f>'Matriz de Datos'!N273</f>
        <v/>
      </c>
      <c r="L293" s="237" t="str">
        <f>'Matriz de Datos'!O273</f>
        <v/>
      </c>
      <c r="M293" s="237" t="str">
        <f>'Matriz de Datos'!N273</f>
        <v/>
      </c>
      <c r="N293" s="237" t="str">
        <f ca="1">'Matriz de Datos'!BB273</f>
        <v/>
      </c>
      <c r="O293" s="237" t="str">
        <f>'Matriz de Datos'!BC273</f>
        <v/>
      </c>
      <c r="P293" s="237"/>
      <c r="Q293" s="237"/>
      <c r="R293" s="237"/>
      <c r="S293" s="237" t="str">
        <f>'Matriz de Datos'!BG273</f>
        <v/>
      </c>
      <c r="T293" s="237"/>
      <c r="U293" s="252" t="str">
        <f ca="1">'Matriz de Datos'!BJ273 &amp; " [ " &amp;'Matriz de Datos'!BK273 &amp; " ]"</f>
        <v xml:space="preserve"> [  ]</v>
      </c>
    </row>
    <row r="294" spans="6:21" x14ac:dyDescent="0.3">
      <c r="F294" s="251" t="str">
        <f>'Matriz de Datos'!A274</f>
        <v/>
      </c>
      <c r="G294" s="237" t="str">
        <f>'Matriz de Datos'!G274</f>
        <v/>
      </c>
      <c r="H294" s="248" t="str">
        <f>'Matriz de Datos'!K274</f>
        <v/>
      </c>
      <c r="I294" s="248" t="str">
        <f>'Matriz de Datos'!H274 &amp; "  " &amp;'Matriz de Datos'!I274</f>
        <v xml:space="preserve">  </v>
      </c>
      <c r="J294" s="237" t="str">
        <f>'Matriz de Datos'!M274</f>
        <v/>
      </c>
      <c r="K294" s="237" t="str">
        <f>'Matriz de Datos'!N274</f>
        <v/>
      </c>
      <c r="L294" s="237" t="str">
        <f>'Matriz de Datos'!O274</f>
        <v/>
      </c>
      <c r="M294" s="237" t="str">
        <f>'Matriz de Datos'!N274</f>
        <v/>
      </c>
      <c r="N294" s="237" t="str">
        <f ca="1">'Matriz de Datos'!BB274</f>
        <v/>
      </c>
      <c r="O294" s="237" t="str">
        <f>'Matriz de Datos'!BC274</f>
        <v/>
      </c>
      <c r="P294" s="237"/>
      <c r="Q294" s="237"/>
      <c r="R294" s="237"/>
      <c r="S294" s="237" t="str">
        <f>'Matriz de Datos'!BG274</f>
        <v/>
      </c>
      <c r="T294" s="237"/>
      <c r="U294" s="252" t="str">
        <f ca="1">'Matriz de Datos'!BJ274 &amp; " [ " &amp;'Matriz de Datos'!BK274 &amp; " ]"</f>
        <v xml:space="preserve"> [  ]</v>
      </c>
    </row>
    <row r="295" spans="6:21" x14ac:dyDescent="0.3">
      <c r="F295" s="251" t="str">
        <f>'Matriz de Datos'!A275</f>
        <v/>
      </c>
      <c r="G295" s="237" t="str">
        <f>'Matriz de Datos'!G275</f>
        <v/>
      </c>
      <c r="H295" s="248" t="str">
        <f>'Matriz de Datos'!K275</f>
        <v/>
      </c>
      <c r="I295" s="248" t="str">
        <f>'Matriz de Datos'!H275 &amp; "  " &amp;'Matriz de Datos'!I275</f>
        <v xml:space="preserve">  </v>
      </c>
      <c r="J295" s="237" t="str">
        <f>'Matriz de Datos'!M275</f>
        <v/>
      </c>
      <c r="K295" s="237" t="str">
        <f>'Matriz de Datos'!N275</f>
        <v/>
      </c>
      <c r="L295" s="237" t="str">
        <f>'Matriz de Datos'!O275</f>
        <v/>
      </c>
      <c r="M295" s="237" t="str">
        <f>'Matriz de Datos'!N275</f>
        <v/>
      </c>
      <c r="N295" s="237" t="str">
        <f ca="1">'Matriz de Datos'!BB275</f>
        <v/>
      </c>
      <c r="O295" s="237" t="str">
        <f>'Matriz de Datos'!BC275</f>
        <v/>
      </c>
      <c r="P295" s="237"/>
      <c r="Q295" s="237"/>
      <c r="R295" s="237"/>
      <c r="S295" s="237" t="str">
        <f>'Matriz de Datos'!BG275</f>
        <v/>
      </c>
      <c r="T295" s="237"/>
      <c r="U295" s="252" t="str">
        <f ca="1">'Matriz de Datos'!BJ275 &amp; " [ " &amp;'Matriz de Datos'!BK275 &amp; " ]"</f>
        <v xml:space="preserve"> [  ]</v>
      </c>
    </row>
    <row r="296" spans="6:21" x14ac:dyDescent="0.3">
      <c r="F296" s="251" t="str">
        <f>'Matriz de Datos'!A276</f>
        <v/>
      </c>
      <c r="G296" s="237" t="str">
        <f>'Matriz de Datos'!G276</f>
        <v/>
      </c>
      <c r="H296" s="248" t="str">
        <f>'Matriz de Datos'!K276</f>
        <v/>
      </c>
      <c r="I296" s="248" t="str">
        <f>'Matriz de Datos'!H276 &amp; "  " &amp;'Matriz de Datos'!I276</f>
        <v xml:space="preserve">  </v>
      </c>
      <c r="J296" s="237" t="str">
        <f>'Matriz de Datos'!M276</f>
        <v/>
      </c>
      <c r="K296" s="237" t="str">
        <f>'Matriz de Datos'!N276</f>
        <v/>
      </c>
      <c r="L296" s="237" t="str">
        <f>'Matriz de Datos'!O276</f>
        <v/>
      </c>
      <c r="M296" s="237" t="str">
        <f>'Matriz de Datos'!N276</f>
        <v/>
      </c>
      <c r="N296" s="237" t="str">
        <f ca="1">'Matriz de Datos'!BB276</f>
        <v/>
      </c>
      <c r="O296" s="237" t="str">
        <f>'Matriz de Datos'!BC276</f>
        <v/>
      </c>
      <c r="P296" s="237"/>
      <c r="Q296" s="237"/>
      <c r="R296" s="237"/>
      <c r="S296" s="237" t="str">
        <f>'Matriz de Datos'!BG276</f>
        <v/>
      </c>
      <c r="T296" s="237"/>
      <c r="U296" s="252" t="str">
        <f ca="1">'Matriz de Datos'!BJ276 &amp; " [ " &amp;'Matriz de Datos'!BK276 &amp; " ]"</f>
        <v xml:space="preserve"> [  ]</v>
      </c>
    </row>
    <row r="297" spans="6:21" x14ac:dyDescent="0.3">
      <c r="F297" s="251" t="str">
        <f>'Matriz de Datos'!A277</f>
        <v/>
      </c>
      <c r="G297" s="237" t="str">
        <f>'Matriz de Datos'!G277</f>
        <v/>
      </c>
      <c r="H297" s="248" t="str">
        <f>'Matriz de Datos'!K277</f>
        <v/>
      </c>
      <c r="I297" s="248" t="str">
        <f>'Matriz de Datos'!H277 &amp; "  " &amp;'Matriz de Datos'!I277</f>
        <v xml:space="preserve">  </v>
      </c>
      <c r="J297" s="237" t="str">
        <f>'Matriz de Datos'!M277</f>
        <v/>
      </c>
      <c r="K297" s="237" t="str">
        <f>'Matriz de Datos'!N277</f>
        <v/>
      </c>
      <c r="L297" s="237" t="str">
        <f>'Matriz de Datos'!O277</f>
        <v/>
      </c>
      <c r="M297" s="237" t="str">
        <f>'Matriz de Datos'!N277</f>
        <v/>
      </c>
      <c r="N297" s="237" t="str">
        <f ca="1">'Matriz de Datos'!BB277</f>
        <v/>
      </c>
      <c r="O297" s="237" t="str">
        <f>'Matriz de Datos'!BC277</f>
        <v/>
      </c>
      <c r="P297" s="237"/>
      <c r="Q297" s="237"/>
      <c r="R297" s="237"/>
      <c r="S297" s="237" t="str">
        <f>'Matriz de Datos'!BG277</f>
        <v/>
      </c>
      <c r="T297" s="237"/>
      <c r="U297" s="252" t="str">
        <f ca="1">'Matriz de Datos'!BJ277 &amp; " [ " &amp;'Matriz de Datos'!BK277 &amp; " ]"</f>
        <v xml:space="preserve"> [  ]</v>
      </c>
    </row>
    <row r="298" spans="6:21" x14ac:dyDescent="0.3">
      <c r="F298" s="251" t="str">
        <f>'Matriz de Datos'!A278</f>
        <v/>
      </c>
      <c r="G298" s="237" t="str">
        <f>'Matriz de Datos'!G278</f>
        <v/>
      </c>
      <c r="H298" s="248" t="str">
        <f>'Matriz de Datos'!K278</f>
        <v/>
      </c>
      <c r="I298" s="248" t="str">
        <f>'Matriz de Datos'!H278 &amp; "  " &amp;'Matriz de Datos'!I278</f>
        <v xml:space="preserve">  </v>
      </c>
      <c r="J298" s="237" t="str">
        <f>'Matriz de Datos'!M278</f>
        <v/>
      </c>
      <c r="K298" s="237" t="str">
        <f>'Matriz de Datos'!N278</f>
        <v/>
      </c>
      <c r="L298" s="237" t="str">
        <f>'Matriz de Datos'!O278</f>
        <v/>
      </c>
      <c r="M298" s="237" t="str">
        <f>'Matriz de Datos'!N278</f>
        <v/>
      </c>
      <c r="N298" s="237" t="str">
        <f ca="1">'Matriz de Datos'!BB278</f>
        <v/>
      </c>
      <c r="O298" s="237" t="str">
        <f>'Matriz de Datos'!BC278</f>
        <v/>
      </c>
      <c r="P298" s="237"/>
      <c r="Q298" s="237"/>
      <c r="R298" s="237"/>
      <c r="S298" s="237" t="str">
        <f>'Matriz de Datos'!BG278</f>
        <v/>
      </c>
      <c r="T298" s="237"/>
      <c r="U298" s="252" t="str">
        <f ca="1">'Matriz de Datos'!BJ278 &amp; " [ " &amp;'Matriz de Datos'!BK278 &amp; " ]"</f>
        <v xml:space="preserve"> [  ]</v>
      </c>
    </row>
    <row r="299" spans="6:21" x14ac:dyDescent="0.3">
      <c r="F299" s="251" t="str">
        <f>'Matriz de Datos'!A279</f>
        <v/>
      </c>
      <c r="G299" s="237" t="str">
        <f>'Matriz de Datos'!G279</f>
        <v/>
      </c>
      <c r="H299" s="248" t="str">
        <f>'Matriz de Datos'!K279</f>
        <v/>
      </c>
      <c r="I299" s="248" t="str">
        <f>'Matriz de Datos'!H279 &amp; "  " &amp;'Matriz de Datos'!I279</f>
        <v xml:space="preserve">  </v>
      </c>
      <c r="J299" s="237" t="str">
        <f>'Matriz de Datos'!M279</f>
        <v/>
      </c>
      <c r="K299" s="237" t="str">
        <f>'Matriz de Datos'!N279</f>
        <v/>
      </c>
      <c r="L299" s="237" t="str">
        <f>'Matriz de Datos'!O279</f>
        <v/>
      </c>
      <c r="M299" s="237" t="str">
        <f>'Matriz de Datos'!N279</f>
        <v/>
      </c>
      <c r="N299" s="237" t="str">
        <f ca="1">'Matriz de Datos'!BB279</f>
        <v/>
      </c>
      <c r="O299" s="237" t="str">
        <f>'Matriz de Datos'!BC279</f>
        <v/>
      </c>
      <c r="P299" s="237"/>
      <c r="Q299" s="237"/>
      <c r="R299" s="237"/>
      <c r="S299" s="237" t="str">
        <f>'Matriz de Datos'!BG279</f>
        <v/>
      </c>
      <c r="T299" s="237"/>
      <c r="U299" s="252" t="str">
        <f ca="1">'Matriz de Datos'!BJ279 &amp; " [ " &amp;'Matriz de Datos'!BK279 &amp; " ]"</f>
        <v xml:space="preserve"> [  ]</v>
      </c>
    </row>
    <row r="300" spans="6:21" x14ac:dyDescent="0.3">
      <c r="F300" s="251" t="str">
        <f>'Matriz de Datos'!A280</f>
        <v/>
      </c>
      <c r="G300" s="237" t="str">
        <f>'Matriz de Datos'!G280</f>
        <v/>
      </c>
      <c r="H300" s="248" t="str">
        <f>'Matriz de Datos'!K280</f>
        <v/>
      </c>
      <c r="I300" s="248" t="str">
        <f>'Matriz de Datos'!H280 &amp; "  " &amp;'Matriz de Datos'!I280</f>
        <v xml:space="preserve">  </v>
      </c>
      <c r="J300" s="237" t="str">
        <f>'Matriz de Datos'!M280</f>
        <v/>
      </c>
      <c r="K300" s="237" t="str">
        <f>'Matriz de Datos'!N280</f>
        <v/>
      </c>
      <c r="L300" s="237" t="str">
        <f>'Matriz de Datos'!O280</f>
        <v/>
      </c>
      <c r="M300" s="237" t="str">
        <f>'Matriz de Datos'!N280</f>
        <v/>
      </c>
      <c r="N300" s="237" t="str">
        <f ca="1">'Matriz de Datos'!BB280</f>
        <v/>
      </c>
      <c r="O300" s="237" t="str">
        <f>'Matriz de Datos'!BC280</f>
        <v/>
      </c>
      <c r="P300" s="237"/>
      <c r="Q300" s="237"/>
      <c r="R300" s="237"/>
      <c r="S300" s="237" t="str">
        <f>'Matriz de Datos'!BG280</f>
        <v/>
      </c>
      <c r="T300" s="237"/>
      <c r="U300" s="252" t="str">
        <f ca="1">'Matriz de Datos'!BJ280 &amp; " [ " &amp;'Matriz de Datos'!BK280 &amp; " ]"</f>
        <v xml:space="preserve"> [  ]</v>
      </c>
    </row>
    <row r="301" spans="6:21" x14ac:dyDescent="0.3">
      <c r="F301" s="251" t="str">
        <f>'Matriz de Datos'!A281</f>
        <v/>
      </c>
      <c r="G301" s="237" t="str">
        <f>'Matriz de Datos'!G281</f>
        <v/>
      </c>
      <c r="H301" s="248" t="str">
        <f>'Matriz de Datos'!K281</f>
        <v/>
      </c>
      <c r="I301" s="248" t="str">
        <f>'Matriz de Datos'!H281 &amp; "  " &amp;'Matriz de Datos'!I281</f>
        <v xml:space="preserve">  </v>
      </c>
      <c r="J301" s="237" t="str">
        <f>'Matriz de Datos'!M281</f>
        <v/>
      </c>
      <c r="K301" s="237" t="str">
        <f>'Matriz de Datos'!N281</f>
        <v/>
      </c>
      <c r="L301" s="237" t="str">
        <f>'Matriz de Datos'!O281</f>
        <v/>
      </c>
      <c r="M301" s="237" t="str">
        <f>'Matriz de Datos'!N281</f>
        <v/>
      </c>
      <c r="N301" s="237" t="str">
        <f ca="1">'Matriz de Datos'!BB281</f>
        <v/>
      </c>
      <c r="O301" s="237" t="str">
        <f>'Matriz de Datos'!BC281</f>
        <v/>
      </c>
      <c r="P301" s="237"/>
      <c r="Q301" s="237"/>
      <c r="R301" s="237"/>
      <c r="S301" s="237" t="str">
        <f>'Matriz de Datos'!BG281</f>
        <v/>
      </c>
      <c r="T301" s="237"/>
      <c r="U301" s="252" t="str">
        <f ca="1">'Matriz de Datos'!BJ281 &amp; " [ " &amp;'Matriz de Datos'!BK281 &amp; " ]"</f>
        <v xml:space="preserve"> [  ]</v>
      </c>
    </row>
    <row r="302" spans="6:21" x14ac:dyDescent="0.3">
      <c r="F302" s="251" t="str">
        <f>'Matriz de Datos'!A282</f>
        <v/>
      </c>
      <c r="G302" s="237" t="str">
        <f>'Matriz de Datos'!G282</f>
        <v/>
      </c>
      <c r="H302" s="248" t="str">
        <f>'Matriz de Datos'!K282</f>
        <v/>
      </c>
      <c r="I302" s="248" t="str">
        <f>'Matriz de Datos'!H282 &amp; "  " &amp;'Matriz de Datos'!I282</f>
        <v xml:space="preserve">  </v>
      </c>
      <c r="J302" s="237" t="str">
        <f>'Matriz de Datos'!M282</f>
        <v/>
      </c>
      <c r="K302" s="237" t="str">
        <f>'Matriz de Datos'!N282</f>
        <v/>
      </c>
      <c r="L302" s="237" t="str">
        <f>'Matriz de Datos'!O282</f>
        <v/>
      </c>
      <c r="M302" s="237" t="str">
        <f>'Matriz de Datos'!N282</f>
        <v/>
      </c>
      <c r="N302" s="237" t="str">
        <f ca="1">'Matriz de Datos'!BB282</f>
        <v/>
      </c>
      <c r="O302" s="237" t="str">
        <f>'Matriz de Datos'!BC282</f>
        <v/>
      </c>
      <c r="P302" s="237"/>
      <c r="Q302" s="237"/>
      <c r="R302" s="237"/>
      <c r="S302" s="237" t="str">
        <f>'Matriz de Datos'!BG282</f>
        <v/>
      </c>
      <c r="T302" s="237"/>
      <c r="U302" s="252" t="str">
        <f ca="1">'Matriz de Datos'!BJ282 &amp; " [ " &amp;'Matriz de Datos'!BK282 &amp; " ]"</f>
        <v xml:space="preserve"> [  ]</v>
      </c>
    </row>
    <row r="303" spans="6:21" x14ac:dyDescent="0.3">
      <c r="F303" s="251" t="str">
        <f>'Matriz de Datos'!A283</f>
        <v/>
      </c>
      <c r="G303" s="237" t="str">
        <f>'Matriz de Datos'!G283</f>
        <v/>
      </c>
      <c r="H303" s="248" t="str">
        <f>'Matriz de Datos'!K283</f>
        <v/>
      </c>
      <c r="I303" s="248" t="str">
        <f>'Matriz de Datos'!H283 &amp; "  " &amp;'Matriz de Datos'!I283</f>
        <v xml:space="preserve">  </v>
      </c>
      <c r="J303" s="237" t="str">
        <f>'Matriz de Datos'!M283</f>
        <v/>
      </c>
      <c r="K303" s="237" t="str">
        <f>'Matriz de Datos'!N283</f>
        <v/>
      </c>
      <c r="L303" s="237" t="str">
        <f>'Matriz de Datos'!O283</f>
        <v/>
      </c>
      <c r="M303" s="237" t="str">
        <f>'Matriz de Datos'!N283</f>
        <v/>
      </c>
      <c r="N303" s="237" t="str">
        <f ca="1">'Matriz de Datos'!BB283</f>
        <v/>
      </c>
      <c r="O303" s="237" t="str">
        <f>'Matriz de Datos'!BC283</f>
        <v/>
      </c>
      <c r="P303" s="237"/>
      <c r="Q303" s="237"/>
      <c r="R303" s="237"/>
      <c r="S303" s="237" t="str">
        <f>'Matriz de Datos'!BG283</f>
        <v/>
      </c>
      <c r="T303" s="237"/>
      <c r="U303" s="252" t="str">
        <f ca="1">'Matriz de Datos'!BJ283 &amp; " [ " &amp;'Matriz de Datos'!BK283 &amp; " ]"</f>
        <v xml:space="preserve"> [  ]</v>
      </c>
    </row>
    <row r="304" spans="6:21" x14ac:dyDescent="0.3">
      <c r="F304" s="251" t="str">
        <f>'Matriz de Datos'!A284</f>
        <v/>
      </c>
      <c r="G304" s="237" t="str">
        <f>'Matriz de Datos'!G284</f>
        <v/>
      </c>
      <c r="H304" s="248" t="str">
        <f>'Matriz de Datos'!K284</f>
        <v/>
      </c>
      <c r="I304" s="248" t="str">
        <f>'Matriz de Datos'!H284 &amp; "  " &amp;'Matriz de Datos'!I284</f>
        <v xml:space="preserve">  </v>
      </c>
      <c r="J304" s="237" t="str">
        <f>'Matriz de Datos'!M284</f>
        <v/>
      </c>
      <c r="K304" s="237" t="str">
        <f>'Matriz de Datos'!N284</f>
        <v/>
      </c>
      <c r="L304" s="237" t="str">
        <f>'Matriz de Datos'!O284</f>
        <v/>
      </c>
      <c r="M304" s="237" t="str">
        <f>'Matriz de Datos'!N284</f>
        <v/>
      </c>
      <c r="N304" s="237" t="str">
        <f ca="1">'Matriz de Datos'!BB284</f>
        <v/>
      </c>
      <c r="O304" s="237" t="str">
        <f>'Matriz de Datos'!BC284</f>
        <v/>
      </c>
      <c r="P304" s="237"/>
      <c r="Q304" s="237"/>
      <c r="R304" s="237"/>
      <c r="S304" s="237" t="str">
        <f>'Matriz de Datos'!BG284</f>
        <v/>
      </c>
      <c r="T304" s="237"/>
      <c r="U304" s="252" t="str">
        <f ca="1">'Matriz de Datos'!BJ284 &amp; " [ " &amp;'Matriz de Datos'!BK284 &amp; " ]"</f>
        <v xml:space="preserve"> [  ]</v>
      </c>
    </row>
    <row r="305" spans="6:21" x14ac:dyDescent="0.3">
      <c r="F305" s="251" t="str">
        <f>'Matriz de Datos'!A285</f>
        <v/>
      </c>
      <c r="G305" s="237" t="str">
        <f>'Matriz de Datos'!G285</f>
        <v/>
      </c>
      <c r="H305" s="248" t="str">
        <f>'Matriz de Datos'!K285</f>
        <v/>
      </c>
      <c r="I305" s="248" t="str">
        <f>'Matriz de Datos'!H285 &amp; "  " &amp;'Matriz de Datos'!I285</f>
        <v xml:space="preserve">  </v>
      </c>
      <c r="J305" s="237" t="str">
        <f>'Matriz de Datos'!M285</f>
        <v/>
      </c>
      <c r="K305" s="237" t="str">
        <f>'Matriz de Datos'!N285</f>
        <v/>
      </c>
      <c r="L305" s="237" t="str">
        <f>'Matriz de Datos'!O285</f>
        <v/>
      </c>
      <c r="M305" s="237" t="str">
        <f>'Matriz de Datos'!N285</f>
        <v/>
      </c>
      <c r="N305" s="237" t="str">
        <f ca="1">'Matriz de Datos'!BB285</f>
        <v/>
      </c>
      <c r="O305" s="237" t="str">
        <f>'Matriz de Datos'!BC285</f>
        <v/>
      </c>
      <c r="P305" s="237"/>
      <c r="Q305" s="237"/>
      <c r="R305" s="237"/>
      <c r="S305" s="237" t="str">
        <f>'Matriz de Datos'!BG285</f>
        <v/>
      </c>
      <c r="T305" s="237"/>
      <c r="U305" s="252" t="str">
        <f ca="1">'Matriz de Datos'!BJ285 &amp; " [ " &amp;'Matriz de Datos'!BK285 &amp; " ]"</f>
        <v xml:space="preserve"> [  ]</v>
      </c>
    </row>
    <row r="306" spans="6:21" x14ac:dyDescent="0.3">
      <c r="F306" s="251" t="str">
        <f>'Matriz de Datos'!A286</f>
        <v/>
      </c>
      <c r="G306" s="237" t="str">
        <f>'Matriz de Datos'!G286</f>
        <v/>
      </c>
      <c r="H306" s="248" t="str">
        <f>'Matriz de Datos'!K286</f>
        <v/>
      </c>
      <c r="I306" s="248" t="str">
        <f>'Matriz de Datos'!H286 &amp; "  " &amp;'Matriz de Datos'!I286</f>
        <v xml:space="preserve">  </v>
      </c>
      <c r="J306" s="237" t="str">
        <f>'Matriz de Datos'!M286</f>
        <v/>
      </c>
      <c r="K306" s="237" t="str">
        <f>'Matriz de Datos'!N286</f>
        <v/>
      </c>
      <c r="L306" s="237" t="str">
        <f>'Matriz de Datos'!O286</f>
        <v/>
      </c>
      <c r="M306" s="237" t="str">
        <f>'Matriz de Datos'!N286</f>
        <v/>
      </c>
      <c r="N306" s="237" t="str">
        <f ca="1">'Matriz de Datos'!BB286</f>
        <v/>
      </c>
      <c r="O306" s="237" t="str">
        <f>'Matriz de Datos'!BC286</f>
        <v/>
      </c>
      <c r="P306" s="237"/>
      <c r="Q306" s="237"/>
      <c r="R306" s="237"/>
      <c r="S306" s="237" t="str">
        <f>'Matriz de Datos'!BG286</f>
        <v/>
      </c>
      <c r="T306" s="237"/>
      <c r="U306" s="252" t="str">
        <f ca="1">'Matriz de Datos'!BJ286 &amp; " [ " &amp;'Matriz de Datos'!BK286 &amp; " ]"</f>
        <v xml:space="preserve"> [  ]</v>
      </c>
    </row>
    <row r="307" spans="6:21" x14ac:dyDescent="0.3">
      <c r="F307" s="251" t="str">
        <f>'Matriz de Datos'!A287</f>
        <v/>
      </c>
      <c r="G307" s="237" t="str">
        <f>'Matriz de Datos'!G287</f>
        <v/>
      </c>
      <c r="H307" s="248" t="str">
        <f>'Matriz de Datos'!K287</f>
        <v/>
      </c>
      <c r="I307" s="248" t="str">
        <f>'Matriz de Datos'!H287 &amp; "  " &amp;'Matriz de Datos'!I287</f>
        <v xml:space="preserve">  </v>
      </c>
      <c r="J307" s="237" t="str">
        <f>'Matriz de Datos'!M287</f>
        <v/>
      </c>
      <c r="K307" s="237" t="str">
        <f>'Matriz de Datos'!N287</f>
        <v/>
      </c>
      <c r="L307" s="237" t="str">
        <f>'Matriz de Datos'!O287</f>
        <v/>
      </c>
      <c r="M307" s="237" t="str">
        <f>'Matriz de Datos'!N287</f>
        <v/>
      </c>
      <c r="N307" s="237" t="str">
        <f ca="1">'Matriz de Datos'!BB287</f>
        <v/>
      </c>
      <c r="O307" s="237" t="str">
        <f>'Matriz de Datos'!BC287</f>
        <v/>
      </c>
      <c r="P307" s="237"/>
      <c r="Q307" s="237"/>
      <c r="R307" s="237"/>
      <c r="S307" s="237" t="str">
        <f>'Matriz de Datos'!BG287</f>
        <v/>
      </c>
      <c r="T307" s="237"/>
      <c r="U307" s="252" t="str">
        <f ca="1">'Matriz de Datos'!BJ287 &amp; " [ " &amp;'Matriz de Datos'!BK287 &amp; " ]"</f>
        <v xml:space="preserve"> [  ]</v>
      </c>
    </row>
    <row r="308" spans="6:21" x14ac:dyDescent="0.3">
      <c r="F308" s="251" t="str">
        <f>'Matriz de Datos'!A288</f>
        <v/>
      </c>
      <c r="G308" s="237" t="str">
        <f>'Matriz de Datos'!G288</f>
        <v/>
      </c>
      <c r="H308" s="248" t="str">
        <f>'Matriz de Datos'!K288</f>
        <v/>
      </c>
      <c r="I308" s="248" t="str">
        <f>'Matriz de Datos'!H288 &amp; "  " &amp;'Matriz de Datos'!I288</f>
        <v xml:space="preserve">  </v>
      </c>
      <c r="J308" s="237" t="str">
        <f>'Matriz de Datos'!M288</f>
        <v/>
      </c>
      <c r="K308" s="237" t="str">
        <f>'Matriz de Datos'!N288</f>
        <v/>
      </c>
      <c r="L308" s="237" t="str">
        <f>'Matriz de Datos'!O288</f>
        <v/>
      </c>
      <c r="M308" s="237" t="str">
        <f>'Matriz de Datos'!N288</f>
        <v/>
      </c>
      <c r="N308" s="237" t="str">
        <f ca="1">'Matriz de Datos'!BB288</f>
        <v/>
      </c>
      <c r="O308" s="237" t="str">
        <f>'Matriz de Datos'!BC288</f>
        <v/>
      </c>
      <c r="P308" s="237"/>
      <c r="Q308" s="237"/>
      <c r="R308" s="237"/>
      <c r="S308" s="237" t="str">
        <f>'Matriz de Datos'!BG288</f>
        <v/>
      </c>
      <c r="T308" s="237"/>
      <c r="U308" s="252" t="str">
        <f ca="1">'Matriz de Datos'!BJ288 &amp; " [ " &amp;'Matriz de Datos'!BK288 &amp; " ]"</f>
        <v xml:space="preserve"> [  ]</v>
      </c>
    </row>
    <row r="309" spans="6:21" x14ac:dyDescent="0.3">
      <c r="F309" s="251" t="str">
        <f>'Matriz de Datos'!A289</f>
        <v/>
      </c>
      <c r="G309" s="237" t="str">
        <f>'Matriz de Datos'!G289</f>
        <v/>
      </c>
      <c r="H309" s="248" t="str">
        <f>'Matriz de Datos'!K289</f>
        <v/>
      </c>
      <c r="I309" s="248" t="str">
        <f>'Matriz de Datos'!H289 &amp; "  " &amp;'Matriz de Datos'!I289</f>
        <v xml:space="preserve">  </v>
      </c>
      <c r="J309" s="237" t="str">
        <f>'Matriz de Datos'!M289</f>
        <v/>
      </c>
      <c r="K309" s="237" t="str">
        <f>'Matriz de Datos'!N289</f>
        <v/>
      </c>
      <c r="L309" s="237" t="str">
        <f>'Matriz de Datos'!O289</f>
        <v/>
      </c>
      <c r="M309" s="237" t="str">
        <f>'Matriz de Datos'!N289</f>
        <v/>
      </c>
      <c r="N309" s="237" t="str">
        <f ca="1">'Matriz de Datos'!BB289</f>
        <v/>
      </c>
      <c r="O309" s="237" t="str">
        <f>'Matriz de Datos'!BC289</f>
        <v/>
      </c>
      <c r="P309" s="237"/>
      <c r="Q309" s="237"/>
      <c r="R309" s="237"/>
      <c r="S309" s="237" t="str">
        <f>'Matriz de Datos'!BG289</f>
        <v/>
      </c>
      <c r="T309" s="237"/>
      <c r="U309" s="252" t="str">
        <f ca="1">'Matriz de Datos'!BJ289 &amp; " [ " &amp;'Matriz de Datos'!BK289 &amp; " ]"</f>
        <v xml:space="preserve"> [  ]</v>
      </c>
    </row>
    <row r="310" spans="6:21" x14ac:dyDescent="0.3">
      <c r="F310" s="251" t="str">
        <f>'Matriz de Datos'!A290</f>
        <v/>
      </c>
      <c r="G310" s="237" t="str">
        <f>'Matriz de Datos'!G290</f>
        <v/>
      </c>
      <c r="H310" s="248" t="str">
        <f>'Matriz de Datos'!K290</f>
        <v/>
      </c>
      <c r="I310" s="248" t="str">
        <f>'Matriz de Datos'!H290 &amp; "  " &amp;'Matriz de Datos'!I290</f>
        <v xml:space="preserve">  </v>
      </c>
      <c r="J310" s="237" t="str">
        <f>'Matriz de Datos'!M290</f>
        <v/>
      </c>
      <c r="K310" s="237" t="str">
        <f>'Matriz de Datos'!N290</f>
        <v/>
      </c>
      <c r="L310" s="237" t="str">
        <f>'Matriz de Datos'!O290</f>
        <v/>
      </c>
      <c r="M310" s="237" t="str">
        <f>'Matriz de Datos'!N290</f>
        <v/>
      </c>
      <c r="N310" s="237" t="str">
        <f ca="1">'Matriz de Datos'!BB290</f>
        <v/>
      </c>
      <c r="O310" s="237" t="str">
        <f>'Matriz de Datos'!BC290</f>
        <v/>
      </c>
      <c r="P310" s="237"/>
      <c r="Q310" s="237"/>
      <c r="R310" s="237"/>
      <c r="S310" s="237" t="str">
        <f>'Matriz de Datos'!BG290</f>
        <v/>
      </c>
      <c r="T310" s="237"/>
      <c r="U310" s="252" t="str">
        <f ca="1">'Matriz de Datos'!BJ290 &amp; " [ " &amp;'Matriz de Datos'!BK290 &amp; " ]"</f>
        <v xml:space="preserve"> [  ]</v>
      </c>
    </row>
    <row r="311" spans="6:21" x14ac:dyDescent="0.3">
      <c r="F311" s="251" t="str">
        <f>'Matriz de Datos'!A291</f>
        <v/>
      </c>
      <c r="G311" s="237" t="str">
        <f>'Matriz de Datos'!G291</f>
        <v/>
      </c>
      <c r="H311" s="248" t="str">
        <f>'Matriz de Datos'!K291</f>
        <v/>
      </c>
      <c r="I311" s="248" t="str">
        <f>'Matriz de Datos'!H291 &amp; "  " &amp;'Matriz de Datos'!I291</f>
        <v xml:space="preserve">  </v>
      </c>
      <c r="J311" s="237" t="str">
        <f>'Matriz de Datos'!M291</f>
        <v/>
      </c>
      <c r="K311" s="237" t="str">
        <f>'Matriz de Datos'!N291</f>
        <v/>
      </c>
      <c r="L311" s="237" t="str">
        <f>'Matriz de Datos'!O291</f>
        <v/>
      </c>
      <c r="M311" s="237" t="str">
        <f>'Matriz de Datos'!N291</f>
        <v/>
      </c>
      <c r="N311" s="237" t="str">
        <f ca="1">'Matriz de Datos'!BB291</f>
        <v/>
      </c>
      <c r="O311" s="237" t="str">
        <f>'Matriz de Datos'!BC291</f>
        <v/>
      </c>
      <c r="P311" s="237"/>
      <c r="Q311" s="237"/>
      <c r="R311" s="237"/>
      <c r="S311" s="237" t="str">
        <f>'Matriz de Datos'!BG291</f>
        <v/>
      </c>
      <c r="T311" s="237"/>
      <c r="U311" s="252" t="str">
        <f ca="1">'Matriz de Datos'!BJ291 &amp; " [ " &amp;'Matriz de Datos'!BK291 &amp; " ]"</f>
        <v xml:space="preserve"> [  ]</v>
      </c>
    </row>
    <row r="312" spans="6:21" x14ac:dyDescent="0.3">
      <c r="F312" s="251" t="str">
        <f>'Matriz de Datos'!A292</f>
        <v/>
      </c>
      <c r="G312" s="237" t="str">
        <f>'Matriz de Datos'!G292</f>
        <v/>
      </c>
      <c r="H312" s="248" t="str">
        <f>'Matriz de Datos'!K292</f>
        <v/>
      </c>
      <c r="I312" s="248" t="str">
        <f>'Matriz de Datos'!H292 &amp; "  " &amp;'Matriz de Datos'!I292</f>
        <v xml:space="preserve">  </v>
      </c>
      <c r="J312" s="237" t="str">
        <f>'Matriz de Datos'!M292</f>
        <v/>
      </c>
      <c r="K312" s="237" t="str">
        <f>'Matriz de Datos'!N292</f>
        <v/>
      </c>
      <c r="L312" s="237" t="str">
        <f>'Matriz de Datos'!O292</f>
        <v/>
      </c>
      <c r="M312" s="237" t="str">
        <f>'Matriz de Datos'!N292</f>
        <v/>
      </c>
      <c r="N312" s="237" t="str">
        <f ca="1">'Matriz de Datos'!BB292</f>
        <v/>
      </c>
      <c r="O312" s="237" t="str">
        <f>'Matriz de Datos'!BC292</f>
        <v/>
      </c>
      <c r="P312" s="237"/>
      <c r="Q312" s="237"/>
      <c r="R312" s="237"/>
      <c r="S312" s="237" t="str">
        <f>'Matriz de Datos'!BG292</f>
        <v/>
      </c>
      <c r="T312" s="237"/>
      <c r="U312" s="252" t="str">
        <f ca="1">'Matriz de Datos'!BJ292 &amp; " [ " &amp;'Matriz de Datos'!BK292 &amp; " ]"</f>
        <v xml:space="preserve"> [  ]</v>
      </c>
    </row>
    <row r="313" spans="6:21" x14ac:dyDescent="0.3">
      <c r="F313" s="251" t="str">
        <f>'Matriz de Datos'!A293</f>
        <v/>
      </c>
      <c r="G313" s="237" t="str">
        <f>'Matriz de Datos'!G293</f>
        <v/>
      </c>
      <c r="H313" s="248" t="str">
        <f>'Matriz de Datos'!K293</f>
        <v/>
      </c>
      <c r="I313" s="248" t="str">
        <f>'Matriz de Datos'!H293 &amp; "  " &amp;'Matriz de Datos'!I293</f>
        <v xml:space="preserve">  </v>
      </c>
      <c r="J313" s="237" t="str">
        <f>'Matriz de Datos'!M293</f>
        <v/>
      </c>
      <c r="K313" s="237" t="str">
        <f>'Matriz de Datos'!N293</f>
        <v/>
      </c>
      <c r="L313" s="237" t="str">
        <f>'Matriz de Datos'!O293</f>
        <v/>
      </c>
      <c r="M313" s="237" t="str">
        <f>'Matriz de Datos'!N293</f>
        <v/>
      </c>
      <c r="N313" s="237" t="str">
        <f ca="1">'Matriz de Datos'!BB293</f>
        <v/>
      </c>
      <c r="O313" s="237" t="str">
        <f>'Matriz de Datos'!BC293</f>
        <v/>
      </c>
      <c r="P313" s="237"/>
      <c r="Q313" s="237"/>
      <c r="R313" s="237"/>
      <c r="S313" s="237" t="str">
        <f>'Matriz de Datos'!BG293</f>
        <v/>
      </c>
      <c r="T313" s="237"/>
      <c r="U313" s="252" t="str">
        <f ca="1">'Matriz de Datos'!BJ293 &amp; " [ " &amp;'Matriz de Datos'!BK293 &amp; " ]"</f>
        <v xml:space="preserve"> [  ]</v>
      </c>
    </row>
  </sheetData>
  <mergeCells count="11">
    <mergeCell ref="F2:U2"/>
    <mergeCell ref="F3:U4"/>
    <mergeCell ref="F5:H5"/>
    <mergeCell ref="F6:H6"/>
    <mergeCell ref="N20:P20"/>
    <mergeCell ref="Q20:R20"/>
    <mergeCell ref="S20:T20"/>
    <mergeCell ref="F7:H7"/>
    <mergeCell ref="F8:H8"/>
    <mergeCell ref="F11:U12"/>
    <mergeCell ref="F13:U17"/>
  </mergeCells>
  <pageMargins left="0.7" right="0.7" top="0.75" bottom="0.75" header="0.3" footer="0.3"/>
  <pageSetup paperSize="32767" scale="3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CA49D-4EEA-4F38-BF0A-E2EF275EEFB4}">
  <sheetPr codeName="Hoja15"/>
  <dimension ref="A1"/>
  <sheetViews>
    <sheetView workbookViewId="0">
      <selection activeCell="L29" sqref="L29"/>
    </sheetView>
  </sheetViews>
  <sheetFormatPr baseColWidth="10"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CC41B-A180-421B-B7EA-4DA2E5C38248}">
  <sheetPr codeName="Hoja16">
    <pageSetUpPr fitToPage="1"/>
  </sheetPr>
  <dimension ref="A1:K45"/>
  <sheetViews>
    <sheetView view="pageBreakPreview" zoomScale="130" zoomScaleNormal="115" zoomScaleSheetLayoutView="130" workbookViewId="0">
      <selection activeCell="F15" sqref="F15"/>
    </sheetView>
  </sheetViews>
  <sheetFormatPr baseColWidth="10" defaultRowHeight="14.4" x14ac:dyDescent="0.3"/>
  <cols>
    <col min="5" max="5" width="12.109375" customWidth="1"/>
  </cols>
  <sheetData>
    <row r="1" spans="1:11" ht="15" thickBot="1" x14ac:dyDescent="0.35">
      <c r="A1" s="379"/>
      <c r="B1" s="380"/>
      <c r="C1" s="380"/>
      <c r="D1" s="380"/>
      <c r="E1" s="380"/>
      <c r="F1" s="380"/>
      <c r="G1" s="380"/>
      <c r="H1" s="381"/>
    </row>
    <row r="2" spans="1:11" x14ac:dyDescent="0.3">
      <c r="A2" s="195" t="s">
        <v>203</v>
      </c>
      <c r="B2" s="151"/>
      <c r="C2" s="198" t="s">
        <v>204</v>
      </c>
      <c r="D2" s="151"/>
      <c r="E2" s="198" t="s">
        <v>69</v>
      </c>
      <c r="F2" s="151"/>
      <c r="G2" s="152"/>
      <c r="H2" s="153"/>
    </row>
    <row r="3" spans="1:11" x14ac:dyDescent="0.3">
      <c r="A3" s="196" t="s">
        <v>30</v>
      </c>
      <c r="B3" s="154"/>
      <c r="C3" s="199" t="s">
        <v>32</v>
      </c>
      <c r="D3" s="154"/>
      <c r="E3" s="199" t="s">
        <v>26</v>
      </c>
      <c r="F3" s="154"/>
      <c r="G3" s="155"/>
      <c r="H3" s="156"/>
    </row>
    <row r="4" spans="1:11" ht="15" thickBot="1" x14ac:dyDescent="0.35">
      <c r="A4" s="197" t="s">
        <v>185</v>
      </c>
      <c r="B4" s="157"/>
      <c r="C4" s="200" t="s">
        <v>33</v>
      </c>
      <c r="D4" s="158"/>
      <c r="E4" s="200" t="s">
        <v>205</v>
      </c>
      <c r="F4" s="158"/>
      <c r="G4" s="159"/>
      <c r="H4" s="160"/>
    </row>
    <row r="5" spans="1:11" ht="7.2" customHeight="1" thickBot="1" x14ac:dyDescent="0.35">
      <c r="A5" s="155"/>
      <c r="B5" s="155"/>
      <c r="C5" s="155"/>
      <c r="D5" s="155"/>
      <c r="E5" s="155"/>
      <c r="F5" s="155"/>
      <c r="G5" s="155"/>
      <c r="H5" s="155"/>
    </row>
    <row r="6" spans="1:11" ht="15" thickBot="1" x14ac:dyDescent="0.35">
      <c r="A6" s="382" t="s">
        <v>206</v>
      </c>
      <c r="B6" s="383"/>
      <c r="C6" s="383"/>
      <c r="D6" s="383"/>
      <c r="E6" s="383"/>
      <c r="F6" s="383"/>
      <c r="G6" s="383"/>
      <c r="H6" s="384"/>
      <c r="K6" t="s">
        <v>251</v>
      </c>
    </row>
    <row r="7" spans="1:11" x14ac:dyDescent="0.3">
      <c r="A7" s="385"/>
      <c r="B7" s="386"/>
      <c r="C7" s="386"/>
      <c r="D7" s="386"/>
      <c r="E7" s="386"/>
      <c r="F7" s="386"/>
      <c r="G7" s="386"/>
      <c r="H7" s="387"/>
    </row>
    <row r="8" spans="1:11" x14ac:dyDescent="0.3">
      <c r="A8" s="388"/>
      <c r="B8" s="389"/>
      <c r="C8" s="389"/>
      <c r="D8" s="389"/>
      <c r="E8" s="389"/>
      <c r="F8" s="389"/>
      <c r="G8" s="389"/>
      <c r="H8" s="390"/>
    </row>
    <row r="9" spans="1:11" ht="15" thickBot="1" x14ac:dyDescent="0.35">
      <c r="A9" s="391"/>
      <c r="B9" s="392"/>
      <c r="C9" s="392"/>
      <c r="D9" s="392"/>
      <c r="E9" s="392"/>
      <c r="F9" s="392"/>
      <c r="G9" s="392"/>
      <c r="H9" s="393"/>
    </row>
    <row r="10" spans="1:11" ht="6.6" customHeight="1" thickBot="1" x14ac:dyDescent="0.35">
      <c r="A10" s="155"/>
      <c r="B10" s="155"/>
      <c r="C10" s="155"/>
      <c r="D10" s="155"/>
      <c r="E10" s="155"/>
      <c r="F10" s="155"/>
      <c r="G10" s="155"/>
      <c r="H10" s="155"/>
    </row>
    <row r="11" spans="1:11" ht="15" thickBot="1" x14ac:dyDescent="0.35">
      <c r="A11" s="382" t="s">
        <v>245</v>
      </c>
      <c r="B11" s="383"/>
      <c r="C11" s="383"/>
      <c r="D11" s="383"/>
      <c r="E11" s="383"/>
      <c r="F11" s="383"/>
      <c r="G11" s="383"/>
      <c r="H11" s="384"/>
    </row>
    <row r="12" spans="1:11" ht="15.6" thickBot="1" x14ac:dyDescent="0.4">
      <c r="A12" s="394" t="s">
        <v>207</v>
      </c>
      <c r="B12" s="395"/>
      <c r="C12" s="395"/>
      <c r="D12" s="396"/>
      <c r="E12" s="394" t="s">
        <v>250</v>
      </c>
      <c r="F12" s="395"/>
      <c r="G12" s="395"/>
      <c r="H12" s="396"/>
    </row>
    <row r="13" spans="1:11" x14ac:dyDescent="0.3">
      <c r="A13" s="201" t="s">
        <v>28</v>
      </c>
      <c r="B13" s="161"/>
      <c r="C13" s="162"/>
      <c r="D13" s="163"/>
      <c r="E13" s="201" t="s">
        <v>28</v>
      </c>
      <c r="F13" s="161"/>
      <c r="G13" s="155"/>
      <c r="H13" s="156"/>
    </row>
    <row r="14" spans="1:11" x14ac:dyDescent="0.3">
      <c r="A14" s="201" t="s">
        <v>208</v>
      </c>
      <c r="B14" s="161"/>
      <c r="C14" s="162"/>
      <c r="D14" s="163"/>
      <c r="E14" s="201" t="s">
        <v>208</v>
      </c>
      <c r="F14" s="161"/>
      <c r="G14" s="155"/>
      <c r="H14" s="156"/>
    </row>
    <row r="15" spans="1:11" x14ac:dyDescent="0.3">
      <c r="A15" s="201" t="s">
        <v>209</v>
      </c>
      <c r="B15" s="161"/>
      <c r="C15" s="162"/>
      <c r="D15" s="163"/>
      <c r="E15" s="203" t="s">
        <v>209</v>
      </c>
      <c r="F15" s="161"/>
      <c r="G15" s="155"/>
      <c r="H15" s="156"/>
    </row>
    <row r="16" spans="1:11" ht="15" thickBot="1" x14ac:dyDescent="0.35">
      <c r="A16" s="202" t="s">
        <v>210</v>
      </c>
      <c r="B16" s="164"/>
      <c r="C16" s="165"/>
      <c r="D16" s="166"/>
      <c r="E16" s="202" t="s">
        <v>210</v>
      </c>
      <c r="F16" s="164"/>
      <c r="G16" s="159"/>
      <c r="H16" s="160"/>
    </row>
    <row r="17" spans="1:8" ht="7.2" customHeight="1" thickBot="1" x14ac:dyDescent="0.35">
      <c r="A17" s="155"/>
      <c r="B17" s="155"/>
      <c r="C17" s="155"/>
      <c r="D17" s="155"/>
      <c r="E17" s="155"/>
      <c r="F17" s="155"/>
      <c r="G17" s="155"/>
      <c r="H17" s="155"/>
    </row>
    <row r="18" spans="1:8" ht="14.4" customHeight="1" thickBot="1" x14ac:dyDescent="0.35">
      <c r="A18" s="376" t="s">
        <v>211</v>
      </c>
      <c r="B18" s="377"/>
      <c r="C18" s="377"/>
      <c r="D18" s="377"/>
      <c r="E18" s="377"/>
      <c r="F18" s="377"/>
      <c r="G18" s="377"/>
      <c r="H18" s="378"/>
    </row>
    <row r="19" spans="1:8" ht="14.4" customHeight="1" thickBot="1" x14ac:dyDescent="0.35">
      <c r="A19" s="204" t="s">
        <v>212</v>
      </c>
      <c r="B19" s="167"/>
      <c r="C19" s="168"/>
      <c r="D19" s="167"/>
      <c r="E19" s="169"/>
      <c r="F19" s="167"/>
      <c r="G19" s="167"/>
      <c r="H19" s="170"/>
    </row>
    <row r="20" spans="1:8" ht="7.2" customHeight="1" thickBot="1" x14ac:dyDescent="0.35">
      <c r="A20" s="155"/>
      <c r="B20" s="155"/>
      <c r="C20" s="155"/>
      <c r="D20" s="155"/>
      <c r="E20" s="155"/>
      <c r="F20" s="155"/>
      <c r="G20" s="155"/>
      <c r="H20" s="155"/>
    </row>
    <row r="21" spans="1:8" ht="15" thickBot="1" x14ac:dyDescent="0.35">
      <c r="A21" s="379" t="s">
        <v>213</v>
      </c>
      <c r="B21" s="380"/>
      <c r="C21" s="380"/>
      <c r="D21" s="380"/>
      <c r="E21" s="380"/>
      <c r="F21" s="380"/>
      <c r="G21" s="380"/>
      <c r="H21" s="381"/>
    </row>
    <row r="22" spans="1:8" ht="22.8" x14ac:dyDescent="0.3">
      <c r="A22" s="205" t="s">
        <v>214</v>
      </c>
      <c r="B22" s="171"/>
      <c r="C22" s="172"/>
      <c r="D22" s="172"/>
      <c r="E22" s="207" t="s">
        <v>215</v>
      </c>
      <c r="F22" s="171"/>
      <c r="G22" s="173"/>
      <c r="H22" s="174"/>
    </row>
    <row r="23" spans="1:8" ht="22.8" x14ac:dyDescent="0.3">
      <c r="A23" s="203" t="s">
        <v>216</v>
      </c>
      <c r="B23" s="161"/>
      <c r="C23" s="175"/>
      <c r="D23" s="175"/>
      <c r="E23" s="208" t="s">
        <v>217</v>
      </c>
      <c r="F23" s="161"/>
      <c r="G23" s="176"/>
      <c r="H23" s="177"/>
    </row>
    <row r="24" spans="1:8" ht="23.4" thickBot="1" x14ac:dyDescent="0.35">
      <c r="A24" s="206" t="s">
        <v>246</v>
      </c>
      <c r="B24" s="164"/>
      <c r="C24" s="165"/>
      <c r="D24" s="165"/>
      <c r="E24" s="209" t="s">
        <v>218</v>
      </c>
      <c r="F24" s="164"/>
      <c r="G24" s="159"/>
      <c r="H24" s="160"/>
    </row>
    <row r="25" spans="1:8" ht="6.6" customHeight="1" thickBot="1" x14ac:dyDescent="0.35">
      <c r="A25" s="178"/>
      <c r="E25" s="178"/>
    </row>
    <row r="26" spans="1:8" ht="15" thickBot="1" x14ac:dyDescent="0.35">
      <c r="A26" s="382" t="s">
        <v>219</v>
      </c>
      <c r="B26" s="383"/>
      <c r="C26" s="383"/>
      <c r="D26" s="383"/>
      <c r="E26" s="383"/>
      <c r="F26" s="383"/>
      <c r="G26" s="383"/>
      <c r="H26" s="384"/>
    </row>
    <row r="27" spans="1:8" ht="22.8" x14ac:dyDescent="0.3">
      <c r="A27" s="205" t="s">
        <v>220</v>
      </c>
      <c r="B27" s="171"/>
      <c r="C27" s="172"/>
      <c r="D27" s="172"/>
      <c r="E27" s="207" t="s">
        <v>221</v>
      </c>
      <c r="F27" s="171"/>
      <c r="G27" s="173"/>
      <c r="H27" s="174"/>
    </row>
    <row r="28" spans="1:8" ht="22.8" x14ac:dyDescent="0.3">
      <c r="A28" s="203" t="s">
        <v>222</v>
      </c>
      <c r="B28" s="161"/>
      <c r="C28" s="175"/>
      <c r="D28" s="175"/>
      <c r="E28" s="208" t="s">
        <v>223</v>
      </c>
      <c r="F28" s="161"/>
      <c r="G28" s="176"/>
      <c r="H28" s="177"/>
    </row>
    <row r="29" spans="1:8" ht="22.8" x14ac:dyDescent="0.3">
      <c r="A29" s="203" t="s">
        <v>224</v>
      </c>
      <c r="B29" s="161"/>
      <c r="C29" s="162"/>
      <c r="D29" s="162"/>
      <c r="E29" s="208" t="s">
        <v>225</v>
      </c>
      <c r="F29" s="161"/>
      <c r="G29" s="155"/>
      <c r="H29" s="156"/>
    </row>
    <row r="30" spans="1:8" ht="23.4" thickBot="1" x14ac:dyDescent="0.35">
      <c r="A30" s="206" t="s">
        <v>226</v>
      </c>
      <c r="B30" s="164"/>
      <c r="C30" s="165"/>
      <c r="D30" s="165"/>
      <c r="E30" s="210"/>
      <c r="F30" s="164"/>
      <c r="G30" s="159"/>
      <c r="H30" s="160"/>
    </row>
    <row r="31" spans="1:8" ht="6" customHeight="1" thickBot="1" x14ac:dyDescent="0.35"/>
    <row r="32" spans="1:8" ht="15" thickBot="1" x14ac:dyDescent="0.35">
      <c r="A32" s="382" t="s">
        <v>227</v>
      </c>
      <c r="B32" s="383"/>
      <c r="C32" s="383"/>
      <c r="D32" s="383"/>
      <c r="E32" s="383"/>
      <c r="F32" s="383"/>
      <c r="G32" s="383"/>
      <c r="H32" s="384"/>
    </row>
    <row r="33" spans="1:8" x14ac:dyDescent="0.3">
      <c r="A33" s="205" t="s">
        <v>228</v>
      </c>
      <c r="B33" s="179"/>
      <c r="C33" s="172"/>
      <c r="D33" s="172"/>
      <c r="E33" s="207" t="s">
        <v>229</v>
      </c>
      <c r="F33" s="179"/>
      <c r="G33" s="173"/>
      <c r="H33" s="174"/>
    </row>
    <row r="34" spans="1:8" ht="22.8" x14ac:dyDescent="0.3">
      <c r="A34" s="203" t="s">
        <v>230</v>
      </c>
      <c r="B34" s="192"/>
      <c r="C34" s="175"/>
      <c r="D34" s="175"/>
      <c r="E34" s="208" t="s">
        <v>247</v>
      </c>
      <c r="F34" s="192"/>
      <c r="G34" s="176"/>
      <c r="H34" s="177"/>
    </row>
    <row r="35" spans="1:8" ht="22.8" x14ac:dyDescent="0.3">
      <c r="A35" s="203" t="s">
        <v>231</v>
      </c>
      <c r="B35" s="193"/>
      <c r="C35" s="175"/>
      <c r="D35" s="175"/>
      <c r="E35" s="211" t="s">
        <v>249</v>
      </c>
      <c r="F35" s="194"/>
      <c r="G35" s="176"/>
      <c r="H35" s="177"/>
    </row>
    <row r="36" spans="1:8" ht="15" thickBot="1" x14ac:dyDescent="0.35">
      <c r="A36" s="206" t="s">
        <v>248</v>
      </c>
      <c r="B36" s="158"/>
      <c r="C36" s="165"/>
      <c r="D36" s="165"/>
      <c r="E36" s="209" t="s">
        <v>232</v>
      </c>
      <c r="F36" s="158"/>
      <c r="G36" s="159"/>
      <c r="H36" s="160"/>
    </row>
    <row r="37" spans="1:8" ht="15" thickBot="1" x14ac:dyDescent="0.35"/>
    <row r="38" spans="1:8" ht="23.4" thickBot="1" x14ac:dyDescent="0.35">
      <c r="A38" s="212" t="s">
        <v>233</v>
      </c>
      <c r="B38" s="213" t="s">
        <v>234</v>
      </c>
      <c r="C38" s="214" t="s">
        <v>38</v>
      </c>
      <c r="D38" s="214" t="s">
        <v>235</v>
      </c>
      <c r="E38" s="215" t="s">
        <v>236</v>
      </c>
      <c r="F38" s="214" t="s">
        <v>237</v>
      </c>
      <c r="G38" s="215" t="s">
        <v>238</v>
      </c>
      <c r="H38" s="215" t="s">
        <v>239</v>
      </c>
    </row>
    <row r="39" spans="1:8" x14ac:dyDescent="0.3">
      <c r="A39" s="180"/>
      <c r="B39" s="181"/>
      <c r="C39" s="182"/>
      <c r="D39" s="182"/>
      <c r="E39" s="183"/>
      <c r="F39" s="184"/>
      <c r="G39" s="177"/>
      <c r="H39" s="177"/>
    </row>
    <row r="40" spans="1:8" x14ac:dyDescent="0.3">
      <c r="A40" s="180"/>
      <c r="B40" s="185"/>
      <c r="C40" s="182"/>
      <c r="D40" s="182"/>
      <c r="E40" s="186"/>
      <c r="F40" s="187"/>
      <c r="G40" s="177"/>
      <c r="H40" s="177"/>
    </row>
    <row r="41" spans="1:8" ht="15" thickBot="1" x14ac:dyDescent="0.35">
      <c r="A41" s="188"/>
      <c r="B41" s="189"/>
      <c r="C41" s="166"/>
      <c r="D41" s="166"/>
      <c r="E41" s="190"/>
      <c r="F41" s="191"/>
      <c r="G41" s="160"/>
      <c r="H41" s="160"/>
    </row>
    <row r="42" spans="1:8" ht="23.4" thickBot="1" x14ac:dyDescent="0.35">
      <c r="A42" s="212" t="s">
        <v>240</v>
      </c>
      <c r="B42" s="213" t="s">
        <v>69</v>
      </c>
      <c r="C42" s="215" t="s">
        <v>241</v>
      </c>
      <c r="D42" s="214" t="s">
        <v>242</v>
      </c>
      <c r="E42" s="215" t="s">
        <v>243</v>
      </c>
      <c r="F42" s="214" t="s">
        <v>244</v>
      </c>
      <c r="G42" s="215"/>
      <c r="H42" s="215"/>
    </row>
    <row r="43" spans="1:8" x14ac:dyDescent="0.3">
      <c r="A43" s="180"/>
      <c r="B43" s="181"/>
      <c r="C43" s="182"/>
      <c r="D43" s="182"/>
      <c r="E43" s="183"/>
      <c r="F43" s="184"/>
      <c r="G43" s="177"/>
      <c r="H43" s="177"/>
    </row>
    <row r="44" spans="1:8" x14ac:dyDescent="0.3">
      <c r="A44" s="180"/>
      <c r="B44" s="185"/>
      <c r="C44" s="182"/>
      <c r="D44" s="182"/>
      <c r="E44" s="186"/>
      <c r="F44" s="187"/>
      <c r="G44" s="177"/>
      <c r="H44" s="177"/>
    </row>
    <row r="45" spans="1:8" ht="15" thickBot="1" x14ac:dyDescent="0.35">
      <c r="A45" s="188"/>
      <c r="B45" s="189"/>
      <c r="C45" s="166"/>
      <c r="D45" s="166"/>
      <c r="E45" s="190"/>
      <c r="F45" s="191"/>
      <c r="G45" s="160"/>
      <c r="H45" s="160"/>
    </row>
  </sheetData>
  <mergeCells count="10">
    <mergeCell ref="A18:H18"/>
    <mergeCell ref="A21:H21"/>
    <mergeCell ref="A26:H26"/>
    <mergeCell ref="A32:H32"/>
    <mergeCell ref="A1:H1"/>
    <mergeCell ref="A6:H6"/>
    <mergeCell ref="A7:H9"/>
    <mergeCell ref="A11:H11"/>
    <mergeCell ref="A12:D12"/>
    <mergeCell ref="E12:H12"/>
  </mergeCells>
  <pageMargins left="0.7" right="0.7" top="0.75" bottom="0.75" header="0.3" footer="0.3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5</vt:i4>
      </vt:variant>
    </vt:vector>
  </HeadingPairs>
  <TitlesOfParts>
    <vt:vector size="23" baseType="lpstr">
      <vt:lpstr>Menu Principal</vt:lpstr>
      <vt:lpstr>Informacion del Cliente</vt:lpstr>
      <vt:lpstr>Matriz de Datos</vt:lpstr>
      <vt:lpstr>Resumen de la Orden</vt:lpstr>
      <vt:lpstr>Corte de Tela</vt:lpstr>
      <vt:lpstr>Corte Hardware</vt:lpstr>
      <vt:lpstr>Corte Header</vt:lpstr>
      <vt:lpstr>BOM</vt:lpstr>
      <vt:lpstr>Ticket Viajero</vt:lpstr>
      <vt:lpstr>Productos</vt:lpstr>
      <vt:lpstr>Classic Roman Shade</vt:lpstr>
      <vt:lpstr>Flat Roman Shade</vt:lpstr>
      <vt:lpstr>Front Pleat Roman Shade</vt:lpstr>
      <vt:lpstr>Relaxed Roman Shade</vt:lpstr>
      <vt:lpstr>Hobbled Roman Shade</vt:lpstr>
      <vt:lpstr>Tulip Roman Shade</vt:lpstr>
      <vt:lpstr>Listado de Telas</vt:lpstr>
      <vt:lpstr>Listado de componentes</vt:lpstr>
      <vt:lpstr>'Corte de Tela'!Área_de_impresión</vt:lpstr>
      <vt:lpstr>'Corte Hardware'!Área_de_impresión</vt:lpstr>
      <vt:lpstr>'Corte Header'!Área_de_impresión</vt:lpstr>
      <vt:lpstr>'Resumen de la Orden'!Área_de_impresión</vt:lpstr>
      <vt:lpstr>'Ticket Viajero'!Área_de_impresión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Esmeralda Rodríguez</dc:creator>
  <cp:lastModifiedBy>Esmeralda Rodríguez</cp:lastModifiedBy>
  <cp:lastPrinted>2025-06-04T01:13:40Z</cp:lastPrinted>
  <dcterms:created xsi:type="dcterms:W3CDTF">2025-05-06T15:57:28Z</dcterms:created>
  <dcterms:modified xsi:type="dcterms:W3CDTF">2025-07-23T04:44:36Z</dcterms:modified>
</cp:coreProperties>
</file>